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'доходы'!$A$1:$FJ$146</definedName>
    <definedName name="_xlnm.Print_Area" localSheetId="2">'источники'!$A$1:$FK$39</definedName>
    <definedName name="_xlnm.Print_Area" localSheetId="1">'расходы'!$A$1:$O$317</definedName>
  </definedNames>
  <calcPr fullCalcOnLoad="1"/>
</workbook>
</file>

<file path=xl/sharedStrings.xml><?xml version="1.0" encoding="utf-8"?>
<sst xmlns="http://schemas.openxmlformats.org/spreadsheetml/2006/main" count="1733" uniqueCount="514">
  <si>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</si>
  <si>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</si>
  <si>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</si>
  <si>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</si>
  <si>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</si>
  <si>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</si>
  <si>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</si>
  <si>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</si>
  <si>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</si>
  <si>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</si>
  <si>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</si>
  <si>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</si>
  <si>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</si>
  <si>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</si>
  <si>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</si>
  <si>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</si>
  <si>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</si>
  <si>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</si>
  <si>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</si>
  <si>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</si>
  <si>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</si>
  <si>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</si>
  <si>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</si>
  <si>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</si>
  <si>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</si>
  <si>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</si>
  <si>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</si>
  <si>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</si>
  <si>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</si>
  <si>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</si>
  <si>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</si>
  <si>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</si>
  <si>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</si>
  <si>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</si>
  <si>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</si>
  <si>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</si>
  <si>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</si>
  <si>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</si>
  <si>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</si>
  <si>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</si>
  <si>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</si>
  <si>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</si>
  <si>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</si>
  <si>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</si>
  <si>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</si>
  <si>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</si>
  <si>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</si>
  <si>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</si>
  <si>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</si>
  <si>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</si>
  <si>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</si>
  <si>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</si>
  <si>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</si>
  <si>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</si>
  <si>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</si>
  <si>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</si>
  <si>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</si>
  <si>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</si>
  <si>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</si>
  <si>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</si>
  <si>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</si>
  <si>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</si>
  <si>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</si>
  <si>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</si>
  <si>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</si>
  <si>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</si>
  <si>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</si>
  <si>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</si>
  <si>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</si>
  <si>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</si>
  <si>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</si>
  <si>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</si>
  <si>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</si>
  <si>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</si>
  <si>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</si>
  <si>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</si>
  <si>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</si>
  <si>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</si>
  <si>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</si>
  <si>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</si>
  <si>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</si>
  <si>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</si>
  <si>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</si>
  <si>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</si>
  <si>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</si>
  <si>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</si>
  <si>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</si>
  <si>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</si>
  <si>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</si>
  <si>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</si>
  <si>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</si>
  <si>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</si>
  <si>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</si>
  <si>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</si>
  <si>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</si>
  <si>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</si>
  <si>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</si>
  <si>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</si>
  <si>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</si>
  <si>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</si>
  <si>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</si>
  <si>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</si>
  <si>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</si>
  <si>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</si>
  <si>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</si>
  <si>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</si>
  <si>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</si>
  <si>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</si>
  <si>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</si>
  <si>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</si>
  <si>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</si>
  <si>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</si>
  <si>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</si>
  <si>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</si>
  <si>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</si>
  <si>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</si>
  <si>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</si>
  <si>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</si>
  <si>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</si>
  <si>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</si>
  <si>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</si>
  <si>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</si>
  <si>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</si>
  <si>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</si>
  <si>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</si>
  <si>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</si>
  <si>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</si>
  <si>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</si>
  <si>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</si>
  <si>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</si>
  <si>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</si>
  <si>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</si>
  <si>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</si>
  <si>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</si>
  <si>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</si>
  <si>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</si>
  <si>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</si>
  <si>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</si>
  <si>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</si>
  <si>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</si>
  <si>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</si>
  <si>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</si>
  <si>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</si>
  <si>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</si>
  <si>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</si>
  <si>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</si>
  <si>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</si>
  <si>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</si>
  <si>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</si>
  <si>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</si>
  <si>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</si>
  <si>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</si>
  <si>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</si>
  <si>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</si>
  <si>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</si>
  <si>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</si>
  <si>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</si>
  <si>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</si>
  <si>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</si>
  <si>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</si>
  <si>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</si>
  <si>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</si>
  <si>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</si>
  <si>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</si>
  <si>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</si>
  <si>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</si>
  <si>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</si>
  <si>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</si>
  <si>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</si>
  <si>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</si>
  <si>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</si>
  <si>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</si>
  <si>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</si>
  <si>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</si>
  <si>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</si>
  <si>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</si>
  <si>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</si>
  <si>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</si>
  <si>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</si>
  <si>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</si>
  <si>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</si>
  <si>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</si>
  <si>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</si>
  <si>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</si>
  <si>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</si>
  <si>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</si>
  <si>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</si>
  <si>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</si>
  <si>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</si>
  <si>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</si>
  <si>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</si>
  <si>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1 14 06020 00 0000 430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</si>
  <si>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</si>
  <si>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</si>
  <si>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</si>
  <si>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</si>
  <si>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</si>
  <si>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</si>
  <si>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</si>
  <si>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</si>
  <si>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</si>
  <si>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</si>
  <si>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</si>
  <si>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</si>
  <si>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</si>
  <si>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</si>
  <si>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</si>
  <si>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</si>
  <si>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</si>
  <si>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</si>
  <si>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</si>
  <si>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</si>
  <si>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</si>
  <si>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</si>
  <si>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</si>
  <si>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</si>
  <si>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</si>
  <si>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</si>
  <si>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</si>
  <si>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</si>
  <si>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</si>
  <si>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</si>
  <si>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</si>
  <si>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</si>
  <si>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</si>
  <si>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</si>
  <si>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</si>
  <si>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</si>
  <si>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</si>
  <si>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</si>
  <si>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</si>
  <si>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</si>
  <si>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</si>
  <si>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</si>
  <si>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</si>
  <si>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</si>
  <si>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</si>
  <si>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</si>
  <si>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</si>
  <si>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</si>
  <si>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</si>
  <si>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</si>
  <si>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</si>
  <si>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</si>
  <si>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</si>
  <si>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</si>
  <si>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</si>
  <si>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</si>
  <si>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</si>
  <si>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</si>
  <si>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</si>
  <si>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</si>
  <si>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</si>
  <si>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</si>
  <si>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</si>
  <si>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</si>
  <si>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</si>
  <si>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</si>
  <si>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</si>
  <si>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</si>
  <si>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</si>
  <si>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</si>
  <si>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</si>
  <si>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</si>
  <si>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</si>
  <si>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</si>
  <si>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</si>
  <si>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</si>
  <si>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</si>
  <si>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</si>
  <si>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</si>
  <si>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</si>
  <si>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</si>
  <si>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</si>
  <si>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</si>
  <si>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</si>
  <si>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</si>
  <si>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</si>
  <si>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</si>
  <si>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</si>
  <si>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</si>
  <si>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</si>
  <si>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</si>
  <si>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</si>
  <si>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</si>
  <si>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</si>
  <si>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</si>
  <si>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</si>
  <si>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</si>
  <si>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</si>
  <si>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</si>
  <si>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</si>
  <si>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</si>
  <si>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</si>
  <si>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</si>
  <si>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</si>
  <si>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</si>
  <si>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</si>
  <si>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</si>
  <si>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</si>
  <si>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</si>
  <si>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</si>
  <si>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</si>
  <si>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</si>
  <si>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</si>
  <si>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</si>
  <si>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</si>
  <si>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</si>
  <si>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</si>
  <si>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</si>
  <si>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</si>
  <si>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</si>
  <si>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</si>
  <si>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</si>
  <si>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</si>
  <si>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</si>
  <si>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</si>
  <si>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</si>
  <si>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</si>
  <si>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</si>
  <si>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</si>
  <si>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</si>
  <si>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</si>
  <si>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</si>
  <si>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</si>
  <si>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</si>
  <si>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</si>
  <si>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</si>
  <si>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</si>
  <si>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</si>
  <si>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</si>
  <si>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</si>
  <si>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</si>
  <si>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</si>
  <si>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</si>
  <si>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</si>
  <si>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</si>
  <si>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</si>
  <si>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</si>
  <si>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</si>
  <si>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</si>
  <si>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</si>
  <si>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</si>
  <si>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</si>
  <si>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</si>
  <si>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</si>
  <si>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</si>
  <si>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</si>
  <si>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</si>
  <si>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</si>
  <si>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</si>
  <si>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</si>
  <si>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</si>
  <si>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</si>
  <si>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</si>
  <si>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</si>
  <si>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</si>
  <si>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</si>
  <si>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</si>
  <si>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</si>
  <si>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</si>
  <si>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</si>
  <si>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</si>
  <si>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</si>
  <si>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</si>
  <si>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</si>
  <si>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</si>
  <si>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</si>
  <si>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</si>
  <si>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</si>
  <si>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</si>
  <si>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</si>
  <si>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</si>
  <si>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</si>
  <si>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</si>
  <si>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</si>
  <si>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</si>
  <si>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</si>
  <si>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</si>
  <si>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</si>
  <si>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</si>
  <si>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</si>
  <si>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</si>
  <si>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</si>
  <si>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</si>
  <si>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</si>
  <si>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</si>
  <si>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</si>
  <si>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</si>
  <si>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</si>
  <si>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</si>
  <si>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</si>
  <si>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</si>
  <si>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</si>
  <si>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</si>
  <si>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</si>
  <si>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</si>
  <si>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</si>
  <si>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</si>
  <si>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</si>
  <si>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</si>
  <si>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</si>
  <si>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</si>
  <si>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</si>
  <si>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</si>
  <si>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</si>
  <si>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</si>
  <si>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</si>
  <si>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</si>
  <si>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</si>
  <si>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</si>
  <si>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</si>
  <si>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</si>
  <si>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</si>
  <si>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</si>
  <si>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</si>
  <si>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</si>
  <si>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</si>
  <si>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</si>
  <si>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</si>
  <si>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</si>
  <si>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</si>
  <si>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</si>
  <si>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</si>
  <si>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</si>
  <si>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</si>
  <si>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</si>
  <si>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</si>
  <si>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</si>
  <si>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</si>
  <si>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</si>
  <si>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</si>
  <si>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</si>
  <si>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</si>
  <si>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</si>
  <si>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</si>
  <si>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</si>
  <si>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</si>
  <si>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</si>
  <si>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</si>
  <si>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</si>
  <si>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</si>
  <si>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</si>
  <si>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</si>
  <si>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</si>
  <si>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</si>
  <si>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</si>
  <si>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</si>
  <si>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</si>
  <si>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</si>
  <si>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</si>
  <si>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</si>
  <si>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</si>
  <si>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</si>
  <si>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</si>
  <si>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</si>
  <si>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</si>
  <si>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</si>
  <si>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</si>
  <si>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</si>
  <si>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</si>
  <si>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</si>
  <si>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</si>
  <si>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</si>
  <si>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</si>
  <si>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</si>
  <si>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</si>
  <si>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</si>
  <si>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</si>
  <si>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</si>
  <si>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</si>
  <si>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</si>
  <si>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</si>
  <si>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</si>
  <si>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</si>
  <si>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</si>
  <si>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 xml:space="preserve"> Коммунальные услуги</t>
  </si>
  <si>
    <t> Бюджетные инвестиции (Увеличение стоимости материальных запасов)</t>
  </si>
  <si>
    <t xml:space="preserve">Расходы за счет средств резервного фонда Правительства Ростовской области в рамках подпрограммы "Развитие культуры"  муниципальной программы "Развитие культуры" для МБУК "СДК п.Красный сад" </t>
  </si>
  <si>
    <t>Н.П.Пивненко</t>
  </si>
  <si>
    <t>22 г</t>
  </si>
  <si>
    <t>1 13 00000 00 0000 000</t>
  </si>
  <si>
    <t>ДОХОДЫ ОТ ОКАЗАНИЯ ПЛАТНЫХ УСЛУГ И КОМПЕНСАЦИИ ЗАТРАТ ГОСУДАРСТВА</t>
  </si>
  <si>
    <t>1 13 02995 10 0000 130</t>
  </si>
  <si>
    <t>Доходы от компенсации затрат государства</t>
  </si>
  <si>
    <t>1 13 02000 00 0000 000</t>
  </si>
  <si>
    <t>Прочие доходы от компенсации затрат государства</t>
  </si>
  <si>
    <t>Прочие доходы от компенсации затрат бюджетов поселений</t>
  </si>
  <si>
    <t>1 13 02990 00 0000 130</t>
  </si>
  <si>
    <t>Прочие доходы от компенсации затрат бюджетов сельских поселений</t>
  </si>
  <si>
    <t>1 13 02995 00 0000 130</t>
  </si>
  <si>
    <t xml:space="preserve">Имущественный взнос "Ростовскому областному фонду содействия капитальному ремонту" </t>
  </si>
  <si>
    <t>0510068080</t>
  </si>
  <si>
    <t>225</t>
  </si>
  <si>
    <t>244</t>
  </si>
  <si>
    <t>2 02 15001 10 0000 150</t>
  </si>
  <si>
    <t>2 02 15001 00 0000 150</t>
  </si>
  <si>
    <t>2 02 15000 00 0000 150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</si>
  <si>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</si>
  <si>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</si>
  <si>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 0310</t>
  </si>
  <si>
    <t>Штрафы за нарушение законодательства о закупках и нарушение условий контрактов (договоров)</t>
  </si>
  <si>
    <t>муниципальные служащие+тех.+обсл.</t>
  </si>
  <si>
    <t>2 02 15002 00 0000 150</t>
  </si>
  <si>
    <t>2 02 15002 10 0000 150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</si>
  <si>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</si>
  <si>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</si>
  <si>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</si>
  <si>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</si>
  <si>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</si>
  <si>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2 02 45160 00 0000 150</t>
  </si>
  <si>
    <t>2 02 45160 10 0000 150</t>
  </si>
  <si>
    <t>октября</t>
  </si>
  <si>
    <t>01.10.2022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</si>
</sst>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4" fontId="2" fillId="12" borderId="10" xfId="0" applyNumberFormat="1" applyFont="1" applyFill="1" applyBorder="1" applyAlignment="1">
      <alignment horizontal="right" wrapText="1"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 vertical="center"/>
      <protection/>
    </xf>
    <xf numFmtId="4" fontId="14" fillId="0" borderId="25" xfId="53" applyNumberFormat="1" applyFont="1" applyFill="1" applyBorder="1" applyAlignment="1">
      <alignment horizontal="center" vertical="center"/>
      <protection/>
    </xf>
    <xf numFmtId="4" fontId="14" fillId="0" borderId="26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center" vertical="center"/>
      <protection/>
    </xf>
    <xf numFmtId="4" fontId="9" fillId="34" borderId="10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12" fillId="0" borderId="10" xfId="53" applyFont="1" applyFill="1" applyBorder="1" applyAlignment="1">
      <alignment vertical="center" wrapText="1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4" fontId="15" fillId="0" borderId="10" xfId="53" applyNumberFormat="1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6"/>
  <sheetViews>
    <sheetView tabSelected="1" view="pageBreakPreview" zoomScale="60" zoomScaleNormal="75" workbookViewId="0" topLeftCell="A1">
      <selection activeCell="BI6" sqref="BI6:CD6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62" t="s">
        <v>311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64" t="s">
        <v>352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55"/>
      <c r="ES2" s="55"/>
      <c r="ET2" s="174" t="s">
        <v>310</v>
      </c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6"/>
    </row>
    <row r="3" spans="1:166" s="35" customFormat="1" ht="27.75" customHeight="1">
      <c r="A3" s="164" t="s">
        <v>353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65" t="s">
        <v>354</v>
      </c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309</v>
      </c>
      <c r="ER5" s="55"/>
      <c r="ES5" s="55"/>
      <c r="ET5" s="177" t="s">
        <v>314</v>
      </c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9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308</v>
      </c>
      <c r="BI6" s="166" t="s">
        <v>512</v>
      </c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8">
        <v>2022</v>
      </c>
      <c r="CF6" s="168"/>
      <c r="CG6" s="168"/>
      <c r="CH6" s="168"/>
      <c r="CI6" s="168"/>
      <c r="CJ6" s="169" t="s">
        <v>307</v>
      </c>
      <c r="CK6" s="169"/>
      <c r="CL6" s="80"/>
      <c r="CM6" s="79"/>
      <c r="CN6" s="79"/>
      <c r="CO6" s="79"/>
      <c r="CP6" s="79"/>
      <c r="CQ6" s="55"/>
      <c r="CR6" s="55"/>
      <c r="CS6" s="55"/>
      <c r="CT6" s="55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306</v>
      </c>
      <c r="ER6" s="55"/>
      <c r="ES6" s="55"/>
      <c r="ET6" s="180" t="s">
        <v>513</v>
      </c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2"/>
    </row>
    <row r="7" spans="1:166" s="35" customFormat="1" ht="24" customHeight="1">
      <c r="A7" s="170" t="s">
        <v>355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70" t="s">
        <v>356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70" t="s">
        <v>356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70" t="s">
        <v>357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55"/>
      <c r="BD10" s="55"/>
      <c r="BE10" s="167" t="s">
        <v>305</v>
      </c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304</v>
      </c>
      <c r="ER10" s="55"/>
      <c r="ES10" s="55"/>
      <c r="ET10" s="183" t="s">
        <v>303</v>
      </c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5"/>
    </row>
    <row r="11" spans="1:166" s="35" customFormat="1" ht="32.25" customHeight="1">
      <c r="A11" s="57" t="s">
        <v>302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61" t="s">
        <v>301</v>
      </c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80" t="s">
        <v>359</v>
      </c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2"/>
    </row>
    <row r="12" spans="1:166" s="35" customFormat="1" ht="29.25" customHeight="1">
      <c r="A12" s="57" t="s">
        <v>358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80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2"/>
    </row>
    <row r="13" spans="1:166" s="35" customFormat="1" ht="27" customHeight="1" thickBot="1">
      <c r="A13" s="57" t="s">
        <v>300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299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298</v>
      </c>
      <c r="ER13" s="55"/>
      <c r="ES13" s="55"/>
      <c r="ET13" s="195">
        <v>383</v>
      </c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7"/>
    </row>
    <row r="14" spans="1:166" s="35" customFormat="1" ht="29.25" customHeight="1">
      <c r="A14" s="206" t="s">
        <v>297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8"/>
    </row>
    <row r="15" spans="1:167" s="35" customFormat="1" ht="19.5" customHeight="1">
      <c r="A15" s="199" t="s">
        <v>155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1"/>
      <c r="AN15" s="199" t="s">
        <v>154</v>
      </c>
      <c r="AO15" s="200"/>
      <c r="AP15" s="200"/>
      <c r="AQ15" s="200"/>
      <c r="AR15" s="200"/>
      <c r="AS15" s="201"/>
      <c r="AT15" s="209" t="s">
        <v>360</v>
      </c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1"/>
      <c r="BJ15" s="209" t="s">
        <v>361</v>
      </c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1"/>
      <c r="CF15" s="186" t="s">
        <v>153</v>
      </c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8"/>
      <c r="ET15" s="205" t="s">
        <v>152</v>
      </c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38"/>
    </row>
    <row r="16" spans="1:167" s="35" customFormat="1" ht="75.75" customHeight="1">
      <c r="A16" s="202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4"/>
      <c r="AN16" s="202"/>
      <c r="AO16" s="203"/>
      <c r="AP16" s="203"/>
      <c r="AQ16" s="203"/>
      <c r="AR16" s="203"/>
      <c r="AS16" s="204"/>
      <c r="AT16" s="212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4"/>
      <c r="BJ16" s="212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4"/>
      <c r="CF16" s="187" t="s">
        <v>362</v>
      </c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8"/>
      <c r="CW16" s="186" t="s">
        <v>151</v>
      </c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8"/>
      <c r="DN16" s="186" t="s">
        <v>150</v>
      </c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8"/>
      <c r="EE16" s="186" t="s">
        <v>149</v>
      </c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8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38"/>
    </row>
    <row r="17" spans="1:167" s="35" customFormat="1" ht="16.5" customHeight="1">
      <c r="A17" s="189">
        <v>1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1"/>
      <c r="AN17" s="189">
        <v>2</v>
      </c>
      <c r="AO17" s="190"/>
      <c r="AP17" s="190"/>
      <c r="AQ17" s="190"/>
      <c r="AR17" s="190"/>
      <c r="AS17" s="191"/>
      <c r="AT17" s="189">
        <v>3</v>
      </c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1"/>
      <c r="BJ17" s="189">
        <v>4</v>
      </c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1"/>
      <c r="CF17" s="189">
        <v>5</v>
      </c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1"/>
      <c r="CW17" s="189">
        <v>6</v>
      </c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1"/>
      <c r="DN17" s="189">
        <v>7</v>
      </c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1"/>
      <c r="EE17" s="189">
        <v>8</v>
      </c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1"/>
      <c r="ET17" s="198">
        <v>9</v>
      </c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38"/>
    </row>
    <row r="18" spans="1:167" s="45" customFormat="1" ht="29.25" customHeight="1">
      <c r="A18" s="192" t="s">
        <v>296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4"/>
      <c r="AN18" s="133" t="s">
        <v>295</v>
      </c>
      <c r="AO18" s="133"/>
      <c r="AP18" s="133"/>
      <c r="AQ18" s="133"/>
      <c r="AR18" s="133"/>
      <c r="AS18" s="133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29">
        <f>BJ20+BJ117</f>
        <v>16099800</v>
      </c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>
        <f>CF20+CF117</f>
        <v>12793083.01</v>
      </c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25">
        <f>CF18</f>
        <v>12793083.01</v>
      </c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50"/>
    </row>
    <row r="19" spans="1:167" s="35" customFormat="1" ht="15" customHeight="1">
      <c r="A19" s="148" t="s">
        <v>147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20" t="s">
        <v>294</v>
      </c>
      <c r="AO19" s="120"/>
      <c r="AP19" s="120"/>
      <c r="AQ19" s="120"/>
      <c r="AR19" s="120"/>
      <c r="AS19" s="120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38"/>
    </row>
    <row r="20" spans="1:167" s="45" customFormat="1" ht="24" customHeight="1">
      <c r="A20" s="132" t="s">
        <v>293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3"/>
      <c r="AO20" s="133"/>
      <c r="AP20" s="133"/>
      <c r="AQ20" s="133"/>
      <c r="AR20" s="133"/>
      <c r="AS20" s="133"/>
      <c r="AT20" s="160" t="s">
        <v>292</v>
      </c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29">
        <f>BJ21+BJ67+BJ86+BJ90+BJ95+BJ104+BJ42+BJ109+BJ36</f>
        <v>5681000</v>
      </c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>
        <f>CF21+CF42+CF67+CF86+CF95+CF99+CF104</f>
        <v>4773816.05</v>
      </c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25">
        <f aca="true" t="shared" si="0" ref="EE20:EE53">CF20</f>
        <v>4773816.05</v>
      </c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50"/>
    </row>
    <row r="21" spans="1:167" s="45" customFormat="1" ht="26.25" customHeight="1">
      <c r="A21" s="224" t="s">
        <v>291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133"/>
      <c r="AO21" s="133"/>
      <c r="AP21" s="133"/>
      <c r="AQ21" s="133"/>
      <c r="AR21" s="133"/>
      <c r="AS21" s="133"/>
      <c r="AT21" s="160" t="s">
        <v>290</v>
      </c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29">
        <f>BJ22</f>
        <v>730100</v>
      </c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>
        <f>CF22</f>
        <v>925105.3899999999</v>
      </c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25">
        <f t="shared" si="0"/>
        <v>925105.3899999999</v>
      </c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53"/>
      <c r="FJ21" s="53"/>
      <c r="FK21" s="50"/>
    </row>
    <row r="22" spans="1:167" s="45" customFormat="1" ht="27.75" customHeight="1">
      <c r="A22" s="224" t="s">
        <v>278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133"/>
      <c r="AO22" s="133"/>
      <c r="AP22" s="133"/>
      <c r="AQ22" s="133"/>
      <c r="AR22" s="133"/>
      <c r="AS22" s="133"/>
      <c r="AT22" s="160" t="s">
        <v>289</v>
      </c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29">
        <f>BJ23</f>
        <v>730100</v>
      </c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>
        <f>CF23+CF32+CF28</f>
        <v>925105.3899999999</v>
      </c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25">
        <f t="shared" si="0"/>
        <v>925105.3899999999</v>
      </c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53"/>
      <c r="FI22" s="53"/>
      <c r="FJ22" s="53"/>
      <c r="FK22" s="50"/>
    </row>
    <row r="23" spans="1:167" s="45" customFormat="1" ht="27.75" customHeight="1">
      <c r="A23" s="132" t="s">
        <v>278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  <c r="AO23" s="133"/>
      <c r="AP23" s="133"/>
      <c r="AQ23" s="133"/>
      <c r="AR23" s="133"/>
      <c r="AS23" s="133"/>
      <c r="AT23" s="160" t="s">
        <v>288</v>
      </c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29">
        <v>730100</v>
      </c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>
        <f>CF24+CF25+CF26+CF27</f>
        <v>866707.0099999999</v>
      </c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5">
        <f t="shared" si="0"/>
        <v>866707.0099999999</v>
      </c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50"/>
    </row>
    <row r="24" spans="1:170" s="35" customFormat="1" ht="27.75" customHeight="1">
      <c r="A24" s="124" t="s">
        <v>278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0"/>
      <c r="AO24" s="120"/>
      <c r="AP24" s="120"/>
      <c r="AQ24" s="120"/>
      <c r="AR24" s="120"/>
      <c r="AS24" s="120"/>
      <c r="AT24" s="134" t="s">
        <v>287</v>
      </c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22">
        <v>0</v>
      </c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>
        <v>862256.97</v>
      </c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16">
        <f t="shared" si="0"/>
        <v>862256.97</v>
      </c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38"/>
      <c r="FN24" s="38"/>
    </row>
    <row r="25" spans="1:170" s="35" customFormat="1" ht="27.75" customHeight="1">
      <c r="A25" s="124" t="s">
        <v>278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0"/>
      <c r="AO25" s="120"/>
      <c r="AP25" s="120"/>
      <c r="AQ25" s="120"/>
      <c r="AR25" s="120"/>
      <c r="AS25" s="120"/>
      <c r="AT25" s="134" t="s">
        <v>286</v>
      </c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22">
        <v>0</v>
      </c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>
        <v>3891.58</v>
      </c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16">
        <f t="shared" si="0"/>
        <v>3891.58</v>
      </c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38"/>
      <c r="FN25" s="38"/>
    </row>
    <row r="26" spans="1:170" s="35" customFormat="1" ht="27.75" customHeight="1">
      <c r="A26" s="124" t="s">
        <v>278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0"/>
      <c r="AO26" s="120"/>
      <c r="AP26" s="120"/>
      <c r="AQ26" s="120"/>
      <c r="AR26" s="120"/>
      <c r="AS26" s="120"/>
      <c r="AT26" s="134" t="s">
        <v>285</v>
      </c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22">
        <v>0</v>
      </c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>
        <v>558.46</v>
      </c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16">
        <f t="shared" si="0"/>
        <v>558.46</v>
      </c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38"/>
      <c r="FN26" s="38"/>
    </row>
    <row r="27" spans="1:170" s="35" customFormat="1" ht="27.75" customHeight="1">
      <c r="A27" s="124" t="s">
        <v>278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0"/>
      <c r="AO27" s="120"/>
      <c r="AP27" s="120"/>
      <c r="AQ27" s="120"/>
      <c r="AR27" s="120"/>
      <c r="AS27" s="120"/>
      <c r="AT27" s="134" t="s">
        <v>363</v>
      </c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22">
        <v>0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>
        <v>0</v>
      </c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16">
        <f>CF27</f>
        <v>0</v>
      </c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38"/>
      <c r="FN27" s="38"/>
    </row>
    <row r="28" spans="1:170" s="45" customFormat="1" ht="24" customHeight="1">
      <c r="A28" s="132" t="s">
        <v>278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3"/>
      <c r="AO28" s="133"/>
      <c r="AP28" s="133"/>
      <c r="AQ28" s="133"/>
      <c r="AR28" s="133"/>
      <c r="AS28" s="133"/>
      <c r="AT28" s="160" t="s">
        <v>284</v>
      </c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29">
        <v>0</v>
      </c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>
        <f>CF31+CF30+CF29</f>
        <v>10273.28</v>
      </c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25">
        <f t="shared" si="0"/>
        <v>10273.28</v>
      </c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50"/>
      <c r="FN28" s="50"/>
    </row>
    <row r="29" spans="1:170" s="35" customFormat="1" ht="24" customHeight="1">
      <c r="A29" s="124" t="s">
        <v>278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0"/>
      <c r="AO29" s="120"/>
      <c r="AP29" s="120"/>
      <c r="AQ29" s="120"/>
      <c r="AR29" s="120"/>
      <c r="AS29" s="120"/>
      <c r="AT29" s="134" t="s">
        <v>283</v>
      </c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22">
        <v>0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>
        <v>10265.52</v>
      </c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16">
        <f t="shared" si="0"/>
        <v>10265.52</v>
      </c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38"/>
      <c r="FN29" s="38"/>
    </row>
    <row r="30" spans="1:170" s="35" customFormat="1" ht="24" customHeight="1">
      <c r="A30" s="124" t="s">
        <v>278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0"/>
      <c r="AO30" s="120"/>
      <c r="AP30" s="120"/>
      <c r="AQ30" s="120"/>
      <c r="AR30" s="120"/>
      <c r="AS30" s="120"/>
      <c r="AT30" s="134" t="s">
        <v>344</v>
      </c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22">
        <v>0</v>
      </c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>
        <v>7.76</v>
      </c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16">
        <f>CF30</f>
        <v>7.76</v>
      </c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38"/>
      <c r="FN30" s="38"/>
    </row>
    <row r="31" spans="1:170" s="35" customFormat="1" ht="24" customHeight="1">
      <c r="A31" s="124" t="s">
        <v>278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0"/>
      <c r="AO31" s="120"/>
      <c r="AP31" s="120"/>
      <c r="AQ31" s="120"/>
      <c r="AR31" s="120"/>
      <c r="AS31" s="120"/>
      <c r="AT31" s="134" t="s">
        <v>282</v>
      </c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22">
        <v>0</v>
      </c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>
        <v>0</v>
      </c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16">
        <f t="shared" si="0"/>
        <v>0</v>
      </c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38"/>
      <c r="FN31" s="38"/>
    </row>
    <row r="32" spans="1:170" s="45" customFormat="1" ht="24" customHeight="1">
      <c r="A32" s="132" t="s">
        <v>278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3"/>
      <c r="AO32" s="133"/>
      <c r="AP32" s="133"/>
      <c r="AQ32" s="133"/>
      <c r="AR32" s="133"/>
      <c r="AS32" s="133"/>
      <c r="AT32" s="160" t="s">
        <v>281</v>
      </c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29">
        <v>0</v>
      </c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>
        <f>CF33+CF34+CF35</f>
        <v>48125.1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25">
        <f t="shared" si="0"/>
        <v>48125.1</v>
      </c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50"/>
      <c r="FN32" s="50"/>
    </row>
    <row r="33" spans="1:170" s="35" customFormat="1" ht="26.25" customHeight="1">
      <c r="A33" s="124" t="s">
        <v>278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0"/>
      <c r="AO33" s="120"/>
      <c r="AP33" s="120"/>
      <c r="AQ33" s="120"/>
      <c r="AR33" s="120"/>
      <c r="AS33" s="120"/>
      <c r="AT33" s="134" t="s">
        <v>280</v>
      </c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22">
        <v>0</v>
      </c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>
        <v>47843.65</v>
      </c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16">
        <f t="shared" si="0"/>
        <v>47843.65</v>
      </c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38"/>
      <c r="FN33" s="38"/>
    </row>
    <row r="34" spans="1:170" s="35" customFormat="1" ht="27" customHeight="1">
      <c r="A34" s="124" t="s">
        <v>278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0"/>
      <c r="AO34" s="120"/>
      <c r="AP34" s="120"/>
      <c r="AQ34" s="120"/>
      <c r="AR34" s="120"/>
      <c r="AS34" s="120"/>
      <c r="AT34" s="134" t="s">
        <v>279</v>
      </c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22">
        <v>0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>
        <v>231.53</v>
      </c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16">
        <f t="shared" si="0"/>
        <v>231.53</v>
      </c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38"/>
      <c r="FN34" s="38"/>
    </row>
    <row r="35" spans="1:170" s="35" customFormat="1" ht="24" customHeight="1">
      <c r="A35" s="124" t="s">
        <v>278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0"/>
      <c r="AO35" s="120"/>
      <c r="AP35" s="120"/>
      <c r="AQ35" s="120"/>
      <c r="AR35" s="120"/>
      <c r="AS35" s="120"/>
      <c r="AT35" s="134" t="s">
        <v>277</v>
      </c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22">
        <v>0</v>
      </c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>
        <v>49.92</v>
      </c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16">
        <f t="shared" si="0"/>
        <v>49.92</v>
      </c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38"/>
      <c r="FN35" s="38"/>
    </row>
    <row r="36" spans="1:170" s="45" customFormat="1" ht="38.25" customHeight="1" hidden="1">
      <c r="A36" s="132" t="s">
        <v>276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  <c r="AO36" s="133"/>
      <c r="AP36" s="133"/>
      <c r="AQ36" s="133"/>
      <c r="AR36" s="133"/>
      <c r="AS36" s="133"/>
      <c r="AT36" s="128" t="s">
        <v>275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9">
        <f>BJ37</f>
        <v>0</v>
      </c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>
        <f>CF37</f>
        <v>0</v>
      </c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25">
        <f t="shared" si="0"/>
        <v>0</v>
      </c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50"/>
      <c r="FN36" s="50"/>
    </row>
    <row r="37" spans="1:170" s="35" customFormat="1" ht="27.75" customHeight="1" hidden="1">
      <c r="A37" s="124" t="s">
        <v>274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0"/>
      <c r="AO37" s="120"/>
      <c r="AP37" s="120"/>
      <c r="AQ37" s="120"/>
      <c r="AR37" s="120"/>
      <c r="AS37" s="120"/>
      <c r="AT37" s="121" t="s">
        <v>273</v>
      </c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2">
        <f>BJ38+BJ39+BJ40+BJ41</f>
        <v>0</v>
      </c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>
        <f>CF38+CF39+CF40+CF41</f>
        <v>0</v>
      </c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16">
        <f t="shared" si="0"/>
        <v>0</v>
      </c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38"/>
      <c r="FN37" s="38"/>
    </row>
    <row r="38" spans="1:170" s="35" customFormat="1" ht="28.5" customHeight="1" hidden="1">
      <c r="A38" s="124" t="s">
        <v>272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0"/>
      <c r="AO38" s="120"/>
      <c r="AP38" s="120"/>
      <c r="AQ38" s="120"/>
      <c r="AR38" s="120"/>
      <c r="AS38" s="120"/>
      <c r="AT38" s="121" t="s">
        <v>271</v>
      </c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2">
        <v>0</v>
      </c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>
        <v>0</v>
      </c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16">
        <f t="shared" si="0"/>
        <v>0</v>
      </c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38"/>
      <c r="FN38" s="38"/>
    </row>
    <row r="39" spans="1:170" s="35" customFormat="1" ht="26.25" customHeight="1" hidden="1">
      <c r="A39" s="124" t="s">
        <v>270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0"/>
      <c r="AO39" s="120"/>
      <c r="AP39" s="120"/>
      <c r="AQ39" s="120"/>
      <c r="AR39" s="120"/>
      <c r="AS39" s="120"/>
      <c r="AT39" s="121" t="s">
        <v>269</v>
      </c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2">
        <v>0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>
        <v>0</v>
      </c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16">
        <f t="shared" si="0"/>
        <v>0</v>
      </c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38"/>
      <c r="FN39" s="38"/>
    </row>
    <row r="40" spans="1:170" s="35" customFormat="1" ht="26.25" customHeight="1" hidden="1">
      <c r="A40" s="124" t="s">
        <v>268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0"/>
      <c r="AO40" s="120"/>
      <c r="AP40" s="120"/>
      <c r="AQ40" s="120"/>
      <c r="AR40" s="120"/>
      <c r="AS40" s="120"/>
      <c r="AT40" s="121" t="s">
        <v>267</v>
      </c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2">
        <v>0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>
        <v>0</v>
      </c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16">
        <f t="shared" si="0"/>
        <v>0</v>
      </c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38"/>
      <c r="FN40" s="38"/>
    </row>
    <row r="41" spans="1:170" s="35" customFormat="1" ht="27" customHeight="1" hidden="1">
      <c r="A41" s="124" t="s">
        <v>266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0"/>
      <c r="AO41" s="120"/>
      <c r="AP41" s="120"/>
      <c r="AQ41" s="120"/>
      <c r="AR41" s="120"/>
      <c r="AS41" s="120"/>
      <c r="AT41" s="121" t="s">
        <v>265</v>
      </c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2">
        <v>0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>
        <v>0</v>
      </c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16">
        <f t="shared" si="0"/>
        <v>0</v>
      </c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38"/>
      <c r="FN41" s="38"/>
    </row>
    <row r="42" spans="1:167" s="35" customFormat="1" ht="23.25" customHeight="1">
      <c r="A42" s="147" t="s">
        <v>264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33"/>
      <c r="AO42" s="133"/>
      <c r="AP42" s="133"/>
      <c r="AQ42" s="133"/>
      <c r="AR42" s="133"/>
      <c r="AS42" s="133"/>
      <c r="AT42" s="128" t="s">
        <v>263</v>
      </c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9">
        <f>BJ43+BJ62</f>
        <v>13600</v>
      </c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>
        <f>CF62</f>
        <v>790568.53</v>
      </c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5">
        <f t="shared" si="0"/>
        <v>790568.53</v>
      </c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52"/>
      <c r="FJ42" s="52"/>
      <c r="FK42" s="38"/>
    </row>
    <row r="43" spans="1:175" s="35" customFormat="1" ht="34.5" customHeight="1" hidden="1">
      <c r="A43" s="132" t="s">
        <v>262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3"/>
      <c r="AO43" s="133"/>
      <c r="AP43" s="133"/>
      <c r="AQ43" s="133"/>
      <c r="AR43" s="133"/>
      <c r="AS43" s="133"/>
      <c r="AT43" s="128" t="s">
        <v>261</v>
      </c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9">
        <v>0</v>
      </c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>
        <f>CF44+CF50+CF59</f>
        <v>0</v>
      </c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5">
        <f t="shared" si="0"/>
        <v>0</v>
      </c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52"/>
      <c r="FJ43" s="52"/>
      <c r="FK43" s="38"/>
      <c r="FS43" s="38"/>
    </row>
    <row r="44" spans="1:167" s="45" customFormat="1" ht="39.75" customHeight="1" hidden="1">
      <c r="A44" s="132" t="s">
        <v>258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3"/>
      <c r="AO44" s="133"/>
      <c r="AP44" s="133"/>
      <c r="AQ44" s="133"/>
      <c r="AR44" s="133"/>
      <c r="AS44" s="133"/>
      <c r="AT44" s="128" t="s">
        <v>260</v>
      </c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9">
        <f>BJ45+BJ46+BJ47</f>
        <v>0</v>
      </c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>
        <f>CF45+CF49</f>
        <v>0</v>
      </c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25">
        <f t="shared" si="0"/>
        <v>0</v>
      </c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50"/>
    </row>
    <row r="45" spans="1:167" s="35" customFormat="1" ht="33" customHeight="1" hidden="1">
      <c r="A45" s="124" t="s">
        <v>258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0"/>
      <c r="AO45" s="120"/>
      <c r="AP45" s="120"/>
      <c r="AQ45" s="120"/>
      <c r="AR45" s="120"/>
      <c r="AS45" s="120"/>
      <c r="AT45" s="121" t="s">
        <v>259</v>
      </c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2">
        <v>0</v>
      </c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>
        <f>CF46+CF47</f>
        <v>0</v>
      </c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16">
        <f t="shared" si="0"/>
        <v>0</v>
      </c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38"/>
    </row>
    <row r="46" spans="1:167" s="45" customFormat="1" ht="34.5" customHeight="1" hidden="1">
      <c r="A46" s="124" t="s">
        <v>258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33"/>
      <c r="AO46" s="146"/>
      <c r="AP46" s="146"/>
      <c r="AQ46" s="146"/>
      <c r="AR46" s="146"/>
      <c r="AS46" s="146"/>
      <c r="AT46" s="121" t="s">
        <v>257</v>
      </c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22">
        <v>0</v>
      </c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>
        <v>0</v>
      </c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16">
        <f t="shared" si="0"/>
        <v>0</v>
      </c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53"/>
      <c r="FI46" s="53"/>
      <c r="FJ46" s="53"/>
      <c r="FK46" s="50"/>
    </row>
    <row r="47" spans="1:167" s="35" customFormat="1" ht="36.75" customHeight="1" hidden="1">
      <c r="A47" s="124" t="s">
        <v>255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33"/>
      <c r="AO47" s="133"/>
      <c r="AP47" s="133"/>
      <c r="AQ47" s="133"/>
      <c r="AR47" s="133"/>
      <c r="AS47" s="133"/>
      <c r="AT47" s="121" t="s">
        <v>256</v>
      </c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2">
        <v>0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>
        <v>0</v>
      </c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3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23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16">
        <f t="shared" si="0"/>
        <v>0</v>
      </c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23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52"/>
      <c r="FI47" s="52"/>
      <c r="FJ47" s="52"/>
      <c r="FK47" s="38"/>
    </row>
    <row r="48" spans="1:167" s="35" customFormat="1" ht="36.75" customHeight="1" hidden="1">
      <c r="A48" s="124" t="s">
        <v>255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33"/>
      <c r="AO48" s="133"/>
      <c r="AP48" s="133"/>
      <c r="AQ48" s="133"/>
      <c r="AR48" s="133"/>
      <c r="AS48" s="133"/>
      <c r="AT48" s="121" t="s">
        <v>254</v>
      </c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2">
        <v>0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>
        <v>0</v>
      </c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3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23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16">
        <f t="shared" si="0"/>
        <v>0</v>
      </c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23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52"/>
      <c r="FI48" s="52"/>
      <c r="FJ48" s="52"/>
      <c r="FK48" s="38"/>
    </row>
    <row r="49" spans="1:167" s="35" customFormat="1" ht="53.25" customHeight="1" hidden="1">
      <c r="A49" s="124" t="s">
        <v>253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33"/>
      <c r="AO49" s="133"/>
      <c r="AP49" s="133"/>
      <c r="AQ49" s="133"/>
      <c r="AR49" s="133"/>
      <c r="AS49" s="133"/>
      <c r="AT49" s="121" t="s">
        <v>252</v>
      </c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2">
        <v>0</v>
      </c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>
        <v>0</v>
      </c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3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23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16">
        <f t="shared" si="0"/>
        <v>0</v>
      </c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23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52"/>
      <c r="FI49" s="52"/>
      <c r="FJ49" s="52"/>
      <c r="FK49" s="38"/>
    </row>
    <row r="50" spans="1:167" s="35" customFormat="1" ht="55.5" customHeight="1" hidden="1">
      <c r="A50" s="132" t="s">
        <v>251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3"/>
      <c r="AO50" s="133"/>
      <c r="AP50" s="133"/>
      <c r="AQ50" s="133"/>
      <c r="AR50" s="133"/>
      <c r="AS50" s="133"/>
      <c r="AT50" s="128" t="s">
        <v>250</v>
      </c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9">
        <f>BJ51</f>
        <v>0</v>
      </c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>
        <f>CF51+CF56</f>
        <v>0</v>
      </c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3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23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16">
        <f t="shared" si="0"/>
        <v>0</v>
      </c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23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52"/>
      <c r="FI50" s="52"/>
      <c r="FJ50" s="52"/>
      <c r="FK50" s="38"/>
    </row>
    <row r="51" spans="1:167" s="45" customFormat="1" ht="35.25" customHeight="1" hidden="1">
      <c r="A51" s="124" t="s">
        <v>247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33"/>
      <c r="AO51" s="133"/>
      <c r="AP51" s="133"/>
      <c r="AQ51" s="133"/>
      <c r="AR51" s="133"/>
      <c r="AS51" s="133"/>
      <c r="AT51" s="121" t="s">
        <v>249</v>
      </c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2">
        <v>0</v>
      </c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>
        <f>CF52+CF53+CF54+CF55</f>
        <v>0</v>
      </c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16">
        <f t="shared" si="0"/>
        <v>0</v>
      </c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35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7"/>
      <c r="FK51" s="50"/>
    </row>
    <row r="52" spans="1:167" s="45" customFormat="1" ht="37.5" customHeight="1" hidden="1">
      <c r="A52" s="124" t="s">
        <v>247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33"/>
      <c r="AO52" s="133"/>
      <c r="AP52" s="133"/>
      <c r="AQ52" s="133"/>
      <c r="AR52" s="133"/>
      <c r="AS52" s="133"/>
      <c r="AT52" s="121" t="s">
        <v>248</v>
      </c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2">
        <v>0</v>
      </c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>
        <v>0</v>
      </c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16">
        <f t="shared" si="0"/>
        <v>0</v>
      </c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35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7"/>
      <c r="FK52" s="50"/>
    </row>
    <row r="53" spans="1:167" s="45" customFormat="1" ht="37.5" customHeight="1" hidden="1">
      <c r="A53" s="124" t="s">
        <v>247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33"/>
      <c r="AO53" s="133"/>
      <c r="AP53" s="133"/>
      <c r="AQ53" s="133"/>
      <c r="AR53" s="133"/>
      <c r="AS53" s="133"/>
      <c r="AT53" s="121" t="s">
        <v>246</v>
      </c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2">
        <v>0</v>
      </c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>
        <v>0</v>
      </c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16">
        <f t="shared" si="0"/>
        <v>0</v>
      </c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35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7"/>
      <c r="FK53" s="50"/>
    </row>
    <row r="54" spans="1:167" s="45" customFormat="1" ht="37.5" customHeight="1" hidden="1">
      <c r="A54" s="124" t="s">
        <v>245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33"/>
      <c r="AO54" s="133"/>
      <c r="AP54" s="133"/>
      <c r="AQ54" s="133"/>
      <c r="AR54" s="133"/>
      <c r="AS54" s="133"/>
      <c r="AT54" s="121" t="s">
        <v>244</v>
      </c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2">
        <v>0</v>
      </c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>
        <v>0</v>
      </c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16">
        <f aca="true" t="shared" si="1" ref="EE54:EE88">CF54</f>
        <v>0</v>
      </c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35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7"/>
      <c r="FK54" s="50"/>
    </row>
    <row r="55" spans="1:167" s="45" customFormat="1" ht="37.5" customHeight="1" hidden="1">
      <c r="A55" s="124" t="s">
        <v>243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33"/>
      <c r="AO55" s="133"/>
      <c r="AP55" s="133"/>
      <c r="AQ55" s="133"/>
      <c r="AR55" s="133"/>
      <c r="AS55" s="133"/>
      <c r="AT55" s="121" t="s">
        <v>242</v>
      </c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2">
        <v>0</v>
      </c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>
        <v>0</v>
      </c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16">
        <f t="shared" si="1"/>
        <v>0</v>
      </c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35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7"/>
      <c r="FK55" s="50"/>
    </row>
    <row r="56" spans="1:167" s="45" customFormat="1" ht="54" customHeight="1" hidden="1">
      <c r="A56" s="124" t="s">
        <v>240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33"/>
      <c r="AO56" s="133"/>
      <c r="AP56" s="133"/>
      <c r="AQ56" s="133"/>
      <c r="AR56" s="133"/>
      <c r="AS56" s="133"/>
      <c r="AT56" s="121" t="s">
        <v>241</v>
      </c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2">
        <v>0</v>
      </c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>
        <v>0</v>
      </c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16">
        <f t="shared" si="1"/>
        <v>0</v>
      </c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35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7"/>
      <c r="FK56" s="50"/>
    </row>
    <row r="57" spans="1:167" s="45" customFormat="1" ht="56.25" customHeight="1" hidden="1">
      <c r="A57" s="223" t="s">
        <v>240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9"/>
      <c r="AN57" s="133"/>
      <c r="AO57" s="133"/>
      <c r="AP57" s="133"/>
      <c r="AQ57" s="133"/>
      <c r="AR57" s="133"/>
      <c r="AS57" s="133"/>
      <c r="AT57" s="121" t="s">
        <v>239</v>
      </c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2">
        <v>0</v>
      </c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>
        <v>0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16">
        <f t="shared" si="1"/>
        <v>0</v>
      </c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35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7"/>
      <c r="FK57" s="50"/>
    </row>
    <row r="58" spans="1:167" s="45" customFormat="1" ht="75" customHeight="1" hidden="1">
      <c r="A58" s="124" t="s">
        <v>238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33"/>
      <c r="AO58" s="133"/>
      <c r="AP58" s="133"/>
      <c r="AQ58" s="133"/>
      <c r="AR58" s="133"/>
      <c r="AS58" s="133"/>
      <c r="AT58" s="121" t="s">
        <v>237</v>
      </c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2">
        <v>0</v>
      </c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>
        <v>0</v>
      </c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16">
        <f t="shared" si="1"/>
        <v>0</v>
      </c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35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7"/>
      <c r="FK58" s="50"/>
    </row>
    <row r="59" spans="1:167" s="45" customFormat="1" ht="38.25" customHeight="1" hidden="1">
      <c r="A59" s="132" t="s">
        <v>235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3"/>
      <c r="AO59" s="133"/>
      <c r="AP59" s="133"/>
      <c r="AQ59" s="133"/>
      <c r="AR59" s="133"/>
      <c r="AS59" s="133"/>
      <c r="AT59" s="128" t="s">
        <v>236</v>
      </c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9">
        <f>BJ60</f>
        <v>0</v>
      </c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>
        <f>CF60+CF61</f>
        <v>0</v>
      </c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25">
        <f t="shared" si="1"/>
        <v>0</v>
      </c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35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7"/>
      <c r="FK59" s="50"/>
    </row>
    <row r="60" spans="1:167" s="45" customFormat="1" ht="38.25" customHeight="1" hidden="1">
      <c r="A60" s="124" t="s">
        <v>235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33"/>
      <c r="AO60" s="133"/>
      <c r="AP60" s="133"/>
      <c r="AQ60" s="133"/>
      <c r="AR60" s="133"/>
      <c r="AS60" s="133"/>
      <c r="AT60" s="121" t="s">
        <v>234</v>
      </c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2">
        <v>0</v>
      </c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>
        <v>0</v>
      </c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16">
        <f t="shared" si="1"/>
        <v>0</v>
      </c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35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7"/>
      <c r="FK60" s="50"/>
    </row>
    <row r="61" spans="1:167" s="45" customFormat="1" ht="41.25" customHeight="1" hidden="1">
      <c r="A61" s="124" t="s">
        <v>235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33"/>
      <c r="AO61" s="133"/>
      <c r="AP61" s="133"/>
      <c r="AQ61" s="133"/>
      <c r="AR61" s="133"/>
      <c r="AS61" s="133"/>
      <c r="AT61" s="121" t="s">
        <v>234</v>
      </c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2">
        <v>0</v>
      </c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>
        <v>0</v>
      </c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16">
        <f t="shared" si="1"/>
        <v>0</v>
      </c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35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7"/>
      <c r="FK61" s="50"/>
    </row>
    <row r="62" spans="1:167" s="45" customFormat="1" ht="24.75" customHeight="1">
      <c r="A62" s="127" t="s">
        <v>231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33"/>
      <c r="AO62" s="133"/>
      <c r="AP62" s="133"/>
      <c r="AQ62" s="133"/>
      <c r="AR62" s="133"/>
      <c r="AS62" s="133"/>
      <c r="AT62" s="128" t="s">
        <v>233</v>
      </c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9">
        <f>BJ63</f>
        <v>13600</v>
      </c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>
        <f>CF63</f>
        <v>790568.53</v>
      </c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25">
        <f t="shared" si="1"/>
        <v>790568.53</v>
      </c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35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7"/>
      <c r="FK62" s="50"/>
    </row>
    <row r="63" spans="1:167" s="45" customFormat="1" ht="30" customHeight="1">
      <c r="A63" s="126" t="s">
        <v>231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33"/>
      <c r="AO63" s="133"/>
      <c r="AP63" s="133"/>
      <c r="AQ63" s="133"/>
      <c r="AR63" s="133"/>
      <c r="AS63" s="133"/>
      <c r="AT63" s="121" t="s">
        <v>232</v>
      </c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2">
        <v>13600</v>
      </c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>
        <f>CF64+CF65+CF66</f>
        <v>790568.53</v>
      </c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25">
        <f t="shared" si="1"/>
        <v>790568.53</v>
      </c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53"/>
      <c r="FI63" s="53"/>
      <c r="FJ63" s="53"/>
      <c r="FK63" s="50"/>
    </row>
    <row r="64" spans="1:167" s="45" customFormat="1" ht="27" customHeight="1">
      <c r="A64" s="126" t="s">
        <v>231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33"/>
      <c r="AO64" s="133"/>
      <c r="AP64" s="133"/>
      <c r="AQ64" s="133"/>
      <c r="AR64" s="133"/>
      <c r="AS64" s="133"/>
      <c r="AT64" s="121" t="s">
        <v>230</v>
      </c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2">
        <v>0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>
        <v>644925.6</v>
      </c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25">
        <f t="shared" si="1"/>
        <v>644925.6</v>
      </c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53"/>
      <c r="FI64" s="53"/>
      <c r="FJ64" s="53"/>
      <c r="FK64" s="50"/>
    </row>
    <row r="65" spans="1:167" s="45" customFormat="1" ht="24.75" customHeight="1">
      <c r="A65" s="126" t="s">
        <v>229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33"/>
      <c r="AO65" s="133"/>
      <c r="AP65" s="133"/>
      <c r="AQ65" s="133"/>
      <c r="AR65" s="133"/>
      <c r="AS65" s="133"/>
      <c r="AT65" s="121" t="s">
        <v>228</v>
      </c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2">
        <v>0</v>
      </c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>
        <v>137754.45</v>
      </c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25">
        <f t="shared" si="1"/>
        <v>137754.45</v>
      </c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53"/>
      <c r="FI65" s="53"/>
      <c r="FJ65" s="53"/>
      <c r="FK65" s="50"/>
    </row>
    <row r="66" spans="1:167" s="45" customFormat="1" ht="24.75" customHeight="1">
      <c r="A66" s="126" t="s">
        <v>227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33"/>
      <c r="AO66" s="133"/>
      <c r="AP66" s="133"/>
      <c r="AQ66" s="133"/>
      <c r="AR66" s="133"/>
      <c r="AS66" s="133"/>
      <c r="AT66" s="121" t="s">
        <v>402</v>
      </c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2">
        <v>0</v>
      </c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>
        <v>7888.48</v>
      </c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25">
        <f t="shared" si="1"/>
        <v>7888.48</v>
      </c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53"/>
      <c r="FI66" s="53"/>
      <c r="FJ66" s="53"/>
      <c r="FK66" s="50"/>
    </row>
    <row r="67" spans="1:167" s="35" customFormat="1" ht="26.25" customHeight="1">
      <c r="A67" s="147" t="s">
        <v>226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20"/>
      <c r="AO67" s="120"/>
      <c r="AP67" s="120"/>
      <c r="AQ67" s="120"/>
      <c r="AR67" s="120"/>
      <c r="AS67" s="120"/>
      <c r="AT67" s="128" t="s">
        <v>225</v>
      </c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38">
        <f>BJ68+BJ74</f>
        <v>4487500</v>
      </c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29">
        <f>CF68+CF74</f>
        <v>2621386.29</v>
      </c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5">
        <f t="shared" si="1"/>
        <v>2621386.29</v>
      </c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52"/>
      <c r="FI67" s="52"/>
      <c r="FJ67" s="52"/>
      <c r="FK67" s="38"/>
    </row>
    <row r="68" spans="1:167" s="35" customFormat="1" ht="27" customHeight="1">
      <c r="A68" s="147" t="s">
        <v>220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33"/>
      <c r="AO68" s="133"/>
      <c r="AP68" s="133"/>
      <c r="AQ68" s="133"/>
      <c r="AR68" s="133"/>
      <c r="AS68" s="133"/>
      <c r="AT68" s="128" t="s">
        <v>224</v>
      </c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9">
        <f>BJ69</f>
        <v>416200</v>
      </c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>
        <f>CF69</f>
        <v>138674.44</v>
      </c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5">
        <f t="shared" si="1"/>
        <v>138674.44</v>
      </c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52"/>
      <c r="FI68" s="52"/>
      <c r="FJ68" s="52"/>
      <c r="FK68" s="38"/>
    </row>
    <row r="69" spans="1:167" s="45" customFormat="1" ht="40.5" customHeight="1">
      <c r="A69" s="132" t="s">
        <v>223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3"/>
      <c r="AO69" s="133"/>
      <c r="AP69" s="133"/>
      <c r="AQ69" s="133"/>
      <c r="AR69" s="133"/>
      <c r="AS69" s="133"/>
      <c r="AT69" s="128" t="s">
        <v>222</v>
      </c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9">
        <f>BJ70</f>
        <v>416200</v>
      </c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>
        <f>CF70+CF71+CF73</f>
        <v>138674.44</v>
      </c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5">
        <f t="shared" si="1"/>
        <v>138674.44</v>
      </c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35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7"/>
      <c r="FK69" s="50"/>
    </row>
    <row r="70" spans="1:167" s="35" customFormat="1" ht="27.75" customHeight="1">
      <c r="A70" s="148" t="s">
        <v>220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20"/>
      <c r="AO70" s="120"/>
      <c r="AP70" s="120"/>
      <c r="AQ70" s="120"/>
      <c r="AR70" s="120"/>
      <c r="AS70" s="120"/>
      <c r="AT70" s="121" t="s">
        <v>221</v>
      </c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2">
        <v>416200</v>
      </c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>
        <v>135531.51</v>
      </c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16">
        <f t="shared" si="1"/>
        <v>135531.51</v>
      </c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3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5"/>
      <c r="FK70" s="38"/>
    </row>
    <row r="71" spans="1:167" s="35" customFormat="1" ht="27.75" customHeight="1" hidden="1">
      <c r="A71" s="148" t="s">
        <v>220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20"/>
      <c r="AO71" s="120"/>
      <c r="AP71" s="120"/>
      <c r="AQ71" s="120"/>
      <c r="AR71" s="120"/>
      <c r="AS71" s="120"/>
      <c r="AT71" s="121" t="s">
        <v>217</v>
      </c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2">
        <v>0</v>
      </c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>
        <f>CF72</f>
        <v>3142.93</v>
      </c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16">
        <f t="shared" si="1"/>
        <v>3142.93</v>
      </c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3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5"/>
      <c r="FK71" s="38"/>
    </row>
    <row r="72" spans="1:167" s="35" customFormat="1" ht="24.75" customHeight="1">
      <c r="A72" s="148" t="s">
        <v>219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20"/>
      <c r="AO72" s="120"/>
      <c r="AP72" s="120"/>
      <c r="AQ72" s="120"/>
      <c r="AR72" s="120"/>
      <c r="AS72" s="120"/>
      <c r="AT72" s="121" t="s">
        <v>218</v>
      </c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2">
        <v>0</v>
      </c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>
        <v>3142.93</v>
      </c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16">
        <f t="shared" si="1"/>
        <v>3142.93</v>
      </c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3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5"/>
      <c r="FK72" s="38"/>
    </row>
    <row r="73" spans="1:167" s="35" customFormat="1" ht="24.75" customHeight="1">
      <c r="A73" s="148" t="s">
        <v>219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20"/>
      <c r="AO73" s="120"/>
      <c r="AP73" s="120"/>
      <c r="AQ73" s="120"/>
      <c r="AR73" s="120"/>
      <c r="AS73" s="120"/>
      <c r="AT73" s="121" t="s">
        <v>327</v>
      </c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2">
        <v>0</v>
      </c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>
        <v>0</v>
      </c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16">
        <f>CF73</f>
        <v>0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3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5"/>
      <c r="FK73" s="38"/>
    </row>
    <row r="74" spans="1:167" s="45" customFormat="1" ht="25.5" customHeight="1">
      <c r="A74" s="147" t="s">
        <v>216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33"/>
      <c r="AO74" s="133"/>
      <c r="AP74" s="133"/>
      <c r="AQ74" s="133"/>
      <c r="AR74" s="133"/>
      <c r="AS74" s="133"/>
      <c r="AT74" s="128" t="s">
        <v>215</v>
      </c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9">
        <f>BJ76+BJ82</f>
        <v>4071300</v>
      </c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>
        <f>CF75+CF81</f>
        <v>2482711.85</v>
      </c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25">
        <f t="shared" si="1"/>
        <v>2482711.85</v>
      </c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35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7"/>
      <c r="FK74" s="50"/>
    </row>
    <row r="75" spans="1:167" s="45" customFormat="1" ht="21.75" customHeight="1">
      <c r="A75" s="147" t="s">
        <v>214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33"/>
      <c r="AO75" s="133"/>
      <c r="AP75" s="133"/>
      <c r="AQ75" s="133"/>
      <c r="AR75" s="133"/>
      <c r="AS75" s="133"/>
      <c r="AT75" s="128" t="s">
        <v>213</v>
      </c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9">
        <f>BJ76</f>
        <v>3260100</v>
      </c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>
        <f>CF76</f>
        <v>2422713.7600000002</v>
      </c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25">
        <f t="shared" si="1"/>
        <v>2422713.7600000002</v>
      </c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53"/>
      <c r="FI75" s="53"/>
      <c r="FJ75" s="53"/>
      <c r="FK75" s="50"/>
    </row>
    <row r="76" spans="1:167" s="45" customFormat="1" ht="24.75" customHeight="1">
      <c r="A76" s="147" t="s">
        <v>211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33"/>
      <c r="AO76" s="133"/>
      <c r="AP76" s="133"/>
      <c r="AQ76" s="133"/>
      <c r="AR76" s="133"/>
      <c r="AS76" s="133"/>
      <c r="AT76" s="128" t="s">
        <v>212</v>
      </c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9">
        <v>3260100</v>
      </c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>
        <f>CF77+CF78+CF79+CF80</f>
        <v>2422713.7600000002</v>
      </c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25">
        <f t="shared" si="1"/>
        <v>2422713.7600000002</v>
      </c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35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7"/>
      <c r="FK76" s="50"/>
    </row>
    <row r="77" spans="1:167" s="35" customFormat="1" ht="23.25" customHeight="1">
      <c r="A77" s="148" t="s">
        <v>211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20"/>
      <c r="AO77" s="120"/>
      <c r="AP77" s="120"/>
      <c r="AQ77" s="120"/>
      <c r="AR77" s="120"/>
      <c r="AS77" s="120"/>
      <c r="AT77" s="121" t="s">
        <v>210</v>
      </c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2">
        <v>0</v>
      </c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>
        <v>2411707.74</v>
      </c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16">
        <f t="shared" si="1"/>
        <v>2411707.74</v>
      </c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3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5"/>
      <c r="FK77" s="38"/>
    </row>
    <row r="78" spans="1:167" s="35" customFormat="1" ht="26.25" customHeight="1">
      <c r="A78" s="148" t="s">
        <v>208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20"/>
      <c r="AO78" s="120"/>
      <c r="AP78" s="120"/>
      <c r="AQ78" s="120"/>
      <c r="AR78" s="120"/>
      <c r="AS78" s="120"/>
      <c r="AT78" s="121" t="s">
        <v>209</v>
      </c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2">
        <v>0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>
        <v>11017.82</v>
      </c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16">
        <f t="shared" si="1"/>
        <v>11017.82</v>
      </c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3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5"/>
      <c r="FK78" s="38"/>
    </row>
    <row r="79" spans="1:167" s="35" customFormat="1" ht="25.5" customHeight="1">
      <c r="A79" s="148" t="s">
        <v>208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20"/>
      <c r="AO79" s="120"/>
      <c r="AP79" s="120"/>
      <c r="AQ79" s="120"/>
      <c r="AR79" s="120"/>
      <c r="AS79" s="120"/>
      <c r="AT79" s="121" t="s">
        <v>207</v>
      </c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2">
        <v>0</v>
      </c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>
        <v>-11.8</v>
      </c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16">
        <f t="shared" si="1"/>
        <v>-11.8</v>
      </c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3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5"/>
      <c r="FK79" s="38"/>
    </row>
    <row r="80" spans="1:167" s="35" customFormat="1" ht="25.5" customHeight="1">
      <c r="A80" s="148" t="s">
        <v>208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20"/>
      <c r="AO80" s="120"/>
      <c r="AP80" s="120"/>
      <c r="AQ80" s="120"/>
      <c r="AR80" s="120"/>
      <c r="AS80" s="120"/>
      <c r="AT80" s="121" t="s">
        <v>439</v>
      </c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2">
        <v>0</v>
      </c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>
        <v>0</v>
      </c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16">
        <f>CF80</f>
        <v>0</v>
      </c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3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5"/>
      <c r="FK80" s="38"/>
    </row>
    <row r="81" spans="1:167" s="35" customFormat="1" ht="23.25" customHeight="1">
      <c r="A81" s="147" t="s">
        <v>204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20"/>
      <c r="AO81" s="120"/>
      <c r="AP81" s="120"/>
      <c r="AQ81" s="120"/>
      <c r="AR81" s="120"/>
      <c r="AS81" s="120"/>
      <c r="AT81" s="128" t="s">
        <v>206</v>
      </c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9">
        <f>BJ82</f>
        <v>811200</v>
      </c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>
        <f>CF82</f>
        <v>59998.09</v>
      </c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25">
        <f t="shared" si="1"/>
        <v>59998.09</v>
      </c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52"/>
      <c r="FI81" s="52"/>
      <c r="FJ81" s="52"/>
      <c r="FK81" s="38"/>
    </row>
    <row r="82" spans="1:167" s="45" customFormat="1" ht="23.25" customHeight="1">
      <c r="A82" s="147" t="s">
        <v>204</v>
      </c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33"/>
      <c r="AO82" s="133"/>
      <c r="AP82" s="133"/>
      <c r="AQ82" s="133"/>
      <c r="AR82" s="133"/>
      <c r="AS82" s="133"/>
      <c r="AT82" s="128" t="s">
        <v>205</v>
      </c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9">
        <v>811200</v>
      </c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>
        <f>CF83+CF84+CF85</f>
        <v>59998.09</v>
      </c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25">
        <f t="shared" si="1"/>
        <v>59998.09</v>
      </c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35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7"/>
      <c r="FK82" s="50"/>
    </row>
    <row r="83" spans="1:167" s="35" customFormat="1" ht="25.5" customHeight="1">
      <c r="A83" s="148" t="s">
        <v>204</v>
      </c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20"/>
      <c r="AO83" s="120"/>
      <c r="AP83" s="120"/>
      <c r="AQ83" s="120"/>
      <c r="AR83" s="120"/>
      <c r="AS83" s="120"/>
      <c r="AT83" s="121" t="s">
        <v>203</v>
      </c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2">
        <v>0</v>
      </c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>
        <v>58101.38</v>
      </c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16">
        <f t="shared" si="1"/>
        <v>58101.38</v>
      </c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3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5"/>
      <c r="FK83" s="38"/>
    </row>
    <row r="84" spans="1:167" s="35" customFormat="1" ht="24.75" customHeight="1">
      <c r="A84" s="148" t="s">
        <v>202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20"/>
      <c r="AO84" s="120"/>
      <c r="AP84" s="120"/>
      <c r="AQ84" s="120"/>
      <c r="AR84" s="120"/>
      <c r="AS84" s="120"/>
      <c r="AT84" s="121" t="s">
        <v>201</v>
      </c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2">
        <v>0</v>
      </c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>
        <v>1896.71</v>
      </c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16">
        <f t="shared" si="1"/>
        <v>1896.71</v>
      </c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3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5"/>
      <c r="FK84" s="38"/>
    </row>
    <row r="85" spans="1:167" s="35" customFormat="1" ht="24.75" customHeight="1">
      <c r="A85" s="148" t="s">
        <v>202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20"/>
      <c r="AO85" s="120"/>
      <c r="AP85" s="120"/>
      <c r="AQ85" s="120"/>
      <c r="AR85" s="120"/>
      <c r="AS85" s="120"/>
      <c r="AT85" s="121" t="s">
        <v>332</v>
      </c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2">
        <v>0</v>
      </c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>
        <v>0</v>
      </c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16">
        <f>CF85</f>
        <v>0</v>
      </c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3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5"/>
      <c r="FK85" s="38"/>
    </row>
    <row r="86" spans="1:167" s="45" customFormat="1" ht="22.5" customHeight="1">
      <c r="A86" s="147" t="s">
        <v>200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33"/>
      <c r="AO86" s="133"/>
      <c r="AP86" s="133"/>
      <c r="AQ86" s="133"/>
      <c r="AR86" s="133"/>
      <c r="AS86" s="133"/>
      <c r="AT86" s="128" t="s">
        <v>199</v>
      </c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9">
        <f>BJ87</f>
        <v>20400</v>
      </c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>
        <f>CF87</f>
        <v>9000</v>
      </c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25">
        <f t="shared" si="1"/>
        <v>9000</v>
      </c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35"/>
      <c r="EU86" s="136"/>
      <c r="EV86" s="136"/>
      <c r="EW86" s="136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7"/>
      <c r="FK86" s="50"/>
    </row>
    <row r="87" spans="1:167" s="45" customFormat="1" ht="44.25" customHeight="1">
      <c r="A87" s="124" t="s">
        <v>198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0"/>
      <c r="AO87" s="120"/>
      <c r="AP87" s="120"/>
      <c r="AQ87" s="120"/>
      <c r="AR87" s="120"/>
      <c r="AS87" s="120"/>
      <c r="AT87" s="121" t="s">
        <v>197</v>
      </c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2">
        <f>BJ88</f>
        <v>20400</v>
      </c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>
        <f>CF88</f>
        <v>9000</v>
      </c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16">
        <f t="shared" si="1"/>
        <v>9000</v>
      </c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35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7"/>
      <c r="FI87" s="53"/>
      <c r="FJ87" s="53"/>
      <c r="FK87" s="50"/>
    </row>
    <row r="88" spans="1:167" s="45" customFormat="1" ht="63.75" customHeight="1">
      <c r="A88" s="126" t="s">
        <v>195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0"/>
      <c r="AO88" s="120"/>
      <c r="AP88" s="120"/>
      <c r="AQ88" s="120"/>
      <c r="AR88" s="120"/>
      <c r="AS88" s="120"/>
      <c r="AT88" s="121" t="s">
        <v>196</v>
      </c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2">
        <f>BJ89</f>
        <v>20400</v>
      </c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>
        <f>CF89</f>
        <v>9000</v>
      </c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  <c r="DY88" s="130"/>
      <c r="DZ88" s="130"/>
      <c r="EA88" s="130"/>
      <c r="EB88" s="130"/>
      <c r="EC88" s="130"/>
      <c r="ED88" s="130"/>
      <c r="EE88" s="116">
        <f t="shared" si="1"/>
        <v>9000</v>
      </c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35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7"/>
      <c r="FI88" s="53"/>
      <c r="FJ88" s="53"/>
      <c r="FK88" s="50"/>
    </row>
    <row r="89" spans="1:167" s="45" customFormat="1" ht="61.5" customHeight="1">
      <c r="A89" s="126" t="s">
        <v>195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0"/>
      <c r="AO89" s="120"/>
      <c r="AP89" s="120"/>
      <c r="AQ89" s="120"/>
      <c r="AR89" s="120"/>
      <c r="AS89" s="120"/>
      <c r="AT89" s="121" t="s">
        <v>194</v>
      </c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2">
        <v>20400</v>
      </c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>
        <v>9000</v>
      </c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16">
        <f aca="true" t="shared" si="2" ref="EE89:EE113">CF89</f>
        <v>9000</v>
      </c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35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7"/>
      <c r="FI89" s="53"/>
      <c r="FJ89" s="53"/>
      <c r="FK89" s="50"/>
    </row>
    <row r="90" spans="1:167" s="35" customFormat="1" ht="42.75" customHeight="1" hidden="1">
      <c r="A90" s="127" t="s">
        <v>464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0"/>
      <c r="AO90" s="120"/>
      <c r="AP90" s="120"/>
      <c r="AQ90" s="120"/>
      <c r="AR90" s="120"/>
      <c r="AS90" s="120"/>
      <c r="AT90" s="128" t="s">
        <v>459</v>
      </c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9">
        <v>0</v>
      </c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>
        <f>CF91</f>
        <v>0</v>
      </c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5">
        <f aca="true" t="shared" si="3" ref="EE90:EE95">CF90</f>
        <v>0</v>
      </c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52"/>
      <c r="FI90" s="52"/>
      <c r="FJ90" s="52"/>
      <c r="FK90" s="38"/>
    </row>
    <row r="91" spans="1:167" s="35" customFormat="1" ht="29.25" customHeight="1" hidden="1">
      <c r="A91" s="126" t="s">
        <v>465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0"/>
      <c r="AO91" s="120"/>
      <c r="AP91" s="120"/>
      <c r="AQ91" s="120"/>
      <c r="AR91" s="120"/>
      <c r="AS91" s="120"/>
      <c r="AT91" s="121" t="s">
        <v>461</v>
      </c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2">
        <v>0</v>
      </c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>
        <f>CF92</f>
        <v>0</v>
      </c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16">
        <f t="shared" si="3"/>
        <v>0</v>
      </c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52"/>
      <c r="FI91" s="52"/>
      <c r="FJ91" s="52"/>
      <c r="FK91" s="38"/>
    </row>
    <row r="92" spans="1:167" s="45" customFormat="1" ht="33" customHeight="1" hidden="1">
      <c r="A92" s="124" t="s">
        <v>466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0"/>
      <c r="AO92" s="120"/>
      <c r="AP92" s="120"/>
      <c r="AQ92" s="120"/>
      <c r="AR92" s="120"/>
      <c r="AS92" s="120"/>
      <c r="AT92" s="121" t="s">
        <v>462</v>
      </c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2">
        <v>0</v>
      </c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>
        <f>CF93</f>
        <v>0</v>
      </c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16">
        <f t="shared" si="3"/>
        <v>0</v>
      </c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53"/>
      <c r="FI92" s="53"/>
      <c r="FJ92" s="53"/>
      <c r="FK92" s="50"/>
    </row>
    <row r="93" spans="1:167" s="35" customFormat="1" ht="42.75" customHeight="1" hidden="1">
      <c r="A93" s="117" t="s">
        <v>467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9"/>
      <c r="AN93" s="120"/>
      <c r="AO93" s="120"/>
      <c r="AP93" s="120"/>
      <c r="AQ93" s="120"/>
      <c r="AR93" s="120"/>
      <c r="AS93" s="120"/>
      <c r="AT93" s="121" t="s">
        <v>460</v>
      </c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2">
        <v>0</v>
      </c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>
        <f>CF94</f>
        <v>0</v>
      </c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16">
        <f t="shared" si="3"/>
        <v>0</v>
      </c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3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5"/>
      <c r="FK93" s="38"/>
    </row>
    <row r="94" spans="1:167" s="35" customFormat="1" ht="42.75" customHeight="1" hidden="1">
      <c r="A94" s="117" t="s">
        <v>468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9"/>
      <c r="AN94" s="120"/>
      <c r="AO94" s="120"/>
      <c r="AP94" s="120"/>
      <c r="AQ94" s="120"/>
      <c r="AR94" s="120"/>
      <c r="AS94" s="120"/>
      <c r="AT94" s="121" t="s">
        <v>463</v>
      </c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2">
        <v>0</v>
      </c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>
        <v>0</v>
      </c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16">
        <f t="shared" si="3"/>
        <v>0</v>
      </c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3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5"/>
      <c r="FK94" s="38"/>
    </row>
    <row r="95" spans="1:167" s="35" customFormat="1" ht="42.75" customHeight="1">
      <c r="A95" s="127" t="s">
        <v>458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0"/>
      <c r="AO95" s="120"/>
      <c r="AP95" s="120"/>
      <c r="AQ95" s="120"/>
      <c r="AR95" s="120"/>
      <c r="AS95" s="120"/>
      <c r="AT95" s="128" t="s">
        <v>454</v>
      </c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9">
        <f>BJ96</f>
        <v>4800</v>
      </c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>
        <f>CF96</f>
        <v>3099.84</v>
      </c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5">
        <f t="shared" si="3"/>
        <v>3099.84</v>
      </c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52"/>
      <c r="FI95" s="52"/>
      <c r="FJ95" s="52"/>
      <c r="FK95" s="38"/>
    </row>
    <row r="96" spans="1:167" s="35" customFormat="1" ht="66.75" customHeight="1">
      <c r="A96" s="126" t="s">
        <v>457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0"/>
      <c r="AO96" s="120"/>
      <c r="AP96" s="120"/>
      <c r="AQ96" s="120"/>
      <c r="AR96" s="120"/>
      <c r="AS96" s="120"/>
      <c r="AT96" s="121" t="s">
        <v>453</v>
      </c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2">
        <f>BJ97</f>
        <v>4800</v>
      </c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>
        <f>CF97</f>
        <v>3099.84</v>
      </c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16">
        <f t="shared" si="2"/>
        <v>3099.84</v>
      </c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52"/>
      <c r="FI96" s="52"/>
      <c r="FJ96" s="52"/>
      <c r="FK96" s="38"/>
    </row>
    <row r="97" spans="1:167" s="35" customFormat="1" ht="67.5" customHeight="1">
      <c r="A97" s="124" t="s">
        <v>456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0"/>
      <c r="AO97" s="120"/>
      <c r="AP97" s="120"/>
      <c r="AQ97" s="120"/>
      <c r="AR97" s="120"/>
      <c r="AS97" s="120"/>
      <c r="AT97" s="121" t="s">
        <v>455</v>
      </c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2">
        <f>BJ98</f>
        <v>4800</v>
      </c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>
        <f>CF98</f>
        <v>3099.84</v>
      </c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16">
        <f t="shared" si="2"/>
        <v>3099.84</v>
      </c>
      <c r="EF97" s="116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52"/>
      <c r="FI97" s="52"/>
      <c r="FJ97" s="52"/>
      <c r="FK97" s="38"/>
    </row>
    <row r="98" spans="1:167" s="35" customFormat="1" ht="60.75" customHeight="1">
      <c r="A98" s="117" t="s">
        <v>451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9"/>
      <c r="AN98" s="120"/>
      <c r="AO98" s="120"/>
      <c r="AP98" s="120"/>
      <c r="AQ98" s="120"/>
      <c r="AR98" s="120"/>
      <c r="AS98" s="120"/>
      <c r="AT98" s="121" t="s">
        <v>452</v>
      </c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2">
        <v>4800</v>
      </c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>
        <v>3099.84</v>
      </c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16">
        <f t="shared" si="2"/>
        <v>3099.84</v>
      </c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3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5"/>
      <c r="FK98" s="38"/>
    </row>
    <row r="99" spans="1:167" s="35" customFormat="1" ht="36.75" customHeight="1" hidden="1">
      <c r="A99" s="132" t="s">
        <v>482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3"/>
      <c r="AO99" s="133"/>
      <c r="AP99" s="133"/>
      <c r="AQ99" s="133"/>
      <c r="AR99" s="133"/>
      <c r="AS99" s="133"/>
      <c r="AT99" s="128" t="s">
        <v>481</v>
      </c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9">
        <f>BJ100</f>
        <v>0</v>
      </c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>
        <f>CF100+CF102</f>
        <v>0</v>
      </c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0"/>
      <c r="EB99" s="130"/>
      <c r="EC99" s="130"/>
      <c r="ED99" s="130"/>
      <c r="EE99" s="125">
        <f>CF99</f>
        <v>0</v>
      </c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35"/>
      <c r="EU99" s="136"/>
      <c r="EV99" s="136"/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7"/>
      <c r="FK99" s="38"/>
    </row>
    <row r="100" spans="1:167" s="47" customFormat="1" ht="27.75" customHeight="1" hidden="1">
      <c r="A100" s="124" t="s">
        <v>484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0"/>
      <c r="AO100" s="120"/>
      <c r="AP100" s="120"/>
      <c r="AQ100" s="120"/>
      <c r="AR100" s="120"/>
      <c r="AS100" s="120"/>
      <c r="AT100" s="121" t="s">
        <v>485</v>
      </c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2">
        <f>BJ101</f>
        <v>0</v>
      </c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>
        <f>CF101</f>
        <v>0</v>
      </c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16">
        <f>CF100</f>
        <v>0</v>
      </c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3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5"/>
      <c r="FK100" s="51"/>
    </row>
    <row r="101" spans="1:167" s="47" customFormat="1" ht="33" customHeight="1" hidden="1">
      <c r="A101" s="124" t="s">
        <v>486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0"/>
      <c r="AO101" s="120"/>
      <c r="AP101" s="120"/>
      <c r="AQ101" s="120"/>
      <c r="AR101" s="120"/>
      <c r="AS101" s="120"/>
      <c r="AT101" s="121" t="s">
        <v>488</v>
      </c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2">
        <v>0</v>
      </c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>
        <v>0</v>
      </c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16">
        <f>CF101</f>
        <v>0</v>
      </c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3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5"/>
      <c r="FK101" s="51"/>
    </row>
    <row r="102" spans="1:176" s="47" customFormat="1" ht="29.25" customHeight="1" hidden="1">
      <c r="A102" s="158" t="s">
        <v>487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9"/>
      <c r="AL102" s="48"/>
      <c r="AM102" s="48"/>
      <c r="AN102" s="46"/>
      <c r="AO102" s="46"/>
      <c r="AP102" s="46"/>
      <c r="AQ102" s="46"/>
      <c r="AR102" s="46"/>
      <c r="AS102" s="46"/>
      <c r="AT102" s="121" t="s">
        <v>490</v>
      </c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2">
        <f>BJ103</f>
        <v>0</v>
      </c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>
        <f>CF103</f>
        <v>0</v>
      </c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16">
        <f>CF102</f>
        <v>0</v>
      </c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35"/>
      <c r="EU102" s="136"/>
      <c r="EV102" s="136"/>
      <c r="EW102" s="136"/>
      <c r="EX102" s="136"/>
      <c r="EY102" s="136"/>
      <c r="EZ102" s="136"/>
      <c r="FA102" s="136"/>
      <c r="FB102" s="136"/>
      <c r="FC102" s="136"/>
      <c r="FD102" s="136"/>
      <c r="FE102" s="136"/>
      <c r="FF102" s="136"/>
      <c r="FG102" s="136"/>
      <c r="FH102" s="136"/>
      <c r="FI102" s="136"/>
      <c r="FJ102" s="137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29.25" customHeight="1" hidden="1">
      <c r="A103" s="221" t="s">
        <v>489</v>
      </c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2"/>
      <c r="AL103" s="48"/>
      <c r="AM103" s="48"/>
      <c r="AN103" s="46"/>
      <c r="AO103" s="46"/>
      <c r="AP103" s="46"/>
      <c r="AQ103" s="46"/>
      <c r="AR103" s="46"/>
      <c r="AS103" s="46"/>
      <c r="AT103" s="121" t="s">
        <v>483</v>
      </c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2">
        <v>0</v>
      </c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>
        <v>0</v>
      </c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16">
        <f>CF103</f>
        <v>0</v>
      </c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35"/>
      <c r="EU103" s="136"/>
      <c r="EV103" s="136"/>
      <c r="EW103" s="136"/>
      <c r="EX103" s="136"/>
      <c r="EY103" s="136"/>
      <c r="EZ103" s="136"/>
      <c r="FA103" s="136"/>
      <c r="FB103" s="136"/>
      <c r="FC103" s="136"/>
      <c r="FD103" s="136"/>
      <c r="FE103" s="136"/>
      <c r="FF103" s="136"/>
      <c r="FG103" s="136"/>
      <c r="FH103" s="136"/>
      <c r="FI103" s="136"/>
      <c r="FJ103" s="137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36.75" customHeight="1">
      <c r="A104" s="132" t="s">
        <v>193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3"/>
      <c r="AO104" s="133"/>
      <c r="AP104" s="133"/>
      <c r="AQ104" s="133"/>
      <c r="AR104" s="133"/>
      <c r="AS104" s="133"/>
      <c r="AT104" s="128" t="s">
        <v>192</v>
      </c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9">
        <f>BJ105</f>
        <v>424600</v>
      </c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>
        <f>CF105+CF107</f>
        <v>424656</v>
      </c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25">
        <f t="shared" si="2"/>
        <v>424656</v>
      </c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25"/>
      <c r="ET104" s="135"/>
      <c r="EU104" s="136"/>
      <c r="EV104" s="136"/>
      <c r="EW104" s="136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7"/>
      <c r="FK104" s="38"/>
    </row>
    <row r="105" spans="1:167" s="47" customFormat="1" ht="45.75" customHeight="1">
      <c r="A105" s="124" t="s">
        <v>509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0"/>
      <c r="AO105" s="120"/>
      <c r="AP105" s="120"/>
      <c r="AQ105" s="120"/>
      <c r="AR105" s="120"/>
      <c r="AS105" s="120"/>
      <c r="AT105" s="121" t="s">
        <v>191</v>
      </c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2">
        <f>BJ106</f>
        <v>424600</v>
      </c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>
        <f>CF106</f>
        <v>424656</v>
      </c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16">
        <f t="shared" si="2"/>
        <v>424656</v>
      </c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3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5"/>
      <c r="FK105" s="51"/>
    </row>
    <row r="106" spans="1:167" s="47" customFormat="1" ht="45.75" customHeight="1">
      <c r="A106" s="124" t="s">
        <v>508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0"/>
      <c r="AO106" s="120"/>
      <c r="AP106" s="120"/>
      <c r="AQ106" s="120"/>
      <c r="AR106" s="120"/>
      <c r="AS106" s="120"/>
      <c r="AT106" s="121" t="s">
        <v>190</v>
      </c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44">
        <v>424600</v>
      </c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4"/>
      <c r="CA106" s="144"/>
      <c r="CB106" s="144"/>
      <c r="CC106" s="144"/>
      <c r="CD106" s="144"/>
      <c r="CE106" s="144"/>
      <c r="CF106" s="122">
        <v>424656</v>
      </c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16">
        <f t="shared" si="2"/>
        <v>424656</v>
      </c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3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5"/>
      <c r="FK106" s="51"/>
    </row>
    <row r="107" spans="1:176" s="47" customFormat="1" ht="39" customHeight="1" hidden="1">
      <c r="A107" s="158" t="s">
        <v>189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9"/>
      <c r="AL107" s="48"/>
      <c r="AM107" s="48"/>
      <c r="AN107" s="46"/>
      <c r="AO107" s="46"/>
      <c r="AP107" s="46"/>
      <c r="AQ107" s="46"/>
      <c r="AR107" s="46"/>
      <c r="AS107" s="46"/>
      <c r="AT107" s="121" t="s">
        <v>188</v>
      </c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2">
        <f>BJ108</f>
        <v>0</v>
      </c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>
        <f>CF108</f>
        <v>0</v>
      </c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16">
        <f t="shared" si="2"/>
        <v>0</v>
      </c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35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7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76" s="47" customFormat="1" ht="40.5" customHeight="1" hidden="1">
      <c r="A108" s="221" t="s">
        <v>187</v>
      </c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2"/>
      <c r="AL108" s="48"/>
      <c r="AM108" s="48"/>
      <c r="AN108" s="46"/>
      <c r="AO108" s="46"/>
      <c r="AP108" s="46"/>
      <c r="AQ108" s="46"/>
      <c r="AR108" s="46"/>
      <c r="AS108" s="46"/>
      <c r="AT108" s="121" t="s">
        <v>186</v>
      </c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2">
        <v>0</v>
      </c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>
        <v>0</v>
      </c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16">
        <f t="shared" si="2"/>
        <v>0</v>
      </c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35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7"/>
      <c r="FK108" s="54"/>
      <c r="FL108" s="49"/>
      <c r="FM108" s="49"/>
      <c r="FN108" s="49"/>
      <c r="FO108" s="49"/>
      <c r="FP108" s="49"/>
      <c r="FQ108" s="49"/>
      <c r="FR108" s="49"/>
      <c r="FS108" s="49"/>
      <c r="FT108" s="49"/>
    </row>
    <row r="109" spans="1:167" s="35" customFormat="1" ht="26.25" customHeight="1" hidden="1">
      <c r="A109" s="132" t="s">
        <v>185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3"/>
      <c r="AO109" s="133"/>
      <c r="AP109" s="133"/>
      <c r="AQ109" s="133"/>
      <c r="AR109" s="133"/>
      <c r="AS109" s="133"/>
      <c r="AT109" s="128" t="s">
        <v>184</v>
      </c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9">
        <f>BJ112</f>
        <v>0</v>
      </c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>
        <f>CF112+CF110</f>
        <v>0</v>
      </c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25">
        <f t="shared" si="2"/>
        <v>0</v>
      </c>
      <c r="EF109" s="125"/>
      <c r="EG109" s="125"/>
      <c r="EH109" s="125"/>
      <c r="EI109" s="125"/>
      <c r="EJ109" s="125"/>
      <c r="EK109" s="125"/>
      <c r="EL109" s="125"/>
      <c r="EM109" s="125"/>
      <c r="EN109" s="125"/>
      <c r="EO109" s="125"/>
      <c r="EP109" s="125"/>
      <c r="EQ109" s="125"/>
      <c r="ER109" s="125"/>
      <c r="ES109" s="125"/>
      <c r="ET109" s="135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7"/>
      <c r="FK109" s="38"/>
    </row>
    <row r="110" spans="1:176" s="47" customFormat="1" ht="56.25" customHeight="1" hidden="1">
      <c r="A110" s="158" t="s">
        <v>183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9"/>
      <c r="AL110" s="48"/>
      <c r="AM110" s="48"/>
      <c r="AN110" s="46"/>
      <c r="AO110" s="46"/>
      <c r="AP110" s="46"/>
      <c r="AQ110" s="46"/>
      <c r="AR110" s="46"/>
      <c r="AS110" s="46"/>
      <c r="AT110" s="121" t="s">
        <v>182</v>
      </c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2">
        <f>BJ111</f>
        <v>0</v>
      </c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>
        <f>CF111</f>
        <v>0</v>
      </c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16">
        <f t="shared" si="2"/>
        <v>0</v>
      </c>
      <c r="EF110" s="116"/>
      <c r="EG110" s="116"/>
      <c r="EH110" s="116"/>
      <c r="EI110" s="116"/>
      <c r="EJ110" s="116"/>
      <c r="EK110" s="116"/>
      <c r="EL110" s="116"/>
      <c r="EM110" s="116"/>
      <c r="EN110" s="116"/>
      <c r="EO110" s="116"/>
      <c r="EP110" s="116"/>
      <c r="EQ110" s="116"/>
      <c r="ER110" s="116"/>
      <c r="ES110" s="116"/>
      <c r="ET110" s="135"/>
      <c r="EU110" s="136"/>
      <c r="EV110" s="136"/>
      <c r="EW110" s="136"/>
      <c r="EX110" s="136"/>
      <c r="EY110" s="136"/>
      <c r="EZ110" s="136"/>
      <c r="FA110" s="136"/>
      <c r="FB110" s="136"/>
      <c r="FC110" s="136"/>
      <c r="FD110" s="136"/>
      <c r="FE110" s="136"/>
      <c r="FF110" s="136"/>
      <c r="FG110" s="136"/>
      <c r="FH110" s="136"/>
      <c r="FI110" s="136"/>
      <c r="FJ110" s="137"/>
      <c r="FK110" s="54"/>
      <c r="FL110" s="49"/>
      <c r="FM110" s="49"/>
      <c r="FN110" s="49"/>
      <c r="FO110" s="49"/>
      <c r="FP110" s="49"/>
      <c r="FQ110" s="49"/>
      <c r="FR110" s="49"/>
      <c r="FS110" s="49"/>
      <c r="FT110" s="49"/>
    </row>
    <row r="111" spans="1:167" s="47" customFormat="1" ht="55.5" customHeight="1" hidden="1">
      <c r="A111" s="124" t="s">
        <v>181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0"/>
      <c r="AO111" s="120"/>
      <c r="AP111" s="120"/>
      <c r="AQ111" s="120"/>
      <c r="AR111" s="120"/>
      <c r="AS111" s="120"/>
      <c r="AT111" s="121" t="s">
        <v>180</v>
      </c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2">
        <v>0</v>
      </c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>
        <v>0</v>
      </c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16">
        <f t="shared" si="2"/>
        <v>0</v>
      </c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3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5"/>
      <c r="FK111" s="51"/>
    </row>
    <row r="112" spans="1:176" s="47" customFormat="1" ht="39" customHeight="1" hidden="1">
      <c r="A112" s="158" t="s">
        <v>179</v>
      </c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9"/>
      <c r="AL112" s="48"/>
      <c r="AM112" s="48"/>
      <c r="AN112" s="46"/>
      <c r="AO112" s="46"/>
      <c r="AP112" s="46"/>
      <c r="AQ112" s="46"/>
      <c r="AR112" s="46"/>
      <c r="AS112" s="46"/>
      <c r="AT112" s="121" t="s">
        <v>178</v>
      </c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2">
        <f>BJ113</f>
        <v>0</v>
      </c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>
        <f>CF113</f>
        <v>0</v>
      </c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16">
        <f t="shared" si="2"/>
        <v>0</v>
      </c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35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7"/>
      <c r="FK112" s="54"/>
      <c r="FL112" s="49"/>
      <c r="FM112" s="49"/>
      <c r="FN112" s="49"/>
      <c r="FO112" s="49"/>
      <c r="FP112" s="49"/>
      <c r="FQ112" s="49"/>
      <c r="FR112" s="49"/>
      <c r="FS112" s="49"/>
      <c r="FT112" s="49"/>
    </row>
    <row r="113" spans="1:167" s="35" customFormat="1" ht="39.75" customHeight="1" hidden="1">
      <c r="A113" s="124" t="s">
        <v>177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0"/>
      <c r="AO113" s="120"/>
      <c r="AP113" s="120"/>
      <c r="AQ113" s="120"/>
      <c r="AR113" s="120"/>
      <c r="AS113" s="120"/>
      <c r="AT113" s="121" t="s">
        <v>176</v>
      </c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2">
        <v>0</v>
      </c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>
        <v>0</v>
      </c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16">
        <f t="shared" si="2"/>
        <v>0</v>
      </c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3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5"/>
      <c r="FK113" s="38"/>
    </row>
    <row r="114" spans="1:167" s="35" customFormat="1" ht="30.75" customHeight="1" hidden="1">
      <c r="A114" s="147" t="s">
        <v>175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33"/>
      <c r="AO114" s="133"/>
      <c r="AP114" s="133"/>
      <c r="AQ114" s="133"/>
      <c r="AR114" s="133"/>
      <c r="AS114" s="133"/>
      <c r="AT114" s="128" t="s">
        <v>174</v>
      </c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9">
        <f>BJ116</f>
        <v>0</v>
      </c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>
        <f>CF116</f>
        <v>0</v>
      </c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25">
        <f>EE116</f>
        <v>0</v>
      </c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52"/>
      <c r="FI114" s="52"/>
      <c r="FJ114" s="52"/>
      <c r="FK114" s="38"/>
    </row>
    <row r="115" spans="1:167" s="35" customFormat="1" ht="27" customHeight="1" hidden="1">
      <c r="A115" s="148" t="s">
        <v>173</v>
      </c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33"/>
      <c r="AO115" s="133"/>
      <c r="AP115" s="133"/>
      <c r="AQ115" s="133"/>
      <c r="AR115" s="133"/>
      <c r="AS115" s="133"/>
      <c r="AT115" s="128" t="s">
        <v>172</v>
      </c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9">
        <v>0</v>
      </c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>
        <f>CF116</f>
        <v>0</v>
      </c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30"/>
      <c r="CX115" s="130"/>
      <c r="CY115" s="130"/>
      <c r="CZ115" s="130"/>
      <c r="DA115" s="130"/>
      <c r="DB115" s="130"/>
      <c r="DC115" s="130"/>
      <c r="DD115" s="130"/>
      <c r="DE115" s="130"/>
      <c r="DF115" s="130"/>
      <c r="DG115" s="130"/>
      <c r="DH115" s="130"/>
      <c r="DI115" s="130"/>
      <c r="DJ115" s="130"/>
      <c r="DK115" s="130"/>
      <c r="DL115" s="130"/>
      <c r="DM115" s="130"/>
      <c r="DN115" s="130"/>
      <c r="DO115" s="130"/>
      <c r="DP115" s="130"/>
      <c r="DQ115" s="130"/>
      <c r="DR115" s="130"/>
      <c r="DS115" s="130"/>
      <c r="DT115" s="130"/>
      <c r="DU115" s="130"/>
      <c r="DV115" s="130"/>
      <c r="DW115" s="130"/>
      <c r="DX115" s="130"/>
      <c r="DY115" s="130"/>
      <c r="DZ115" s="130"/>
      <c r="EA115" s="130"/>
      <c r="EB115" s="130"/>
      <c r="EC115" s="130"/>
      <c r="ED115" s="130"/>
      <c r="EE115" s="125">
        <f aca="true" t="shared" si="4" ref="EE115:EE145">CF115</f>
        <v>0</v>
      </c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30"/>
      <c r="EU115" s="130"/>
      <c r="EV115" s="130"/>
      <c r="EW115" s="130"/>
      <c r="EX115" s="130"/>
      <c r="EY115" s="130"/>
      <c r="EZ115" s="130"/>
      <c r="FA115" s="130"/>
      <c r="FB115" s="130"/>
      <c r="FC115" s="130"/>
      <c r="FD115" s="130"/>
      <c r="FE115" s="130"/>
      <c r="FF115" s="130"/>
      <c r="FG115" s="130"/>
      <c r="FH115" s="130"/>
      <c r="FI115" s="130"/>
      <c r="FJ115" s="130"/>
      <c r="FK115" s="38"/>
    </row>
    <row r="116" spans="1:167" s="45" customFormat="1" ht="23.25" customHeight="1" hidden="1">
      <c r="A116" s="124" t="s">
        <v>171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0"/>
      <c r="AO116" s="120"/>
      <c r="AP116" s="120"/>
      <c r="AQ116" s="120"/>
      <c r="AR116" s="120"/>
      <c r="AS116" s="120"/>
      <c r="AT116" s="121" t="s">
        <v>170</v>
      </c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2">
        <v>0</v>
      </c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>
        <v>0</v>
      </c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16">
        <f t="shared" si="4"/>
        <v>0</v>
      </c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30"/>
      <c r="EU116" s="130"/>
      <c r="EV116" s="130"/>
      <c r="EW116" s="130"/>
      <c r="EX116" s="130"/>
      <c r="EY116" s="130"/>
      <c r="EZ116" s="130"/>
      <c r="FA116" s="130"/>
      <c r="FB116" s="130"/>
      <c r="FC116" s="130"/>
      <c r="FD116" s="130"/>
      <c r="FE116" s="130"/>
      <c r="FF116" s="130"/>
      <c r="FG116" s="130"/>
      <c r="FH116" s="130"/>
      <c r="FI116" s="130"/>
      <c r="FJ116" s="130"/>
      <c r="FK116" s="50"/>
    </row>
    <row r="117" spans="1:167" s="111" customFormat="1" ht="29.25" customHeight="1">
      <c r="A117" s="149" t="s">
        <v>169</v>
      </c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50"/>
      <c r="AO117" s="150"/>
      <c r="AP117" s="150"/>
      <c r="AQ117" s="150"/>
      <c r="AR117" s="150"/>
      <c r="AS117" s="150"/>
      <c r="AT117" s="151" t="s">
        <v>168</v>
      </c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39">
        <f>BJ118</f>
        <v>10418800</v>
      </c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1"/>
      <c r="CF117" s="143">
        <f>CF118</f>
        <v>8019266.96</v>
      </c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2"/>
      <c r="CX117" s="142"/>
      <c r="CY117" s="142"/>
      <c r="CZ117" s="142"/>
      <c r="DA117" s="142"/>
      <c r="DB117" s="142"/>
      <c r="DC117" s="142"/>
      <c r="DD117" s="142"/>
      <c r="DE117" s="142"/>
      <c r="DF117" s="142"/>
      <c r="DG117" s="142"/>
      <c r="DH117" s="142"/>
      <c r="DI117" s="142"/>
      <c r="DJ117" s="142"/>
      <c r="DK117" s="142"/>
      <c r="DL117" s="142"/>
      <c r="DM117" s="142"/>
      <c r="DN117" s="142"/>
      <c r="DO117" s="142"/>
      <c r="DP117" s="142"/>
      <c r="DQ117" s="142"/>
      <c r="DR117" s="142"/>
      <c r="DS117" s="142"/>
      <c r="DT117" s="142"/>
      <c r="DU117" s="142"/>
      <c r="DV117" s="142"/>
      <c r="DW117" s="142"/>
      <c r="DX117" s="142"/>
      <c r="DY117" s="142"/>
      <c r="DZ117" s="142"/>
      <c r="EA117" s="142"/>
      <c r="EB117" s="142"/>
      <c r="EC117" s="142"/>
      <c r="ED117" s="142"/>
      <c r="EE117" s="228">
        <f t="shared" si="4"/>
        <v>8019266.96</v>
      </c>
      <c r="EF117" s="228"/>
      <c r="EG117" s="228"/>
      <c r="EH117" s="228"/>
      <c r="EI117" s="228"/>
      <c r="EJ117" s="228"/>
      <c r="EK117" s="228"/>
      <c r="EL117" s="228"/>
      <c r="EM117" s="228"/>
      <c r="EN117" s="228"/>
      <c r="EO117" s="228"/>
      <c r="EP117" s="228"/>
      <c r="EQ117" s="228"/>
      <c r="ER117" s="228"/>
      <c r="ES117" s="228"/>
      <c r="ET117" s="225"/>
      <c r="EU117" s="226"/>
      <c r="EV117" s="226"/>
      <c r="EW117" s="226"/>
      <c r="EX117" s="226"/>
      <c r="EY117" s="226"/>
      <c r="EZ117" s="226"/>
      <c r="FA117" s="226"/>
      <c r="FB117" s="226"/>
      <c r="FC117" s="226"/>
      <c r="FD117" s="226"/>
      <c r="FE117" s="226"/>
      <c r="FF117" s="226"/>
      <c r="FG117" s="226"/>
      <c r="FH117" s="226"/>
      <c r="FI117" s="226"/>
      <c r="FJ117" s="227"/>
      <c r="FK117" s="110"/>
    </row>
    <row r="118" spans="1:256" s="105" customFormat="1" ht="36.75" customHeight="1">
      <c r="A118" s="132" t="s">
        <v>167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3"/>
      <c r="AO118" s="133"/>
      <c r="AP118" s="133"/>
      <c r="AQ118" s="133"/>
      <c r="AR118" s="133"/>
      <c r="AS118" s="133"/>
      <c r="AT118" s="128" t="s">
        <v>166</v>
      </c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9">
        <f>BJ119+BJ124+BJ127+BJ132</f>
        <v>10418800</v>
      </c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>
        <f>CF119+CF124+CF127+CF132</f>
        <v>8019266.96</v>
      </c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25">
        <f t="shared" si="4"/>
        <v>8019266.96</v>
      </c>
      <c r="EF118" s="125"/>
      <c r="EG118" s="125"/>
      <c r="EH118" s="125"/>
      <c r="EI118" s="125"/>
      <c r="EJ118" s="125"/>
      <c r="EK118" s="125"/>
      <c r="EL118" s="125"/>
      <c r="EM118" s="125"/>
      <c r="EN118" s="125"/>
      <c r="EO118" s="125"/>
      <c r="EP118" s="125"/>
      <c r="EQ118" s="125"/>
      <c r="ER118" s="125"/>
      <c r="ES118" s="125"/>
      <c r="ET118" s="135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7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</row>
    <row r="119" spans="1:256" s="105" customFormat="1" ht="31.5" customHeight="1">
      <c r="A119" s="132" t="s">
        <v>165</v>
      </c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3"/>
      <c r="AO119" s="133"/>
      <c r="AP119" s="133"/>
      <c r="AQ119" s="133"/>
      <c r="AR119" s="133"/>
      <c r="AS119" s="133"/>
      <c r="AT119" s="128" t="s">
        <v>497</v>
      </c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9">
        <f>BJ120+BJ122</f>
        <v>9823200</v>
      </c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>
        <f>CF120+CF122</f>
        <v>7618600</v>
      </c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25">
        <f t="shared" si="4"/>
        <v>7618600</v>
      </c>
      <c r="EF119" s="125"/>
      <c r="EG119" s="125"/>
      <c r="EH119" s="125"/>
      <c r="EI119" s="125"/>
      <c r="EJ119" s="125"/>
      <c r="EK119" s="125"/>
      <c r="EL119" s="125"/>
      <c r="EM119" s="125"/>
      <c r="EN119" s="125"/>
      <c r="EO119" s="125"/>
      <c r="EP119" s="125"/>
      <c r="EQ119" s="125"/>
      <c r="ER119" s="125"/>
      <c r="ES119" s="125"/>
      <c r="ET119" s="135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7"/>
      <c r="FK119" s="101"/>
      <c r="FL119" s="101"/>
      <c r="FM119" s="101"/>
      <c r="FN119" s="101"/>
      <c r="FO119" s="101"/>
      <c r="FP119" s="101"/>
      <c r="FQ119" s="101"/>
      <c r="FR119" s="101"/>
      <c r="FS119" s="101"/>
      <c r="FT119" s="101"/>
      <c r="FU119" s="101"/>
      <c r="FV119" s="101"/>
      <c r="FW119" s="101"/>
      <c r="FX119" s="101"/>
      <c r="FY119" s="101"/>
      <c r="FZ119" s="101"/>
      <c r="GA119" s="101"/>
      <c r="GB119" s="101"/>
      <c r="GC119" s="101"/>
      <c r="GD119" s="101"/>
      <c r="GE119" s="101"/>
      <c r="GF119" s="101"/>
      <c r="GG119" s="101"/>
      <c r="GH119" s="101"/>
      <c r="GI119" s="101"/>
      <c r="GJ119" s="101"/>
      <c r="GK119" s="101"/>
      <c r="GL119" s="101"/>
      <c r="GM119" s="101"/>
      <c r="GN119" s="101"/>
      <c r="GO119" s="101"/>
      <c r="GP119" s="101"/>
      <c r="GQ119" s="101"/>
      <c r="GR119" s="101"/>
      <c r="GS119" s="101"/>
      <c r="GT119" s="101"/>
      <c r="GU119" s="101"/>
      <c r="GV119" s="101"/>
      <c r="GW119" s="101"/>
      <c r="GX119" s="101"/>
      <c r="GY119" s="101"/>
      <c r="GZ119" s="101"/>
      <c r="HA119" s="101"/>
      <c r="HB119" s="101"/>
      <c r="HC119" s="101"/>
      <c r="HD119" s="101"/>
      <c r="HE119" s="101"/>
      <c r="HF119" s="101"/>
      <c r="HG119" s="101"/>
      <c r="HH119" s="101"/>
      <c r="HI119" s="101"/>
      <c r="HJ119" s="101"/>
      <c r="HK119" s="101"/>
      <c r="HL119" s="101"/>
      <c r="HM119" s="101"/>
      <c r="HN119" s="101"/>
      <c r="HO119" s="101"/>
      <c r="HP119" s="101"/>
      <c r="HQ119" s="101"/>
      <c r="HR119" s="101"/>
      <c r="HS119" s="101"/>
      <c r="HT119" s="101"/>
      <c r="HU119" s="101"/>
      <c r="HV119" s="101"/>
      <c r="HW119" s="101"/>
      <c r="HX119" s="101"/>
      <c r="HY119" s="101"/>
      <c r="HZ119" s="101"/>
      <c r="IA119" s="101"/>
      <c r="IB119" s="101"/>
      <c r="IC119" s="101"/>
      <c r="ID119" s="101"/>
      <c r="IE119" s="101"/>
      <c r="IF119" s="101"/>
      <c r="IG119" s="101"/>
      <c r="IH119" s="101"/>
      <c r="II119" s="101"/>
      <c r="IJ119" s="101"/>
      <c r="IK119" s="101"/>
      <c r="IL119" s="101"/>
      <c r="IM119" s="101"/>
      <c r="IN119" s="101"/>
      <c r="IO119" s="101"/>
      <c r="IP119" s="101"/>
      <c r="IQ119" s="101"/>
      <c r="IR119" s="101"/>
      <c r="IS119" s="101"/>
      <c r="IT119" s="101"/>
      <c r="IU119" s="101"/>
      <c r="IV119" s="101"/>
    </row>
    <row r="120" spans="1:256" s="82" customFormat="1" ht="30" customHeight="1">
      <c r="A120" s="124" t="s">
        <v>498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0"/>
      <c r="AO120" s="120"/>
      <c r="AP120" s="120"/>
      <c r="AQ120" s="120"/>
      <c r="AR120" s="120"/>
      <c r="AS120" s="120"/>
      <c r="AT120" s="121" t="s">
        <v>496</v>
      </c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2">
        <f>BJ121</f>
        <v>9734600</v>
      </c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>
        <f>CF121</f>
        <v>7530000</v>
      </c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3" t="s">
        <v>158</v>
      </c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16">
        <f>CF120</f>
        <v>7530000</v>
      </c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3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82" customFormat="1" ht="42" customHeight="1">
      <c r="A121" s="124" t="s">
        <v>499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0"/>
      <c r="AO121" s="120"/>
      <c r="AP121" s="120"/>
      <c r="AQ121" s="120"/>
      <c r="AR121" s="120"/>
      <c r="AS121" s="120"/>
      <c r="AT121" s="121" t="s">
        <v>495</v>
      </c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2">
        <v>9734600</v>
      </c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>
        <v>7530000</v>
      </c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16">
        <f>CF121</f>
        <v>7530000</v>
      </c>
      <c r="EF121" s="116"/>
      <c r="EG121" s="116"/>
      <c r="EH121" s="116"/>
      <c r="EI121" s="116"/>
      <c r="EJ121" s="116"/>
      <c r="EK121" s="116"/>
      <c r="EL121" s="116"/>
      <c r="EM121" s="116"/>
      <c r="EN121" s="116"/>
      <c r="EO121" s="116"/>
      <c r="EP121" s="116"/>
      <c r="EQ121" s="116"/>
      <c r="ER121" s="116"/>
      <c r="ES121" s="116"/>
      <c r="ET121" s="113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82" customFormat="1" ht="27.75" customHeight="1">
      <c r="A122" s="124" t="s">
        <v>505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0"/>
      <c r="AO122" s="120"/>
      <c r="AP122" s="120"/>
      <c r="AQ122" s="120"/>
      <c r="AR122" s="120"/>
      <c r="AS122" s="120"/>
      <c r="AT122" s="121" t="s">
        <v>503</v>
      </c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2">
        <f>BJ123</f>
        <v>88600</v>
      </c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>
        <f>CF123</f>
        <v>88600</v>
      </c>
      <c r="CG122" s="122"/>
      <c r="CH122" s="122"/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3" t="s">
        <v>158</v>
      </c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  <c r="DW122" s="123"/>
      <c r="DX122" s="123"/>
      <c r="DY122" s="123"/>
      <c r="DZ122" s="123"/>
      <c r="EA122" s="123"/>
      <c r="EB122" s="123"/>
      <c r="EC122" s="123"/>
      <c r="ED122" s="123"/>
      <c r="EE122" s="116">
        <f t="shared" si="4"/>
        <v>88600</v>
      </c>
      <c r="EF122" s="116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13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  <c r="IV122" s="55"/>
    </row>
    <row r="123" spans="1:256" s="82" customFormat="1" ht="42" customHeight="1">
      <c r="A123" s="124" t="s">
        <v>506</v>
      </c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0"/>
      <c r="AO123" s="120"/>
      <c r="AP123" s="120"/>
      <c r="AQ123" s="120"/>
      <c r="AR123" s="120"/>
      <c r="AS123" s="120"/>
      <c r="AT123" s="121" t="s">
        <v>504</v>
      </c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2">
        <v>88600</v>
      </c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>
        <v>88600</v>
      </c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16">
        <f t="shared" si="4"/>
        <v>88600</v>
      </c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3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105" customFormat="1" ht="31.5" customHeight="1" hidden="1">
      <c r="A124" s="132" t="s">
        <v>444</v>
      </c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3"/>
      <c r="AO124" s="133"/>
      <c r="AP124" s="133"/>
      <c r="AQ124" s="133"/>
      <c r="AR124" s="133"/>
      <c r="AS124" s="133"/>
      <c r="AT124" s="128" t="s">
        <v>442</v>
      </c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9">
        <f>BJ126</f>
        <v>0</v>
      </c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>
        <f>CF126</f>
        <v>0</v>
      </c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30"/>
      <c r="CX124" s="130"/>
      <c r="CY124" s="130"/>
      <c r="CZ124" s="130"/>
      <c r="DA124" s="130"/>
      <c r="DB124" s="130"/>
      <c r="DC124" s="130"/>
      <c r="DD124" s="130"/>
      <c r="DE124" s="130"/>
      <c r="DF124" s="130"/>
      <c r="DG124" s="130"/>
      <c r="DH124" s="130"/>
      <c r="DI124" s="130"/>
      <c r="DJ124" s="130"/>
      <c r="DK124" s="130"/>
      <c r="DL124" s="130"/>
      <c r="DM124" s="130"/>
      <c r="DN124" s="130"/>
      <c r="DO124" s="130"/>
      <c r="DP124" s="130"/>
      <c r="DQ124" s="130"/>
      <c r="DR124" s="130"/>
      <c r="DS124" s="130"/>
      <c r="DT124" s="130"/>
      <c r="DU124" s="130"/>
      <c r="DV124" s="130"/>
      <c r="DW124" s="130"/>
      <c r="DX124" s="130"/>
      <c r="DY124" s="130"/>
      <c r="DZ124" s="130"/>
      <c r="EA124" s="130"/>
      <c r="EB124" s="130"/>
      <c r="EC124" s="130"/>
      <c r="ED124" s="130"/>
      <c r="EE124" s="125">
        <f>CF124</f>
        <v>0</v>
      </c>
      <c r="EF124" s="125"/>
      <c r="EG124" s="125"/>
      <c r="EH124" s="125"/>
      <c r="EI124" s="125"/>
      <c r="EJ124" s="125"/>
      <c r="EK124" s="125"/>
      <c r="EL124" s="125"/>
      <c r="EM124" s="125"/>
      <c r="EN124" s="125"/>
      <c r="EO124" s="125"/>
      <c r="EP124" s="125"/>
      <c r="EQ124" s="125"/>
      <c r="ER124" s="125"/>
      <c r="ES124" s="125"/>
      <c r="ET124" s="135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7"/>
      <c r="FK124" s="101"/>
      <c r="FL124" s="101"/>
      <c r="FM124" s="101"/>
      <c r="FN124" s="101"/>
      <c r="FO124" s="101"/>
      <c r="FP124" s="101"/>
      <c r="FQ124" s="101"/>
      <c r="FR124" s="101"/>
      <c r="FS124" s="101"/>
      <c r="FT124" s="101"/>
      <c r="FU124" s="101"/>
      <c r="FV124" s="101"/>
      <c r="FW124" s="101"/>
      <c r="FX124" s="101"/>
      <c r="FY124" s="101"/>
      <c r="FZ124" s="101"/>
      <c r="GA124" s="101"/>
      <c r="GB124" s="101"/>
      <c r="GC124" s="101"/>
      <c r="GD124" s="101"/>
      <c r="GE124" s="101"/>
      <c r="GF124" s="101"/>
      <c r="GG124" s="101"/>
      <c r="GH124" s="101"/>
      <c r="GI124" s="101"/>
      <c r="GJ124" s="101"/>
      <c r="GK124" s="101"/>
      <c r="GL124" s="101"/>
      <c r="GM124" s="101"/>
      <c r="GN124" s="101"/>
      <c r="GO124" s="101"/>
      <c r="GP124" s="101"/>
      <c r="GQ124" s="101"/>
      <c r="GR124" s="101"/>
      <c r="GS124" s="101"/>
      <c r="GT124" s="101"/>
      <c r="GU124" s="101"/>
      <c r="GV124" s="101"/>
      <c r="GW124" s="101"/>
      <c r="GX124" s="101"/>
      <c r="GY124" s="101"/>
      <c r="GZ124" s="101"/>
      <c r="HA124" s="101"/>
      <c r="HB124" s="101"/>
      <c r="HC124" s="101"/>
      <c r="HD124" s="101"/>
      <c r="HE124" s="101"/>
      <c r="HF124" s="101"/>
      <c r="HG124" s="101"/>
      <c r="HH124" s="101"/>
      <c r="HI124" s="101"/>
      <c r="HJ124" s="101"/>
      <c r="HK124" s="101"/>
      <c r="HL124" s="101"/>
      <c r="HM124" s="101"/>
      <c r="HN124" s="101"/>
      <c r="HO124" s="101"/>
      <c r="HP124" s="101"/>
      <c r="HQ124" s="101"/>
      <c r="HR124" s="101"/>
      <c r="HS124" s="101"/>
      <c r="HT124" s="101"/>
      <c r="HU124" s="101"/>
      <c r="HV124" s="101"/>
      <c r="HW124" s="101"/>
      <c r="HX124" s="101"/>
      <c r="HY124" s="101"/>
      <c r="HZ124" s="101"/>
      <c r="IA124" s="101"/>
      <c r="IB124" s="101"/>
      <c r="IC124" s="101"/>
      <c r="ID124" s="101"/>
      <c r="IE124" s="101"/>
      <c r="IF124" s="101"/>
      <c r="IG124" s="101"/>
      <c r="IH124" s="101"/>
      <c r="II124" s="101"/>
      <c r="IJ124" s="101"/>
      <c r="IK124" s="101"/>
      <c r="IL124" s="101"/>
      <c r="IM124" s="101"/>
      <c r="IN124" s="101"/>
      <c r="IO124" s="101"/>
      <c r="IP124" s="101"/>
      <c r="IQ124" s="101"/>
      <c r="IR124" s="101"/>
      <c r="IS124" s="101"/>
      <c r="IT124" s="101"/>
      <c r="IU124" s="101"/>
      <c r="IV124" s="101"/>
    </row>
    <row r="125" spans="1:256" s="82" customFormat="1" ht="26.25" customHeight="1" hidden="1">
      <c r="A125" s="124" t="s">
        <v>446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0"/>
      <c r="AO125" s="120"/>
      <c r="AP125" s="120"/>
      <c r="AQ125" s="120"/>
      <c r="AR125" s="120"/>
      <c r="AS125" s="120"/>
      <c r="AT125" s="121" t="s">
        <v>447</v>
      </c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2">
        <f>BJ126</f>
        <v>0</v>
      </c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>
        <f>CF126</f>
        <v>0</v>
      </c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3" t="s">
        <v>158</v>
      </c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3"/>
      <c r="DR125" s="123"/>
      <c r="DS125" s="123"/>
      <c r="DT125" s="123"/>
      <c r="DU125" s="123"/>
      <c r="DV125" s="123"/>
      <c r="DW125" s="123"/>
      <c r="DX125" s="123"/>
      <c r="DY125" s="123"/>
      <c r="DZ125" s="123"/>
      <c r="EA125" s="123"/>
      <c r="EB125" s="123"/>
      <c r="EC125" s="123"/>
      <c r="ED125" s="123"/>
      <c r="EE125" s="116">
        <f>CF125</f>
        <v>0</v>
      </c>
      <c r="EF125" s="116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3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256" s="82" customFormat="1" ht="27" customHeight="1" hidden="1">
      <c r="A126" s="124" t="s">
        <v>443</v>
      </c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0"/>
      <c r="AO126" s="120"/>
      <c r="AP126" s="120"/>
      <c r="AQ126" s="120"/>
      <c r="AR126" s="120"/>
      <c r="AS126" s="120"/>
      <c r="AT126" s="121" t="s">
        <v>445</v>
      </c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2">
        <v>0</v>
      </c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>
        <v>0</v>
      </c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16">
        <f>CF126</f>
        <v>0</v>
      </c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13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256" s="105" customFormat="1" ht="28.5" customHeight="1">
      <c r="A127" s="132" t="s">
        <v>164</v>
      </c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3"/>
      <c r="AO127" s="133"/>
      <c r="AP127" s="133"/>
      <c r="AQ127" s="133"/>
      <c r="AR127" s="133"/>
      <c r="AS127" s="133"/>
      <c r="AT127" s="128" t="s">
        <v>423</v>
      </c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9">
        <f>BJ130+BJ128</f>
        <v>255600</v>
      </c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>
        <f>CF130+CF128</f>
        <v>163009.9</v>
      </c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30"/>
      <c r="CX127" s="130"/>
      <c r="CY127" s="130"/>
      <c r="CZ127" s="130"/>
      <c r="DA127" s="130"/>
      <c r="DB127" s="130"/>
      <c r="DC127" s="130"/>
      <c r="DD127" s="130"/>
      <c r="DE127" s="130"/>
      <c r="DF127" s="130"/>
      <c r="DG127" s="130"/>
      <c r="DH127" s="130"/>
      <c r="DI127" s="130"/>
      <c r="DJ127" s="130"/>
      <c r="DK127" s="130"/>
      <c r="DL127" s="130"/>
      <c r="DM127" s="130"/>
      <c r="DN127" s="130"/>
      <c r="DO127" s="130"/>
      <c r="DP127" s="130"/>
      <c r="DQ127" s="130"/>
      <c r="DR127" s="130"/>
      <c r="DS127" s="130"/>
      <c r="DT127" s="130"/>
      <c r="DU127" s="130"/>
      <c r="DV127" s="130"/>
      <c r="DW127" s="130"/>
      <c r="DX127" s="130"/>
      <c r="DY127" s="130"/>
      <c r="DZ127" s="130"/>
      <c r="EA127" s="130"/>
      <c r="EB127" s="130"/>
      <c r="EC127" s="130"/>
      <c r="ED127" s="130"/>
      <c r="EE127" s="125">
        <f t="shared" si="4"/>
        <v>163009.9</v>
      </c>
      <c r="EF127" s="125"/>
      <c r="EG127" s="125"/>
      <c r="EH127" s="125"/>
      <c r="EI127" s="125"/>
      <c r="EJ127" s="125"/>
      <c r="EK127" s="125"/>
      <c r="EL127" s="125"/>
      <c r="EM127" s="125"/>
      <c r="EN127" s="125"/>
      <c r="EO127" s="125"/>
      <c r="EP127" s="125"/>
      <c r="EQ127" s="125"/>
      <c r="ER127" s="125"/>
      <c r="ES127" s="125"/>
      <c r="ET127" s="135"/>
      <c r="EU127" s="136"/>
      <c r="EV127" s="136"/>
      <c r="EW127" s="136"/>
      <c r="EX127" s="136"/>
      <c r="EY127" s="136"/>
      <c r="EZ127" s="136"/>
      <c r="FA127" s="136"/>
      <c r="FB127" s="136"/>
      <c r="FC127" s="136"/>
      <c r="FD127" s="136"/>
      <c r="FE127" s="136"/>
      <c r="FF127" s="136"/>
      <c r="FG127" s="136"/>
      <c r="FH127" s="136"/>
      <c r="FI127" s="136"/>
      <c r="FJ127" s="137"/>
      <c r="FK127" s="101"/>
      <c r="FL127" s="101"/>
      <c r="FM127" s="101"/>
      <c r="FN127" s="101"/>
      <c r="FO127" s="101"/>
      <c r="FP127" s="101"/>
      <c r="FQ127" s="101"/>
      <c r="FR127" s="101"/>
      <c r="FS127" s="101"/>
      <c r="FT127" s="101"/>
      <c r="FU127" s="101"/>
      <c r="FV127" s="101"/>
      <c r="FW127" s="101"/>
      <c r="FX127" s="101"/>
      <c r="FY127" s="101"/>
      <c r="FZ127" s="101"/>
      <c r="GA127" s="101"/>
      <c r="GB127" s="101"/>
      <c r="GC127" s="101"/>
      <c r="GD127" s="101"/>
      <c r="GE127" s="101"/>
      <c r="GF127" s="101"/>
      <c r="GG127" s="101"/>
      <c r="GH127" s="101"/>
      <c r="GI127" s="101"/>
      <c r="GJ127" s="101"/>
      <c r="GK127" s="101"/>
      <c r="GL127" s="101"/>
      <c r="GM127" s="101"/>
      <c r="GN127" s="101"/>
      <c r="GO127" s="101"/>
      <c r="GP127" s="101"/>
      <c r="GQ127" s="101"/>
      <c r="GR127" s="101"/>
      <c r="GS127" s="101"/>
      <c r="GT127" s="101"/>
      <c r="GU127" s="101"/>
      <c r="GV127" s="101"/>
      <c r="GW127" s="101"/>
      <c r="GX127" s="101"/>
      <c r="GY127" s="101"/>
      <c r="GZ127" s="101"/>
      <c r="HA127" s="101"/>
      <c r="HB127" s="101"/>
      <c r="HC127" s="101"/>
      <c r="HD127" s="101"/>
      <c r="HE127" s="101"/>
      <c r="HF127" s="101"/>
      <c r="HG127" s="101"/>
      <c r="HH127" s="101"/>
      <c r="HI127" s="101"/>
      <c r="HJ127" s="101"/>
      <c r="HK127" s="101"/>
      <c r="HL127" s="101"/>
      <c r="HM127" s="101"/>
      <c r="HN127" s="101"/>
      <c r="HO127" s="101"/>
      <c r="HP127" s="101"/>
      <c r="HQ127" s="101"/>
      <c r="HR127" s="101"/>
      <c r="HS127" s="101"/>
      <c r="HT127" s="101"/>
      <c r="HU127" s="101"/>
      <c r="HV127" s="101"/>
      <c r="HW127" s="101"/>
      <c r="HX127" s="101"/>
      <c r="HY127" s="101"/>
      <c r="HZ127" s="101"/>
      <c r="IA127" s="101"/>
      <c r="IB127" s="101"/>
      <c r="IC127" s="101"/>
      <c r="ID127" s="101"/>
      <c r="IE127" s="101"/>
      <c r="IF127" s="101"/>
      <c r="IG127" s="101"/>
      <c r="IH127" s="101"/>
      <c r="II127" s="101"/>
      <c r="IJ127" s="101"/>
      <c r="IK127" s="101"/>
      <c r="IL127" s="101"/>
      <c r="IM127" s="101"/>
      <c r="IN127" s="101"/>
      <c r="IO127" s="101"/>
      <c r="IP127" s="101"/>
      <c r="IQ127" s="101"/>
      <c r="IR127" s="101"/>
      <c r="IS127" s="101"/>
      <c r="IT127" s="101"/>
      <c r="IU127" s="101"/>
      <c r="IV127" s="101"/>
    </row>
    <row r="128" spans="1:166" s="101" customFormat="1" ht="42" customHeight="1">
      <c r="A128" s="132" t="s">
        <v>162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3"/>
      <c r="AO128" s="133"/>
      <c r="AP128" s="133"/>
      <c r="AQ128" s="133"/>
      <c r="AR128" s="133"/>
      <c r="AS128" s="133"/>
      <c r="AT128" s="128" t="s">
        <v>422</v>
      </c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9">
        <f>BJ129</f>
        <v>200</v>
      </c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>
        <f>CF129</f>
        <v>200</v>
      </c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30"/>
      <c r="CX128" s="130"/>
      <c r="CY128" s="130"/>
      <c r="CZ128" s="130"/>
      <c r="DA128" s="130"/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0"/>
      <c r="DL128" s="130"/>
      <c r="DM128" s="130"/>
      <c r="DN128" s="130"/>
      <c r="DO128" s="130"/>
      <c r="DP128" s="130"/>
      <c r="DQ128" s="130"/>
      <c r="DR128" s="130"/>
      <c r="DS128" s="130"/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0"/>
      <c r="ED128" s="130"/>
      <c r="EE128" s="125">
        <f>CF128</f>
        <v>200</v>
      </c>
      <c r="EF128" s="125"/>
      <c r="EG128" s="125"/>
      <c r="EH128" s="125"/>
      <c r="EI128" s="125"/>
      <c r="EJ128" s="125"/>
      <c r="EK128" s="125"/>
      <c r="EL128" s="125"/>
      <c r="EM128" s="125"/>
      <c r="EN128" s="125"/>
      <c r="EO128" s="125"/>
      <c r="EP128" s="125"/>
      <c r="EQ128" s="125"/>
      <c r="ER128" s="125"/>
      <c r="ES128" s="125"/>
      <c r="ET128" s="130"/>
      <c r="EU128" s="130"/>
      <c r="EV128" s="130"/>
      <c r="EW128" s="130"/>
      <c r="EX128" s="130"/>
      <c r="EY128" s="130"/>
      <c r="EZ128" s="130"/>
      <c r="FA128" s="130"/>
      <c r="FB128" s="130"/>
      <c r="FC128" s="130"/>
      <c r="FD128" s="130"/>
      <c r="FE128" s="130"/>
      <c r="FF128" s="130"/>
      <c r="FG128" s="130"/>
      <c r="FH128" s="53"/>
      <c r="FI128" s="53"/>
      <c r="FJ128" s="53"/>
    </row>
    <row r="129" spans="1:166" s="55" customFormat="1" ht="41.25" customHeight="1">
      <c r="A129" s="124" t="s">
        <v>162</v>
      </c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0"/>
      <c r="AO129" s="120"/>
      <c r="AP129" s="120"/>
      <c r="AQ129" s="120"/>
      <c r="AR129" s="120"/>
      <c r="AS129" s="120"/>
      <c r="AT129" s="121" t="s">
        <v>421</v>
      </c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2">
        <v>200</v>
      </c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>
        <v>200</v>
      </c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16">
        <f>CF129</f>
        <v>200</v>
      </c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23"/>
      <c r="EU129" s="123"/>
      <c r="EV129" s="123"/>
      <c r="EW129" s="123"/>
      <c r="EX129" s="123"/>
      <c r="EY129" s="123"/>
      <c r="EZ129" s="123"/>
      <c r="FA129" s="123"/>
      <c r="FB129" s="123"/>
      <c r="FC129" s="123"/>
      <c r="FD129" s="123"/>
      <c r="FE129" s="123"/>
      <c r="FF129" s="123"/>
      <c r="FG129" s="123"/>
      <c r="FH129" s="52"/>
      <c r="FI129" s="52"/>
      <c r="FJ129" s="52"/>
    </row>
    <row r="130" spans="1:256" s="105" customFormat="1" ht="42" customHeight="1">
      <c r="A130" s="132" t="s">
        <v>163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3"/>
      <c r="AO130" s="133"/>
      <c r="AP130" s="133"/>
      <c r="AQ130" s="133"/>
      <c r="AR130" s="133"/>
      <c r="AS130" s="133"/>
      <c r="AT130" s="128" t="s">
        <v>420</v>
      </c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9">
        <f>BJ131</f>
        <v>255400</v>
      </c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>
        <f>CF131</f>
        <v>162809.9</v>
      </c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30"/>
      <c r="CX130" s="130"/>
      <c r="CY130" s="130"/>
      <c r="CZ130" s="130"/>
      <c r="DA130" s="130"/>
      <c r="DB130" s="130"/>
      <c r="DC130" s="130"/>
      <c r="DD130" s="130"/>
      <c r="DE130" s="130"/>
      <c r="DF130" s="130"/>
      <c r="DG130" s="130"/>
      <c r="DH130" s="130"/>
      <c r="DI130" s="130"/>
      <c r="DJ130" s="130"/>
      <c r="DK130" s="130"/>
      <c r="DL130" s="130"/>
      <c r="DM130" s="130"/>
      <c r="DN130" s="130"/>
      <c r="DO130" s="130"/>
      <c r="DP130" s="130"/>
      <c r="DQ130" s="130"/>
      <c r="DR130" s="130"/>
      <c r="DS130" s="130"/>
      <c r="DT130" s="130"/>
      <c r="DU130" s="130"/>
      <c r="DV130" s="130"/>
      <c r="DW130" s="130"/>
      <c r="DX130" s="130"/>
      <c r="DY130" s="130"/>
      <c r="DZ130" s="130"/>
      <c r="EA130" s="130"/>
      <c r="EB130" s="130"/>
      <c r="EC130" s="130"/>
      <c r="ED130" s="130"/>
      <c r="EE130" s="125">
        <f t="shared" si="4"/>
        <v>162809.9</v>
      </c>
      <c r="EF130" s="125"/>
      <c r="EG130" s="125"/>
      <c r="EH130" s="125"/>
      <c r="EI130" s="125"/>
      <c r="EJ130" s="125"/>
      <c r="EK130" s="125"/>
      <c r="EL130" s="125"/>
      <c r="EM130" s="125"/>
      <c r="EN130" s="125"/>
      <c r="EO130" s="125"/>
      <c r="EP130" s="125"/>
      <c r="EQ130" s="125"/>
      <c r="ER130" s="125"/>
      <c r="ES130" s="125"/>
      <c r="ET130" s="135"/>
      <c r="EU130" s="136"/>
      <c r="EV130" s="136"/>
      <c r="EW130" s="136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7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6" customFormat="1" ht="42.75" customHeight="1">
      <c r="A131" s="124" t="s">
        <v>163</v>
      </c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0"/>
      <c r="AO131" s="120"/>
      <c r="AP131" s="120"/>
      <c r="AQ131" s="120"/>
      <c r="AR131" s="120"/>
      <c r="AS131" s="120"/>
      <c r="AT131" s="121" t="s">
        <v>419</v>
      </c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2">
        <v>255400</v>
      </c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>
        <v>162809.9</v>
      </c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  <c r="DW131" s="123"/>
      <c r="DX131" s="123"/>
      <c r="DY131" s="123"/>
      <c r="DZ131" s="123"/>
      <c r="EA131" s="123"/>
      <c r="EB131" s="123"/>
      <c r="EC131" s="123"/>
      <c r="ED131" s="123"/>
      <c r="EE131" s="116">
        <f t="shared" si="4"/>
        <v>162809.9</v>
      </c>
      <c r="EF131" s="116"/>
      <c r="EG131" s="116"/>
      <c r="EH131" s="116"/>
      <c r="EI131" s="116"/>
      <c r="EJ131" s="116"/>
      <c r="EK131" s="116"/>
      <c r="EL131" s="116"/>
      <c r="EM131" s="116"/>
      <c r="EN131" s="116"/>
      <c r="EO131" s="116"/>
      <c r="EP131" s="116"/>
      <c r="EQ131" s="116"/>
      <c r="ER131" s="116"/>
      <c r="ES131" s="116"/>
      <c r="ET131" s="113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105" customFormat="1" ht="28.5" customHeight="1">
      <c r="A132" s="132" t="s">
        <v>322</v>
      </c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3"/>
      <c r="AO132" s="133"/>
      <c r="AP132" s="133"/>
      <c r="AQ132" s="133"/>
      <c r="AR132" s="133"/>
      <c r="AS132" s="133"/>
      <c r="AT132" s="128" t="s">
        <v>418</v>
      </c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9">
        <f>BJ133+BJ135+BJ137</f>
        <v>340000</v>
      </c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>
        <f>CF133+CF135+CF137</f>
        <v>237657.06</v>
      </c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0"/>
      <c r="DR132" s="130"/>
      <c r="DS132" s="130"/>
      <c r="DT132" s="130"/>
      <c r="DU132" s="130"/>
      <c r="DV132" s="130"/>
      <c r="DW132" s="130"/>
      <c r="DX132" s="130"/>
      <c r="DY132" s="130"/>
      <c r="DZ132" s="130"/>
      <c r="EA132" s="130"/>
      <c r="EB132" s="130"/>
      <c r="EC132" s="130"/>
      <c r="ED132" s="130"/>
      <c r="EE132" s="125">
        <f aca="true" t="shared" si="5" ref="EE132:EE138">CF132</f>
        <v>237657.06</v>
      </c>
      <c r="EF132" s="125"/>
      <c r="EG132" s="125"/>
      <c r="EH132" s="125"/>
      <c r="EI132" s="125"/>
      <c r="EJ132" s="125"/>
      <c r="EK132" s="125"/>
      <c r="EL132" s="125"/>
      <c r="EM132" s="125"/>
      <c r="EN132" s="125"/>
      <c r="EO132" s="125"/>
      <c r="EP132" s="125"/>
      <c r="EQ132" s="125"/>
      <c r="ER132" s="125"/>
      <c r="ES132" s="125"/>
      <c r="ET132" s="135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7"/>
      <c r="FK132" s="101"/>
      <c r="FL132" s="101"/>
      <c r="FM132" s="101"/>
      <c r="FN132" s="101"/>
      <c r="FO132" s="101"/>
      <c r="FP132" s="101"/>
      <c r="FQ132" s="101"/>
      <c r="FR132" s="101"/>
      <c r="FS132" s="101"/>
      <c r="FT132" s="101"/>
      <c r="FU132" s="101"/>
      <c r="FV132" s="101"/>
      <c r="FW132" s="101"/>
      <c r="FX132" s="101"/>
      <c r="FY132" s="101"/>
      <c r="FZ132" s="101"/>
      <c r="GA132" s="101"/>
      <c r="GB132" s="101"/>
      <c r="GC132" s="101"/>
      <c r="GD132" s="101"/>
      <c r="GE132" s="101"/>
      <c r="GF132" s="101"/>
      <c r="GG132" s="101"/>
      <c r="GH132" s="101"/>
      <c r="GI132" s="101"/>
      <c r="GJ132" s="101"/>
      <c r="GK132" s="101"/>
      <c r="GL132" s="101"/>
      <c r="GM132" s="101"/>
      <c r="GN132" s="101"/>
      <c r="GO132" s="101"/>
      <c r="GP132" s="101"/>
      <c r="GQ132" s="101"/>
      <c r="GR132" s="101"/>
      <c r="GS132" s="101"/>
      <c r="GT132" s="101"/>
      <c r="GU132" s="101"/>
      <c r="GV132" s="101"/>
      <c r="GW132" s="101"/>
      <c r="GX132" s="101"/>
      <c r="GY132" s="101"/>
      <c r="GZ132" s="101"/>
      <c r="HA132" s="101"/>
      <c r="HB132" s="101"/>
      <c r="HC132" s="101"/>
      <c r="HD132" s="101"/>
      <c r="HE132" s="101"/>
      <c r="HF132" s="101"/>
      <c r="HG132" s="101"/>
      <c r="HH132" s="101"/>
      <c r="HI132" s="101"/>
      <c r="HJ132" s="101"/>
      <c r="HK132" s="101"/>
      <c r="HL132" s="101"/>
      <c r="HM132" s="101"/>
      <c r="HN132" s="101"/>
      <c r="HO132" s="101"/>
      <c r="HP132" s="101"/>
      <c r="HQ132" s="101"/>
      <c r="HR132" s="101"/>
      <c r="HS132" s="101"/>
      <c r="HT132" s="101"/>
      <c r="HU132" s="101"/>
      <c r="HV132" s="101"/>
      <c r="HW132" s="101"/>
      <c r="HX132" s="101"/>
      <c r="HY132" s="101"/>
      <c r="HZ132" s="101"/>
      <c r="IA132" s="101"/>
      <c r="IB132" s="101"/>
      <c r="IC132" s="101"/>
      <c r="ID132" s="101"/>
      <c r="IE132" s="101"/>
      <c r="IF132" s="101"/>
      <c r="IG132" s="101"/>
      <c r="IH132" s="101"/>
      <c r="II132" s="101"/>
      <c r="IJ132" s="101"/>
      <c r="IK132" s="101"/>
      <c r="IL132" s="101"/>
      <c r="IM132" s="101"/>
      <c r="IN132" s="101"/>
      <c r="IO132" s="101"/>
      <c r="IP132" s="101"/>
      <c r="IQ132" s="101"/>
      <c r="IR132" s="101"/>
      <c r="IS132" s="101"/>
      <c r="IT132" s="101"/>
      <c r="IU132" s="101"/>
      <c r="IV132" s="101"/>
    </row>
    <row r="133" spans="1:256" s="105" customFormat="1" ht="59.25" customHeight="1">
      <c r="A133" s="155" t="s">
        <v>342</v>
      </c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7"/>
      <c r="AN133" s="133"/>
      <c r="AO133" s="133"/>
      <c r="AP133" s="133"/>
      <c r="AQ133" s="133"/>
      <c r="AR133" s="133"/>
      <c r="AS133" s="133"/>
      <c r="AT133" s="128" t="s">
        <v>417</v>
      </c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9">
        <f>BJ134</f>
        <v>240000</v>
      </c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>
        <f>CF134</f>
        <v>237657.06</v>
      </c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30"/>
      <c r="DU133" s="130"/>
      <c r="DV133" s="130"/>
      <c r="DW133" s="130"/>
      <c r="DX133" s="130"/>
      <c r="DY133" s="130"/>
      <c r="DZ133" s="130"/>
      <c r="EA133" s="130"/>
      <c r="EB133" s="130"/>
      <c r="EC133" s="130"/>
      <c r="ED133" s="130"/>
      <c r="EE133" s="125">
        <f t="shared" si="5"/>
        <v>237657.06</v>
      </c>
      <c r="EF133" s="125"/>
      <c r="EG133" s="125"/>
      <c r="EH133" s="125"/>
      <c r="EI133" s="125"/>
      <c r="EJ133" s="125"/>
      <c r="EK133" s="125"/>
      <c r="EL133" s="125"/>
      <c r="EM133" s="125"/>
      <c r="EN133" s="125"/>
      <c r="EO133" s="125"/>
      <c r="EP133" s="125"/>
      <c r="EQ133" s="125"/>
      <c r="ER133" s="125"/>
      <c r="ES133" s="125"/>
      <c r="ET133" s="135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7"/>
      <c r="FK133" s="101"/>
      <c r="FL133" s="101"/>
      <c r="FM133" s="101"/>
      <c r="FN133" s="101"/>
      <c r="FO133" s="101"/>
      <c r="FP133" s="101"/>
      <c r="FQ133" s="101"/>
      <c r="FR133" s="101"/>
      <c r="FS133" s="101"/>
      <c r="FT133" s="101"/>
      <c r="FU133" s="101"/>
      <c r="FV133" s="101"/>
      <c r="FW133" s="101"/>
      <c r="FX133" s="101"/>
      <c r="FY133" s="101"/>
      <c r="FZ133" s="101"/>
      <c r="GA133" s="101"/>
      <c r="GB133" s="101"/>
      <c r="GC133" s="101"/>
      <c r="GD133" s="101"/>
      <c r="GE133" s="101"/>
      <c r="GF133" s="101"/>
      <c r="GG133" s="101"/>
      <c r="GH133" s="101"/>
      <c r="GI133" s="101"/>
      <c r="GJ133" s="101"/>
      <c r="GK133" s="101"/>
      <c r="GL133" s="101"/>
      <c r="GM133" s="101"/>
      <c r="GN133" s="101"/>
      <c r="GO133" s="101"/>
      <c r="GP133" s="101"/>
      <c r="GQ133" s="101"/>
      <c r="GR133" s="101"/>
      <c r="GS133" s="101"/>
      <c r="GT133" s="101"/>
      <c r="GU133" s="101"/>
      <c r="GV133" s="101"/>
      <c r="GW133" s="101"/>
      <c r="GX133" s="101"/>
      <c r="GY133" s="101"/>
      <c r="GZ133" s="101"/>
      <c r="HA133" s="101"/>
      <c r="HB133" s="101"/>
      <c r="HC133" s="101"/>
      <c r="HD133" s="101"/>
      <c r="HE133" s="101"/>
      <c r="HF133" s="101"/>
      <c r="HG133" s="101"/>
      <c r="HH133" s="101"/>
      <c r="HI133" s="101"/>
      <c r="HJ133" s="101"/>
      <c r="HK133" s="101"/>
      <c r="HL133" s="101"/>
      <c r="HM133" s="101"/>
      <c r="HN133" s="101"/>
      <c r="HO133" s="101"/>
      <c r="HP133" s="101"/>
      <c r="HQ133" s="101"/>
      <c r="HR133" s="101"/>
      <c r="HS133" s="101"/>
      <c r="HT133" s="101"/>
      <c r="HU133" s="101"/>
      <c r="HV133" s="101"/>
      <c r="HW133" s="101"/>
      <c r="HX133" s="101"/>
      <c r="HY133" s="101"/>
      <c r="HZ133" s="101"/>
      <c r="IA133" s="101"/>
      <c r="IB133" s="101"/>
      <c r="IC133" s="101"/>
      <c r="ID133" s="101"/>
      <c r="IE133" s="101"/>
      <c r="IF133" s="101"/>
      <c r="IG133" s="101"/>
      <c r="IH133" s="101"/>
      <c r="II133" s="101"/>
      <c r="IJ133" s="101"/>
      <c r="IK133" s="101"/>
      <c r="IL133" s="101"/>
      <c r="IM133" s="101"/>
      <c r="IN133" s="101"/>
      <c r="IO133" s="101"/>
      <c r="IP133" s="101"/>
      <c r="IQ133" s="101"/>
      <c r="IR133" s="101"/>
      <c r="IS133" s="101"/>
      <c r="IT133" s="101"/>
      <c r="IU133" s="101"/>
      <c r="IV133" s="101"/>
    </row>
    <row r="134" spans="1:256" s="106" customFormat="1" ht="69.75" customHeight="1">
      <c r="A134" s="152" t="s">
        <v>343</v>
      </c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4"/>
      <c r="AN134" s="120"/>
      <c r="AO134" s="120"/>
      <c r="AP134" s="120"/>
      <c r="AQ134" s="120"/>
      <c r="AR134" s="120"/>
      <c r="AS134" s="120"/>
      <c r="AT134" s="121" t="s">
        <v>416</v>
      </c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2">
        <v>240000</v>
      </c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>
        <v>237657.06</v>
      </c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16">
        <f t="shared" si="5"/>
        <v>237657.06</v>
      </c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3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</row>
    <row r="135" spans="1:256" s="105" customFormat="1" ht="57" customHeight="1">
      <c r="A135" s="132" t="s">
        <v>351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3"/>
      <c r="AO135" s="133"/>
      <c r="AP135" s="133"/>
      <c r="AQ135" s="133"/>
      <c r="AR135" s="133"/>
      <c r="AS135" s="133"/>
      <c r="AT135" s="128" t="s">
        <v>510</v>
      </c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9">
        <f>BJ136</f>
        <v>100000</v>
      </c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>
        <f>CF136</f>
        <v>0</v>
      </c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  <c r="DT135" s="130"/>
      <c r="DU135" s="130"/>
      <c r="DV135" s="130"/>
      <c r="DW135" s="130"/>
      <c r="DX135" s="130"/>
      <c r="DY135" s="130"/>
      <c r="DZ135" s="130"/>
      <c r="EA135" s="130"/>
      <c r="EB135" s="130"/>
      <c r="EC135" s="130"/>
      <c r="ED135" s="130"/>
      <c r="EE135" s="125">
        <f t="shared" si="5"/>
        <v>0</v>
      </c>
      <c r="EF135" s="125"/>
      <c r="EG135" s="125"/>
      <c r="EH135" s="125"/>
      <c r="EI135" s="125"/>
      <c r="EJ135" s="125"/>
      <c r="EK135" s="125"/>
      <c r="EL135" s="125"/>
      <c r="EM135" s="125"/>
      <c r="EN135" s="125"/>
      <c r="EO135" s="125"/>
      <c r="EP135" s="125"/>
      <c r="EQ135" s="125"/>
      <c r="ER135" s="125"/>
      <c r="ES135" s="125"/>
      <c r="ET135" s="135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7"/>
      <c r="FK135" s="101"/>
      <c r="FL135" s="101"/>
      <c r="FM135" s="101"/>
      <c r="FN135" s="101"/>
      <c r="FO135" s="101"/>
      <c r="FP135" s="101"/>
      <c r="FQ135" s="101"/>
      <c r="FR135" s="101"/>
      <c r="FS135" s="101"/>
      <c r="FT135" s="101"/>
      <c r="FU135" s="101"/>
      <c r="FV135" s="101"/>
      <c r="FW135" s="101"/>
      <c r="FX135" s="101"/>
      <c r="FY135" s="101"/>
      <c r="FZ135" s="101"/>
      <c r="GA135" s="101"/>
      <c r="GB135" s="101"/>
      <c r="GC135" s="101"/>
      <c r="GD135" s="101"/>
      <c r="GE135" s="101"/>
      <c r="GF135" s="101"/>
      <c r="GG135" s="101"/>
      <c r="GH135" s="101"/>
      <c r="GI135" s="101"/>
      <c r="GJ135" s="101"/>
      <c r="GK135" s="101"/>
      <c r="GL135" s="101"/>
      <c r="GM135" s="101"/>
      <c r="GN135" s="101"/>
      <c r="GO135" s="101"/>
      <c r="GP135" s="101"/>
      <c r="GQ135" s="101"/>
      <c r="GR135" s="101"/>
      <c r="GS135" s="101"/>
      <c r="GT135" s="101"/>
      <c r="GU135" s="101"/>
      <c r="GV135" s="101"/>
      <c r="GW135" s="101"/>
      <c r="GX135" s="101"/>
      <c r="GY135" s="101"/>
      <c r="GZ135" s="101"/>
      <c r="HA135" s="101"/>
      <c r="HB135" s="101"/>
      <c r="HC135" s="101"/>
      <c r="HD135" s="101"/>
      <c r="HE135" s="101"/>
      <c r="HF135" s="101"/>
      <c r="HG135" s="101"/>
      <c r="HH135" s="101"/>
      <c r="HI135" s="101"/>
      <c r="HJ135" s="101"/>
      <c r="HK135" s="101"/>
      <c r="HL135" s="101"/>
      <c r="HM135" s="101"/>
      <c r="HN135" s="101"/>
      <c r="HO135" s="101"/>
      <c r="HP135" s="101"/>
      <c r="HQ135" s="101"/>
      <c r="HR135" s="101"/>
      <c r="HS135" s="101"/>
      <c r="HT135" s="101"/>
      <c r="HU135" s="101"/>
      <c r="HV135" s="101"/>
      <c r="HW135" s="101"/>
      <c r="HX135" s="101"/>
      <c r="HY135" s="101"/>
      <c r="HZ135" s="101"/>
      <c r="IA135" s="101"/>
      <c r="IB135" s="101"/>
      <c r="IC135" s="101"/>
      <c r="ID135" s="101"/>
      <c r="IE135" s="101"/>
      <c r="IF135" s="101"/>
      <c r="IG135" s="101"/>
      <c r="IH135" s="101"/>
      <c r="II135" s="101"/>
      <c r="IJ135" s="101"/>
      <c r="IK135" s="101"/>
      <c r="IL135" s="101"/>
      <c r="IM135" s="101"/>
      <c r="IN135" s="101"/>
      <c r="IO135" s="101"/>
      <c r="IP135" s="101"/>
      <c r="IQ135" s="101"/>
      <c r="IR135" s="101"/>
      <c r="IS135" s="101"/>
      <c r="IT135" s="101"/>
      <c r="IU135" s="101"/>
      <c r="IV135" s="101"/>
    </row>
    <row r="136" spans="1:256" s="106" customFormat="1" ht="60" customHeight="1">
      <c r="A136" s="124" t="s">
        <v>350</v>
      </c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0"/>
      <c r="AO136" s="120"/>
      <c r="AP136" s="120"/>
      <c r="AQ136" s="120"/>
      <c r="AR136" s="120"/>
      <c r="AS136" s="120"/>
      <c r="AT136" s="121" t="s">
        <v>511</v>
      </c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2">
        <v>100000</v>
      </c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>
        <v>0</v>
      </c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  <c r="DL136" s="123"/>
      <c r="DM136" s="123"/>
      <c r="DN136" s="123"/>
      <c r="DO136" s="123"/>
      <c r="DP136" s="123"/>
      <c r="DQ136" s="123"/>
      <c r="DR136" s="123"/>
      <c r="DS136" s="123"/>
      <c r="DT136" s="123"/>
      <c r="DU136" s="123"/>
      <c r="DV136" s="123"/>
      <c r="DW136" s="123"/>
      <c r="DX136" s="123"/>
      <c r="DY136" s="123"/>
      <c r="DZ136" s="123"/>
      <c r="EA136" s="123"/>
      <c r="EB136" s="123"/>
      <c r="EC136" s="123"/>
      <c r="ED136" s="123"/>
      <c r="EE136" s="116">
        <f t="shared" si="5"/>
        <v>0</v>
      </c>
      <c r="EF136" s="116"/>
      <c r="EG136" s="116"/>
      <c r="EH136" s="116"/>
      <c r="EI136" s="116"/>
      <c r="EJ136" s="116"/>
      <c r="EK136" s="116"/>
      <c r="EL136" s="116"/>
      <c r="EM136" s="116"/>
      <c r="EN136" s="116"/>
      <c r="EO136" s="116"/>
      <c r="EP136" s="116"/>
      <c r="EQ136" s="116"/>
      <c r="ER136" s="116"/>
      <c r="ES136" s="116"/>
      <c r="ET136" s="113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  <c r="IQ136" s="55"/>
      <c r="IR136" s="55"/>
      <c r="IS136" s="55"/>
      <c r="IT136" s="55"/>
      <c r="IU136" s="55"/>
      <c r="IV136" s="55"/>
    </row>
    <row r="137" spans="1:256" s="105" customFormat="1" ht="42" customHeight="1" hidden="1">
      <c r="A137" s="132" t="s">
        <v>324</v>
      </c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3"/>
      <c r="AO137" s="133"/>
      <c r="AP137" s="133"/>
      <c r="AQ137" s="133"/>
      <c r="AR137" s="133"/>
      <c r="AS137" s="133"/>
      <c r="AT137" s="128" t="s">
        <v>348</v>
      </c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9">
        <f>BJ138</f>
        <v>0</v>
      </c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>
        <f>CF138</f>
        <v>0</v>
      </c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25">
        <f t="shared" si="5"/>
        <v>0</v>
      </c>
      <c r="EF137" s="125"/>
      <c r="EG137" s="125"/>
      <c r="EH137" s="125"/>
      <c r="EI137" s="125"/>
      <c r="EJ137" s="125"/>
      <c r="EK137" s="125"/>
      <c r="EL137" s="125"/>
      <c r="EM137" s="125"/>
      <c r="EN137" s="125"/>
      <c r="EO137" s="125"/>
      <c r="EP137" s="125"/>
      <c r="EQ137" s="125"/>
      <c r="ER137" s="125"/>
      <c r="ES137" s="125"/>
      <c r="ET137" s="135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7"/>
      <c r="FK137" s="101"/>
      <c r="FL137" s="101"/>
      <c r="FM137" s="101"/>
      <c r="FN137" s="101"/>
      <c r="FO137" s="101"/>
      <c r="FP137" s="101"/>
      <c r="FQ137" s="101"/>
      <c r="FR137" s="101"/>
      <c r="FS137" s="101"/>
      <c r="FT137" s="101"/>
      <c r="FU137" s="101"/>
      <c r="FV137" s="101"/>
      <c r="FW137" s="101"/>
      <c r="FX137" s="101"/>
      <c r="FY137" s="101"/>
      <c r="FZ137" s="101"/>
      <c r="GA137" s="101"/>
      <c r="GB137" s="101"/>
      <c r="GC137" s="101"/>
      <c r="GD137" s="101"/>
      <c r="GE137" s="101"/>
      <c r="GF137" s="101"/>
      <c r="GG137" s="101"/>
      <c r="GH137" s="101"/>
      <c r="GI137" s="101"/>
      <c r="GJ137" s="101"/>
      <c r="GK137" s="101"/>
      <c r="GL137" s="101"/>
      <c r="GM137" s="101"/>
      <c r="GN137" s="101"/>
      <c r="GO137" s="101"/>
      <c r="GP137" s="101"/>
      <c r="GQ137" s="101"/>
      <c r="GR137" s="101"/>
      <c r="GS137" s="101"/>
      <c r="GT137" s="101"/>
      <c r="GU137" s="101"/>
      <c r="GV137" s="101"/>
      <c r="GW137" s="101"/>
      <c r="GX137" s="101"/>
      <c r="GY137" s="101"/>
      <c r="GZ137" s="101"/>
      <c r="HA137" s="101"/>
      <c r="HB137" s="101"/>
      <c r="HC137" s="101"/>
      <c r="HD137" s="101"/>
      <c r="HE137" s="101"/>
      <c r="HF137" s="101"/>
      <c r="HG137" s="101"/>
      <c r="HH137" s="101"/>
      <c r="HI137" s="101"/>
      <c r="HJ137" s="101"/>
      <c r="HK137" s="101"/>
      <c r="HL137" s="101"/>
      <c r="HM137" s="101"/>
      <c r="HN137" s="101"/>
      <c r="HO137" s="101"/>
      <c r="HP137" s="101"/>
      <c r="HQ137" s="101"/>
      <c r="HR137" s="101"/>
      <c r="HS137" s="101"/>
      <c r="HT137" s="101"/>
      <c r="HU137" s="101"/>
      <c r="HV137" s="101"/>
      <c r="HW137" s="101"/>
      <c r="HX137" s="101"/>
      <c r="HY137" s="101"/>
      <c r="HZ137" s="101"/>
      <c r="IA137" s="101"/>
      <c r="IB137" s="101"/>
      <c r="IC137" s="101"/>
      <c r="ID137" s="101"/>
      <c r="IE137" s="101"/>
      <c r="IF137" s="101"/>
      <c r="IG137" s="101"/>
      <c r="IH137" s="101"/>
      <c r="II137" s="101"/>
      <c r="IJ137" s="101"/>
      <c r="IK137" s="101"/>
      <c r="IL137" s="101"/>
      <c r="IM137" s="101"/>
      <c r="IN137" s="101"/>
      <c r="IO137" s="101"/>
      <c r="IP137" s="101"/>
      <c r="IQ137" s="101"/>
      <c r="IR137" s="101"/>
      <c r="IS137" s="101"/>
      <c r="IT137" s="101"/>
      <c r="IU137" s="101"/>
      <c r="IV137" s="101"/>
    </row>
    <row r="138" spans="1:256" s="106" customFormat="1" ht="42.75" customHeight="1" hidden="1">
      <c r="A138" s="124" t="s">
        <v>323</v>
      </c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0"/>
      <c r="AO138" s="120"/>
      <c r="AP138" s="120"/>
      <c r="AQ138" s="120"/>
      <c r="AR138" s="120"/>
      <c r="AS138" s="120"/>
      <c r="AT138" s="121" t="s">
        <v>349</v>
      </c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2">
        <v>0</v>
      </c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>
        <v>0</v>
      </c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123"/>
      <c r="DR138" s="123"/>
      <c r="DS138" s="123"/>
      <c r="DT138" s="123"/>
      <c r="DU138" s="123"/>
      <c r="DV138" s="123"/>
      <c r="DW138" s="123"/>
      <c r="DX138" s="123"/>
      <c r="DY138" s="123"/>
      <c r="DZ138" s="123"/>
      <c r="EA138" s="123"/>
      <c r="EB138" s="123"/>
      <c r="EC138" s="123"/>
      <c r="ED138" s="123"/>
      <c r="EE138" s="116">
        <f t="shared" si="5"/>
        <v>0</v>
      </c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3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</row>
    <row r="139" spans="1:256" s="105" customFormat="1" ht="88.5" customHeight="1" hidden="1">
      <c r="A139" s="132" t="s">
        <v>406</v>
      </c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3"/>
      <c r="AO139" s="133"/>
      <c r="AP139" s="133"/>
      <c r="AQ139" s="133"/>
      <c r="AR139" s="133"/>
      <c r="AS139" s="133"/>
      <c r="AT139" s="128" t="s">
        <v>403</v>
      </c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9">
        <f>BJ140</f>
        <v>0</v>
      </c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>
        <f>CF140</f>
        <v>0</v>
      </c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0"/>
      <c r="EB139" s="130"/>
      <c r="EC139" s="130"/>
      <c r="ED139" s="130"/>
      <c r="EE139" s="125">
        <f>CF139</f>
        <v>0</v>
      </c>
      <c r="EF139" s="125"/>
      <c r="EG139" s="125"/>
      <c r="EH139" s="125"/>
      <c r="EI139" s="125"/>
      <c r="EJ139" s="125"/>
      <c r="EK139" s="125"/>
      <c r="EL139" s="125"/>
      <c r="EM139" s="125"/>
      <c r="EN139" s="125"/>
      <c r="EO139" s="125"/>
      <c r="EP139" s="125"/>
      <c r="EQ139" s="125"/>
      <c r="ER139" s="125"/>
      <c r="ES139" s="125"/>
      <c r="ET139" s="135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7"/>
      <c r="FK139" s="101"/>
      <c r="FL139" s="101"/>
      <c r="FM139" s="101"/>
      <c r="FN139" s="101"/>
      <c r="FO139" s="101"/>
      <c r="FP139" s="101"/>
      <c r="FQ139" s="101"/>
      <c r="FR139" s="101"/>
      <c r="FS139" s="101"/>
      <c r="FT139" s="101"/>
      <c r="FU139" s="101"/>
      <c r="FV139" s="101"/>
      <c r="FW139" s="101"/>
      <c r="FX139" s="101"/>
      <c r="FY139" s="101"/>
      <c r="FZ139" s="101"/>
      <c r="GA139" s="101"/>
      <c r="GB139" s="101"/>
      <c r="GC139" s="101"/>
      <c r="GD139" s="101"/>
      <c r="GE139" s="101"/>
      <c r="GF139" s="101"/>
      <c r="GG139" s="101"/>
      <c r="GH139" s="101"/>
      <c r="GI139" s="101"/>
      <c r="GJ139" s="101"/>
      <c r="GK139" s="101"/>
      <c r="GL139" s="101"/>
      <c r="GM139" s="101"/>
      <c r="GN139" s="101"/>
      <c r="GO139" s="101"/>
      <c r="GP139" s="101"/>
      <c r="GQ139" s="101"/>
      <c r="GR139" s="101"/>
      <c r="GS139" s="101"/>
      <c r="GT139" s="101"/>
      <c r="GU139" s="101"/>
      <c r="GV139" s="101"/>
      <c r="GW139" s="101"/>
      <c r="GX139" s="101"/>
      <c r="GY139" s="101"/>
      <c r="GZ139" s="101"/>
      <c r="HA139" s="101"/>
      <c r="HB139" s="101"/>
      <c r="HC139" s="101"/>
      <c r="HD139" s="101"/>
      <c r="HE139" s="101"/>
      <c r="HF139" s="101"/>
      <c r="HG139" s="101"/>
      <c r="HH139" s="101"/>
      <c r="HI139" s="101"/>
      <c r="HJ139" s="101"/>
      <c r="HK139" s="101"/>
      <c r="HL139" s="101"/>
      <c r="HM139" s="101"/>
      <c r="HN139" s="101"/>
      <c r="HO139" s="101"/>
      <c r="HP139" s="101"/>
      <c r="HQ139" s="101"/>
      <c r="HR139" s="101"/>
      <c r="HS139" s="101"/>
      <c r="HT139" s="101"/>
      <c r="HU139" s="101"/>
      <c r="HV139" s="101"/>
      <c r="HW139" s="101"/>
      <c r="HX139" s="101"/>
      <c r="HY139" s="101"/>
      <c r="HZ139" s="101"/>
      <c r="IA139" s="101"/>
      <c r="IB139" s="101"/>
      <c r="IC139" s="101"/>
      <c r="ID139" s="101"/>
      <c r="IE139" s="101"/>
      <c r="IF139" s="101"/>
      <c r="IG139" s="101"/>
      <c r="IH139" s="101"/>
      <c r="II139" s="101"/>
      <c r="IJ139" s="101"/>
      <c r="IK139" s="101"/>
      <c r="IL139" s="101"/>
      <c r="IM139" s="101"/>
      <c r="IN139" s="101"/>
      <c r="IO139" s="101"/>
      <c r="IP139" s="101"/>
      <c r="IQ139" s="101"/>
      <c r="IR139" s="101"/>
      <c r="IS139" s="101"/>
      <c r="IT139" s="101"/>
      <c r="IU139" s="101"/>
      <c r="IV139" s="101"/>
    </row>
    <row r="140" spans="1:256" s="106" customFormat="1" ht="90.75" customHeight="1" hidden="1">
      <c r="A140" s="124" t="s">
        <v>405</v>
      </c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0"/>
      <c r="AO140" s="120"/>
      <c r="AP140" s="120"/>
      <c r="AQ140" s="120"/>
      <c r="AR140" s="120"/>
      <c r="AS140" s="120"/>
      <c r="AT140" s="121" t="s">
        <v>404</v>
      </c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2">
        <v>0</v>
      </c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22"/>
      <c r="CB140" s="122"/>
      <c r="CC140" s="122"/>
      <c r="CD140" s="122"/>
      <c r="CE140" s="122"/>
      <c r="CF140" s="122">
        <v>0</v>
      </c>
      <c r="CG140" s="122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22"/>
      <c r="CS140" s="122"/>
      <c r="CT140" s="122"/>
      <c r="CU140" s="122"/>
      <c r="CV140" s="122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  <c r="DL140" s="123"/>
      <c r="DM140" s="123"/>
      <c r="DN140" s="123"/>
      <c r="DO140" s="123"/>
      <c r="DP140" s="123"/>
      <c r="DQ140" s="123"/>
      <c r="DR140" s="123"/>
      <c r="DS140" s="123"/>
      <c r="DT140" s="123"/>
      <c r="DU140" s="123"/>
      <c r="DV140" s="123"/>
      <c r="DW140" s="123"/>
      <c r="DX140" s="123"/>
      <c r="DY140" s="123"/>
      <c r="DZ140" s="123"/>
      <c r="EA140" s="123"/>
      <c r="EB140" s="123"/>
      <c r="EC140" s="123"/>
      <c r="ED140" s="123"/>
      <c r="EE140" s="116">
        <f>CF140</f>
        <v>0</v>
      </c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  <c r="ES140" s="116"/>
      <c r="ET140" s="113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  <c r="HG140" s="55"/>
      <c r="HH140" s="55"/>
      <c r="HI140" s="55"/>
      <c r="HJ140" s="55"/>
      <c r="HK140" s="55"/>
      <c r="HL140" s="55"/>
      <c r="HM140" s="55"/>
      <c r="HN140" s="55"/>
      <c r="HO140" s="55"/>
      <c r="HP140" s="55"/>
      <c r="HQ140" s="55"/>
      <c r="HR140" s="55"/>
      <c r="HS140" s="55"/>
      <c r="HT140" s="55"/>
      <c r="HU140" s="55"/>
      <c r="HV140" s="55"/>
      <c r="HW140" s="55"/>
      <c r="HX140" s="55"/>
      <c r="HY140" s="55"/>
      <c r="HZ140" s="55"/>
      <c r="IA140" s="55"/>
      <c r="IB140" s="55"/>
      <c r="IC140" s="55"/>
      <c r="ID140" s="55"/>
      <c r="IE140" s="55"/>
      <c r="IF140" s="55"/>
      <c r="IG140" s="55"/>
      <c r="IH140" s="55"/>
      <c r="II140" s="55"/>
      <c r="IJ140" s="55"/>
      <c r="IK140" s="55"/>
      <c r="IL140" s="55"/>
      <c r="IM140" s="55"/>
      <c r="IN140" s="55"/>
      <c r="IO140" s="55"/>
      <c r="IP140" s="55"/>
      <c r="IQ140" s="55"/>
      <c r="IR140" s="55"/>
      <c r="IS140" s="55"/>
      <c r="IT140" s="55"/>
      <c r="IU140" s="55"/>
      <c r="IV140" s="55"/>
    </row>
    <row r="141" spans="1:167" s="45" customFormat="1" ht="70.5" customHeight="1" hidden="1">
      <c r="A141" s="218" t="s">
        <v>317</v>
      </c>
      <c r="B141" s="219"/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19"/>
      <c r="AK141" s="219"/>
      <c r="AL141" s="219"/>
      <c r="AM141" s="220"/>
      <c r="AN141" s="133"/>
      <c r="AO141" s="133"/>
      <c r="AP141" s="133"/>
      <c r="AQ141" s="133"/>
      <c r="AR141" s="133"/>
      <c r="AS141" s="133"/>
      <c r="AT141" s="128" t="s">
        <v>345</v>
      </c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9">
        <f>BJ142+BJ144</f>
        <v>0</v>
      </c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>
        <f>CF142+CF144</f>
        <v>0</v>
      </c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30"/>
      <c r="CX141" s="130"/>
      <c r="CY141" s="130"/>
      <c r="CZ141" s="130"/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0"/>
      <c r="DS141" s="130"/>
      <c r="DT141" s="130"/>
      <c r="DU141" s="130"/>
      <c r="DV141" s="130"/>
      <c r="DW141" s="130"/>
      <c r="DX141" s="130"/>
      <c r="DY141" s="130"/>
      <c r="DZ141" s="130"/>
      <c r="EA141" s="130"/>
      <c r="EB141" s="130"/>
      <c r="EC141" s="130"/>
      <c r="ED141" s="130"/>
      <c r="EE141" s="125">
        <f t="shared" si="4"/>
        <v>0</v>
      </c>
      <c r="EF141" s="125"/>
      <c r="EG141" s="125"/>
      <c r="EH141" s="125"/>
      <c r="EI141" s="125"/>
      <c r="EJ141" s="125"/>
      <c r="EK141" s="125"/>
      <c r="EL141" s="125"/>
      <c r="EM141" s="125"/>
      <c r="EN141" s="125"/>
      <c r="EO141" s="125"/>
      <c r="EP141" s="125"/>
      <c r="EQ141" s="125"/>
      <c r="ER141" s="125"/>
      <c r="ES141" s="125"/>
      <c r="ET141" s="135"/>
      <c r="EU141" s="136"/>
      <c r="EV141" s="136"/>
      <c r="EW141" s="136"/>
      <c r="EX141" s="136"/>
      <c r="EY141" s="136"/>
      <c r="EZ141" s="136"/>
      <c r="FA141" s="136"/>
      <c r="FB141" s="136"/>
      <c r="FC141" s="136"/>
      <c r="FD141" s="136"/>
      <c r="FE141" s="136"/>
      <c r="FF141" s="136"/>
      <c r="FG141" s="136"/>
      <c r="FH141" s="136"/>
      <c r="FI141" s="136"/>
      <c r="FJ141" s="137"/>
      <c r="FK141" s="50"/>
    </row>
    <row r="142" spans="1:167" s="45" customFormat="1" ht="55.5" customHeight="1" hidden="1">
      <c r="A142" s="132" t="s">
        <v>160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3"/>
      <c r="AO142" s="133"/>
      <c r="AP142" s="133"/>
      <c r="AQ142" s="133"/>
      <c r="AR142" s="133"/>
      <c r="AS142" s="133"/>
      <c r="AT142" s="128" t="s">
        <v>161</v>
      </c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9">
        <f>BJ143</f>
        <v>0</v>
      </c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>
        <f>CF143</f>
        <v>0</v>
      </c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30"/>
      <c r="CX142" s="130"/>
      <c r="CY142" s="130"/>
      <c r="CZ142" s="130"/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/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/>
      <c r="DY142" s="130"/>
      <c r="DZ142" s="130"/>
      <c r="EA142" s="130"/>
      <c r="EB142" s="130"/>
      <c r="EC142" s="130"/>
      <c r="ED142" s="130"/>
      <c r="EE142" s="125">
        <f t="shared" si="4"/>
        <v>0</v>
      </c>
      <c r="EF142" s="125"/>
      <c r="EG142" s="125"/>
      <c r="EH142" s="125"/>
      <c r="EI142" s="125"/>
      <c r="EJ142" s="125"/>
      <c r="EK142" s="125"/>
      <c r="EL142" s="125"/>
      <c r="EM142" s="125"/>
      <c r="EN142" s="125"/>
      <c r="EO142" s="125"/>
      <c r="EP142" s="125"/>
      <c r="EQ142" s="125"/>
      <c r="ER142" s="125"/>
      <c r="ES142" s="125"/>
      <c r="ET142" s="135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7"/>
      <c r="FK142" s="50"/>
    </row>
    <row r="143" spans="1:167" s="35" customFormat="1" ht="57" customHeight="1" hidden="1">
      <c r="A143" s="124" t="s">
        <v>160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0"/>
      <c r="AO143" s="120"/>
      <c r="AP143" s="120"/>
      <c r="AQ143" s="120"/>
      <c r="AR143" s="120"/>
      <c r="AS143" s="120"/>
      <c r="AT143" s="121" t="s">
        <v>159</v>
      </c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2">
        <v>0</v>
      </c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>
        <v>0</v>
      </c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  <c r="DL143" s="123"/>
      <c r="DM143" s="123"/>
      <c r="DN143" s="123"/>
      <c r="DO143" s="123"/>
      <c r="DP143" s="123"/>
      <c r="DQ143" s="123"/>
      <c r="DR143" s="123"/>
      <c r="DS143" s="123"/>
      <c r="DT143" s="123"/>
      <c r="DU143" s="123"/>
      <c r="DV143" s="123"/>
      <c r="DW143" s="123"/>
      <c r="DX143" s="123"/>
      <c r="DY143" s="123"/>
      <c r="DZ143" s="123"/>
      <c r="EA143" s="123"/>
      <c r="EB143" s="123"/>
      <c r="EC143" s="123"/>
      <c r="ED143" s="123"/>
      <c r="EE143" s="116">
        <f t="shared" si="4"/>
        <v>0</v>
      </c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3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5"/>
      <c r="FK143" s="38"/>
    </row>
    <row r="144" spans="1:167" s="45" customFormat="1" ht="66" customHeight="1" hidden="1">
      <c r="A144" s="218" t="s">
        <v>317</v>
      </c>
      <c r="B144" s="219"/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19"/>
      <c r="AK144" s="219"/>
      <c r="AL144" s="219"/>
      <c r="AM144" s="220"/>
      <c r="AN144" s="133"/>
      <c r="AO144" s="133"/>
      <c r="AP144" s="133"/>
      <c r="AQ144" s="133"/>
      <c r="AR144" s="133"/>
      <c r="AS144" s="133"/>
      <c r="AT144" s="128" t="s">
        <v>335</v>
      </c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9">
        <f>BJ145</f>
        <v>0</v>
      </c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>
        <f>CF145</f>
        <v>0</v>
      </c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  <c r="CW144" s="130"/>
      <c r="CX144" s="130"/>
      <c r="CY144" s="130"/>
      <c r="CZ144" s="130"/>
      <c r="DA144" s="130"/>
      <c r="DB144" s="130"/>
      <c r="DC144" s="130"/>
      <c r="DD144" s="130"/>
      <c r="DE144" s="130"/>
      <c r="DF144" s="130"/>
      <c r="DG144" s="130"/>
      <c r="DH144" s="130"/>
      <c r="DI144" s="130"/>
      <c r="DJ144" s="130"/>
      <c r="DK144" s="130"/>
      <c r="DL144" s="130"/>
      <c r="DM144" s="130"/>
      <c r="DN144" s="130"/>
      <c r="DO144" s="130"/>
      <c r="DP144" s="130"/>
      <c r="DQ144" s="130"/>
      <c r="DR144" s="130"/>
      <c r="DS144" s="130"/>
      <c r="DT144" s="130"/>
      <c r="DU144" s="130"/>
      <c r="DV144" s="130"/>
      <c r="DW144" s="130"/>
      <c r="DX144" s="130"/>
      <c r="DY144" s="130"/>
      <c r="DZ144" s="130"/>
      <c r="EA144" s="130"/>
      <c r="EB144" s="130"/>
      <c r="EC144" s="130"/>
      <c r="ED144" s="130"/>
      <c r="EE144" s="125">
        <f t="shared" si="4"/>
        <v>0</v>
      </c>
      <c r="EF144" s="125"/>
      <c r="EG144" s="125"/>
      <c r="EH144" s="125"/>
      <c r="EI144" s="125"/>
      <c r="EJ144" s="125"/>
      <c r="EK144" s="125"/>
      <c r="EL144" s="125"/>
      <c r="EM144" s="125"/>
      <c r="EN144" s="125"/>
      <c r="EO144" s="125"/>
      <c r="EP144" s="125"/>
      <c r="EQ144" s="125"/>
      <c r="ER144" s="125"/>
      <c r="ES144" s="125"/>
      <c r="ET144" s="135"/>
      <c r="EU144" s="136"/>
      <c r="EV144" s="136"/>
      <c r="EW144" s="136"/>
      <c r="EX144" s="136"/>
      <c r="EY144" s="136"/>
      <c r="EZ144" s="136"/>
      <c r="FA144" s="136"/>
      <c r="FB144" s="136"/>
      <c r="FC144" s="136"/>
      <c r="FD144" s="136"/>
      <c r="FE144" s="136"/>
      <c r="FF144" s="136"/>
      <c r="FG144" s="136"/>
      <c r="FH144" s="136"/>
      <c r="FI144" s="136"/>
      <c r="FJ144" s="137"/>
      <c r="FK144" s="50"/>
    </row>
    <row r="145" spans="1:167" s="47" customFormat="1" ht="81" customHeight="1" hidden="1">
      <c r="A145" s="124" t="s">
        <v>316</v>
      </c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0"/>
      <c r="AO145" s="120"/>
      <c r="AP145" s="120"/>
      <c r="AQ145" s="120"/>
      <c r="AR145" s="120"/>
      <c r="AS145" s="120"/>
      <c r="AT145" s="121" t="s">
        <v>334</v>
      </c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2">
        <v>0</v>
      </c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  <c r="CB145" s="122"/>
      <c r="CC145" s="122"/>
      <c r="CD145" s="122"/>
      <c r="CE145" s="122"/>
      <c r="CF145" s="122">
        <v>0</v>
      </c>
      <c r="CG145" s="122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  <c r="DL145" s="123"/>
      <c r="DM145" s="123"/>
      <c r="DN145" s="123"/>
      <c r="DO145" s="123"/>
      <c r="DP145" s="123"/>
      <c r="DQ145" s="123"/>
      <c r="DR145" s="123"/>
      <c r="DS145" s="123"/>
      <c r="DT145" s="123"/>
      <c r="DU145" s="123"/>
      <c r="DV145" s="123"/>
      <c r="DW145" s="123"/>
      <c r="DX145" s="123"/>
      <c r="DY145" s="123"/>
      <c r="DZ145" s="123"/>
      <c r="EA145" s="123"/>
      <c r="EB145" s="123"/>
      <c r="EC145" s="123"/>
      <c r="ED145" s="123"/>
      <c r="EE145" s="116">
        <f t="shared" si="4"/>
        <v>0</v>
      </c>
      <c r="EF145" s="116"/>
      <c r="EG145" s="116"/>
      <c r="EH145" s="116"/>
      <c r="EI145" s="116"/>
      <c r="EJ145" s="116"/>
      <c r="EK145" s="116"/>
      <c r="EL145" s="116"/>
      <c r="EM145" s="116"/>
      <c r="EN145" s="116"/>
      <c r="EO145" s="116"/>
      <c r="EP145" s="116"/>
      <c r="EQ145" s="116"/>
      <c r="ER145" s="116"/>
      <c r="ES145" s="116"/>
      <c r="ET145" s="113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5"/>
      <c r="FK145" s="51"/>
    </row>
    <row r="146" spans="1:167" s="35" customFormat="1" ht="18.75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  <c r="BZ146" s="216"/>
      <c r="CA146" s="216"/>
      <c r="CB146" s="216"/>
      <c r="CC146" s="216"/>
      <c r="CD146" s="216"/>
      <c r="CE146" s="216"/>
      <c r="CF146" s="216"/>
      <c r="CG146" s="216"/>
      <c r="CH146" s="216"/>
      <c r="CI146" s="216"/>
      <c r="CJ146" s="216"/>
      <c r="CK146" s="216"/>
      <c r="CL146" s="216"/>
      <c r="CM146" s="216"/>
      <c r="CN146" s="216"/>
      <c r="CO146" s="216"/>
      <c r="CP146" s="216"/>
      <c r="CQ146" s="216"/>
      <c r="CR146" s="216"/>
      <c r="CS146" s="216"/>
      <c r="CT146" s="216"/>
      <c r="CU146" s="216"/>
      <c r="CV146" s="216"/>
      <c r="CW146" s="216"/>
      <c r="CX146" s="216"/>
      <c r="CY146" s="216"/>
      <c r="CZ146" s="216"/>
      <c r="DA146" s="216"/>
      <c r="DB146" s="216"/>
      <c r="DC146" s="216"/>
      <c r="DD146" s="216"/>
      <c r="DE146" s="216"/>
      <c r="DF146" s="216"/>
      <c r="DG146" s="216"/>
      <c r="DH146" s="216"/>
      <c r="DI146" s="216"/>
      <c r="DJ146" s="216"/>
      <c r="DK146" s="216"/>
      <c r="DL146" s="216"/>
      <c r="DM146" s="216"/>
      <c r="DN146" s="216"/>
      <c r="DO146" s="216"/>
      <c r="DP146" s="216"/>
      <c r="DQ146" s="216"/>
      <c r="DR146" s="216"/>
      <c r="DS146" s="216"/>
      <c r="DT146" s="216"/>
      <c r="DU146" s="216"/>
      <c r="DV146" s="216"/>
      <c r="DW146" s="216"/>
      <c r="DX146" s="216"/>
      <c r="DY146" s="216"/>
      <c r="DZ146" s="216"/>
      <c r="EA146" s="216"/>
      <c r="EB146" s="216"/>
      <c r="EC146" s="216"/>
      <c r="ED146" s="216"/>
      <c r="EE146" s="216"/>
      <c r="EF146" s="216"/>
      <c r="EG146" s="216"/>
      <c r="EH146" s="216"/>
      <c r="EI146" s="216"/>
      <c r="EJ146" s="216"/>
      <c r="EK146" s="216"/>
      <c r="EL146" s="216"/>
      <c r="EM146" s="216"/>
      <c r="EN146" s="216"/>
      <c r="EO146" s="216"/>
      <c r="EP146" s="216"/>
      <c r="EQ146" s="216"/>
      <c r="ER146" s="216"/>
      <c r="ES146" s="216"/>
      <c r="ET146" s="216"/>
      <c r="EU146" s="216"/>
      <c r="EV146" s="216"/>
      <c r="EW146" s="216"/>
      <c r="EX146" s="216"/>
      <c r="EY146" s="216"/>
      <c r="EZ146" s="216"/>
      <c r="FA146" s="216"/>
      <c r="FB146" s="216"/>
      <c r="FC146" s="216"/>
      <c r="FD146" s="216"/>
      <c r="FE146" s="216"/>
      <c r="FF146" s="216"/>
      <c r="FG146" s="217"/>
      <c r="FH146" s="43"/>
      <c r="FI146" s="43"/>
      <c r="FJ146" s="44" t="s">
        <v>157</v>
      </c>
      <c r="FK146" s="38"/>
    </row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5" customFormat="1" ht="18.75"/>
    <row r="224" s="35" customFormat="1" ht="18.75"/>
    <row r="225" s="35" customFormat="1" ht="18.75"/>
    <row r="226" s="35" customFormat="1" ht="18.75"/>
    <row r="227" s="35" customFormat="1" ht="18.75"/>
    <row r="228" s="35" customFormat="1" ht="18.75"/>
    <row r="229" s="35" customFormat="1" ht="18.75"/>
    <row r="230" s="36" customFormat="1" ht="20.25"/>
    <row r="231" s="36" customFormat="1" ht="20.25"/>
    <row r="232" s="36" customFormat="1" ht="20.25"/>
    <row r="233" s="36" customFormat="1" ht="20.25"/>
    <row r="234" s="36" customFormat="1" ht="20.25"/>
    <row r="235" s="36" customFormat="1" ht="20.25"/>
    <row r="236" s="36" customFormat="1" ht="20.25"/>
    <row r="237" s="36" customFormat="1" ht="20.25"/>
    <row r="238" s="36" customFormat="1" ht="20.25"/>
    <row r="239" s="36" customFormat="1" ht="20.2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  <row r="261" s="35" customFormat="1" ht="18.75"/>
    <row r="262" s="35" customFormat="1" ht="18.75"/>
    <row r="263" s="35" customFormat="1" ht="18.75"/>
    <row r="264" s="35" customFormat="1" ht="18.75"/>
    <row r="265" s="35" customFormat="1" ht="18.75"/>
    <row r="266" s="35" customFormat="1" ht="18.75"/>
    <row r="267" s="35" customFormat="1" ht="18.75"/>
  </sheetData>
  <sheetProtection/>
  <mergeCells count="1189">
    <mergeCell ref="EE121:ES121"/>
    <mergeCell ref="ET121:FJ121"/>
    <mergeCell ref="DN120:ED120"/>
    <mergeCell ref="EE120:ES120"/>
    <mergeCell ref="ET120:FJ120"/>
    <mergeCell ref="A121:AM121"/>
    <mergeCell ref="AN121:AS121"/>
    <mergeCell ref="AT121:BI121"/>
    <mergeCell ref="BJ121:CE121"/>
    <mergeCell ref="CF121:CV121"/>
    <mergeCell ref="DN121:ED121"/>
    <mergeCell ref="A120:AM120"/>
    <mergeCell ref="AN120:AS120"/>
    <mergeCell ref="AT120:BI120"/>
    <mergeCell ref="BJ120:CE120"/>
    <mergeCell ref="CF120:CV120"/>
    <mergeCell ref="CW120:DM120"/>
    <mergeCell ref="EE103:ES103"/>
    <mergeCell ref="ET103:FJ103"/>
    <mergeCell ref="A103:AK103"/>
    <mergeCell ref="AT103:BI103"/>
    <mergeCell ref="BJ103:CE103"/>
    <mergeCell ref="CF103:CV103"/>
    <mergeCell ref="CW103:DM103"/>
    <mergeCell ref="DN103:ED103"/>
    <mergeCell ref="ET101:FJ101"/>
    <mergeCell ref="A102:AK102"/>
    <mergeCell ref="AT102:BI102"/>
    <mergeCell ref="BJ102:CE102"/>
    <mergeCell ref="CF102:CV102"/>
    <mergeCell ref="CW102:DM102"/>
    <mergeCell ref="DN102:ED102"/>
    <mergeCell ref="EE102:ES102"/>
    <mergeCell ref="ET102:FJ102"/>
    <mergeCell ref="EE100:ES100"/>
    <mergeCell ref="ET100:FJ100"/>
    <mergeCell ref="A101:AM101"/>
    <mergeCell ref="AN101:AS101"/>
    <mergeCell ref="AT101:BI101"/>
    <mergeCell ref="BJ101:CE101"/>
    <mergeCell ref="CF101:CV101"/>
    <mergeCell ref="CW101:DM101"/>
    <mergeCell ref="DN101:ED101"/>
    <mergeCell ref="EE101:ES101"/>
    <mergeCell ref="DN99:ED99"/>
    <mergeCell ref="EE99:ES99"/>
    <mergeCell ref="ET99:FJ99"/>
    <mergeCell ref="A100:AM100"/>
    <mergeCell ref="AN100:AS100"/>
    <mergeCell ref="AT100:BI100"/>
    <mergeCell ref="BJ100:CE100"/>
    <mergeCell ref="CF100:CV100"/>
    <mergeCell ref="CW100:DM100"/>
    <mergeCell ref="DN100:ED100"/>
    <mergeCell ref="A99:AM99"/>
    <mergeCell ref="AN99:AS99"/>
    <mergeCell ref="AT99:BI99"/>
    <mergeCell ref="BJ99:CE99"/>
    <mergeCell ref="CF99:CV99"/>
    <mergeCell ref="CW99:DM99"/>
    <mergeCell ref="A125:AM125"/>
    <mergeCell ref="BJ125:CE125"/>
    <mergeCell ref="CF125:CV125"/>
    <mergeCell ref="CW125:DM125"/>
    <mergeCell ref="ET126:FJ126"/>
    <mergeCell ref="EE125:ES125"/>
    <mergeCell ref="ET125:FJ125"/>
    <mergeCell ref="DN126:ED126"/>
    <mergeCell ref="A126:AM126"/>
    <mergeCell ref="AN126:AS126"/>
    <mergeCell ref="AT126:BI126"/>
    <mergeCell ref="BJ126:CE126"/>
    <mergeCell ref="CF126:CV126"/>
    <mergeCell ref="CW126:DM126"/>
    <mergeCell ref="A124:AM124"/>
    <mergeCell ref="AN124:AS124"/>
    <mergeCell ref="AT124:BI124"/>
    <mergeCell ref="BJ124:CE124"/>
    <mergeCell ref="CF124:CV124"/>
    <mergeCell ref="CW124:DM124"/>
    <mergeCell ref="A80:AM80"/>
    <mergeCell ref="AN80:AS80"/>
    <mergeCell ref="AT80:BI80"/>
    <mergeCell ref="BJ80:CE80"/>
    <mergeCell ref="CF80:CV80"/>
    <mergeCell ref="CW80:DM80"/>
    <mergeCell ref="EE124:ES124"/>
    <mergeCell ref="ET124:FJ124"/>
    <mergeCell ref="DN127:ED127"/>
    <mergeCell ref="DN122:ED122"/>
    <mergeCell ref="EE123:ES123"/>
    <mergeCell ref="EE80:ES80"/>
    <mergeCell ref="ET80:FJ80"/>
    <mergeCell ref="DN125:ED125"/>
    <mergeCell ref="DN124:ED124"/>
    <mergeCell ref="ET85:FJ85"/>
    <mergeCell ref="ET130:FJ130"/>
    <mergeCell ref="EE131:ES131"/>
    <mergeCell ref="ET96:FG96"/>
    <mergeCell ref="EE118:ES118"/>
    <mergeCell ref="EE128:ES128"/>
    <mergeCell ref="ET123:FJ123"/>
    <mergeCell ref="ET118:FJ118"/>
    <mergeCell ref="ET128:FG128"/>
    <mergeCell ref="EE117:ES117"/>
    <mergeCell ref="EE126:ES126"/>
    <mergeCell ref="CF132:CV132"/>
    <mergeCell ref="CW132:DM132"/>
    <mergeCell ref="DN128:ED128"/>
    <mergeCell ref="CW130:DM130"/>
    <mergeCell ref="CF127:CV127"/>
    <mergeCell ref="CF129:CV129"/>
    <mergeCell ref="DN130:ED130"/>
    <mergeCell ref="DN131:ED131"/>
    <mergeCell ref="CW85:DM85"/>
    <mergeCell ref="BJ104:CE104"/>
    <mergeCell ref="EE116:ES116"/>
    <mergeCell ref="EE115:ES115"/>
    <mergeCell ref="ET114:FG114"/>
    <mergeCell ref="DN116:ED116"/>
    <mergeCell ref="ET88:FH88"/>
    <mergeCell ref="EE108:ES108"/>
    <mergeCell ref="ET107:FJ107"/>
    <mergeCell ref="EE95:ES95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112:FJ112"/>
    <mergeCell ref="ET122:FJ122"/>
    <mergeCell ref="ET113:FJ113"/>
    <mergeCell ref="ET116:FJ116"/>
    <mergeCell ref="ET115:FJ115"/>
    <mergeCell ref="ET119:FJ119"/>
    <mergeCell ref="ET117:FJ117"/>
    <mergeCell ref="A138:AM138"/>
    <mergeCell ref="AN138:AS138"/>
    <mergeCell ref="AT138:BI138"/>
    <mergeCell ref="BJ138:CE138"/>
    <mergeCell ref="CW137:DM137"/>
    <mergeCell ref="CW141:DM141"/>
    <mergeCell ref="BJ141:CE141"/>
    <mergeCell ref="A141:AM141"/>
    <mergeCell ref="BJ137:CE137"/>
    <mergeCell ref="CF141:CV141"/>
    <mergeCell ref="CF140:CV140"/>
    <mergeCell ref="DN142:ED142"/>
    <mergeCell ref="DN138:ED138"/>
    <mergeCell ref="ET138:FJ138"/>
    <mergeCell ref="EE138:ES138"/>
    <mergeCell ref="AT142:BI142"/>
    <mergeCell ref="ET139:FJ139"/>
    <mergeCell ref="DN140:ED140"/>
    <mergeCell ref="BJ140:CE140"/>
    <mergeCell ref="ET140:FJ140"/>
    <mergeCell ref="ET145:FJ145"/>
    <mergeCell ref="EE145:ES145"/>
    <mergeCell ref="ET141:FJ141"/>
    <mergeCell ref="EE144:ES144"/>
    <mergeCell ref="EE141:ES141"/>
    <mergeCell ref="ET143:FJ143"/>
    <mergeCell ref="EE142:ES142"/>
    <mergeCell ref="ET142:FJ142"/>
    <mergeCell ref="ET144:FJ144"/>
    <mergeCell ref="BJ144:CE144"/>
    <mergeCell ref="CF142:CV142"/>
    <mergeCell ref="DN141:ED141"/>
    <mergeCell ref="DN145:ED145"/>
    <mergeCell ref="CW143:DM143"/>
    <mergeCell ref="CW145:DM145"/>
    <mergeCell ref="DN143:ED143"/>
    <mergeCell ref="CW142:DM142"/>
    <mergeCell ref="DN144:ED144"/>
    <mergeCell ref="CF144:CV144"/>
    <mergeCell ref="AN89:AS89"/>
    <mergeCell ref="AT106:BI106"/>
    <mergeCell ref="AT97:BI97"/>
    <mergeCell ref="AT89:BI89"/>
    <mergeCell ref="AT96:BI96"/>
    <mergeCell ref="AN105:AS105"/>
    <mergeCell ref="AT98:BI98"/>
    <mergeCell ref="AN96:AS96"/>
    <mergeCell ref="AT104:BI104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36:CE136"/>
    <mergeCell ref="AN137:AS137"/>
    <mergeCell ref="A72:AM72"/>
    <mergeCell ref="A112:AK112"/>
    <mergeCell ref="A104:AM104"/>
    <mergeCell ref="A109:AM109"/>
    <mergeCell ref="A108:AK108"/>
    <mergeCell ref="AN132:AS132"/>
    <mergeCell ref="CW135:DM135"/>
    <mergeCell ref="A118:AM118"/>
    <mergeCell ref="BJ123:CE123"/>
    <mergeCell ref="BJ122:CE122"/>
    <mergeCell ref="AT122:BI122"/>
    <mergeCell ref="BJ119:CE119"/>
    <mergeCell ref="CW131:DM131"/>
    <mergeCell ref="AN125:AS125"/>
    <mergeCell ref="AT125:BI125"/>
    <mergeCell ref="A74:AM74"/>
    <mergeCell ref="A137:AM137"/>
    <mergeCell ref="AT127:BI127"/>
    <mergeCell ref="AT130:BI130"/>
    <mergeCell ref="AT129:BI129"/>
    <mergeCell ref="BJ127:CE127"/>
    <mergeCell ref="AT128:BI128"/>
    <mergeCell ref="A123:AM123"/>
    <mergeCell ref="A127:AM127"/>
    <mergeCell ref="BJ118:CE118"/>
    <mergeCell ref="A136:AM136"/>
    <mergeCell ref="CW129:DM129"/>
    <mergeCell ref="AT131:BI131"/>
    <mergeCell ref="AN136:AS136"/>
    <mergeCell ref="AT132:BI132"/>
    <mergeCell ref="BJ132:CE132"/>
    <mergeCell ref="A131:AM131"/>
    <mergeCell ref="BJ135:CE135"/>
    <mergeCell ref="CW134:DM134"/>
    <mergeCell ref="BJ133:CE133"/>
    <mergeCell ref="BJ130:CE130"/>
    <mergeCell ref="BJ128:CE128"/>
    <mergeCell ref="EE119:ES119"/>
    <mergeCell ref="EE122:ES122"/>
    <mergeCell ref="DN119:ED119"/>
    <mergeCell ref="DN123:ED123"/>
    <mergeCell ref="EE129:ES129"/>
    <mergeCell ref="DN129:ED129"/>
    <mergeCell ref="CF128:CV128"/>
    <mergeCell ref="CW128:DM128"/>
    <mergeCell ref="EE127:ES127"/>
    <mergeCell ref="DN118:ED118"/>
    <mergeCell ref="A146:FG146"/>
    <mergeCell ref="CW144:DM144"/>
    <mergeCell ref="CF145:CV145"/>
    <mergeCell ref="A143:AM143"/>
    <mergeCell ref="A144:AM144"/>
    <mergeCell ref="CF143:CV143"/>
    <mergeCell ref="BJ145:CE145"/>
    <mergeCell ref="AT119:BI119"/>
    <mergeCell ref="BJ143:CE143"/>
    <mergeCell ref="EE143:ES143"/>
    <mergeCell ref="ET104:FJ104"/>
    <mergeCell ref="ET89:FH89"/>
    <mergeCell ref="ET97:FG97"/>
    <mergeCell ref="EE96:ES96"/>
    <mergeCell ref="EE97:ES97"/>
    <mergeCell ref="EE104:ES104"/>
    <mergeCell ref="DN114:ED114"/>
    <mergeCell ref="DN117:ED117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58:ES58"/>
    <mergeCell ref="EE60:ES60"/>
    <mergeCell ref="EE61:ES61"/>
    <mergeCell ref="EE46:ES46"/>
    <mergeCell ref="EE59:ES59"/>
    <mergeCell ref="EE56:ES56"/>
    <mergeCell ref="DN50:ED50"/>
    <mergeCell ref="DN47:ED47"/>
    <mergeCell ref="CW50:DM50"/>
    <mergeCell ref="EE50:ES50"/>
    <mergeCell ref="CW47:DM47"/>
    <mergeCell ref="EE53:ES53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8:FJ58"/>
    <mergeCell ref="ET50:FG50"/>
    <mergeCell ref="ET55:FJ55"/>
    <mergeCell ref="ET52:FJ52"/>
    <mergeCell ref="ET54:FJ54"/>
    <mergeCell ref="ET59:FJ59"/>
    <mergeCell ref="ET56:FJ56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9:ED109"/>
    <mergeCell ref="DN112:ED112"/>
    <mergeCell ref="EE85:ES85"/>
    <mergeCell ref="EE105:ES105"/>
    <mergeCell ref="EE89:ES89"/>
    <mergeCell ref="EE109:ES109"/>
    <mergeCell ref="DN107:ED107"/>
    <mergeCell ref="EE79:ES79"/>
    <mergeCell ref="DN106:ED106"/>
    <mergeCell ref="DN104:ED104"/>
    <mergeCell ref="DN85:ED85"/>
    <mergeCell ref="DN88:ED88"/>
    <mergeCell ref="DN105:ED105"/>
    <mergeCell ref="EE98:ES98"/>
    <mergeCell ref="DN98:ED98"/>
    <mergeCell ref="DN83:ED83"/>
    <mergeCell ref="EE81:ES81"/>
    <mergeCell ref="DN115:ED115"/>
    <mergeCell ref="ET108:FJ108"/>
    <mergeCell ref="DN108:ED108"/>
    <mergeCell ref="DN111:ED111"/>
    <mergeCell ref="EE111:ES111"/>
    <mergeCell ref="ET109:FJ109"/>
    <mergeCell ref="ET110:FJ110"/>
    <mergeCell ref="EE110:ES110"/>
    <mergeCell ref="DN113:ED113"/>
    <mergeCell ref="DN110:ED110"/>
    <mergeCell ref="ET129:FG129"/>
    <mergeCell ref="ET134:FJ134"/>
    <mergeCell ref="ET136:FJ136"/>
    <mergeCell ref="EE114:ES114"/>
    <mergeCell ref="ET111:FJ111"/>
    <mergeCell ref="ET98:FJ98"/>
    <mergeCell ref="ET105:FJ105"/>
    <mergeCell ref="ET131:FJ131"/>
    <mergeCell ref="EE130:ES130"/>
    <mergeCell ref="ET127:FJ127"/>
    <mergeCell ref="EE137:ES137"/>
    <mergeCell ref="ET137:FJ137"/>
    <mergeCell ref="EE136:ES136"/>
    <mergeCell ref="ET106:FJ106"/>
    <mergeCell ref="EE107:ES107"/>
    <mergeCell ref="EE106:ES106"/>
    <mergeCell ref="EE112:ES112"/>
    <mergeCell ref="EE113:ES113"/>
    <mergeCell ref="EE132:ES132"/>
    <mergeCell ref="ET132:FJ132"/>
    <mergeCell ref="EE133:ES133"/>
    <mergeCell ref="ET133:FJ133"/>
    <mergeCell ref="ET135:FJ135"/>
    <mergeCell ref="DN135:ED135"/>
    <mergeCell ref="EE135:ES135"/>
    <mergeCell ref="DN134:ED134"/>
    <mergeCell ref="CW138:DM138"/>
    <mergeCell ref="CF130:CV130"/>
    <mergeCell ref="BJ134:CE134"/>
    <mergeCell ref="CW127:DM127"/>
    <mergeCell ref="DN132:ED132"/>
    <mergeCell ref="CW139:DM139"/>
    <mergeCell ref="DN133:ED133"/>
    <mergeCell ref="CW136:DM136"/>
    <mergeCell ref="CF135:CV135"/>
    <mergeCell ref="CF134:CV134"/>
    <mergeCell ref="BJ131:CE131"/>
    <mergeCell ref="BJ142:CE142"/>
    <mergeCell ref="CF131:CV131"/>
    <mergeCell ref="CF123:CV123"/>
    <mergeCell ref="CF122:CV122"/>
    <mergeCell ref="CF137:CV137"/>
    <mergeCell ref="CF138:CV138"/>
    <mergeCell ref="CF136:CV136"/>
    <mergeCell ref="CF133:CV133"/>
    <mergeCell ref="BJ129:CE129"/>
    <mergeCell ref="AT110:BI110"/>
    <mergeCell ref="AT112:BI112"/>
    <mergeCell ref="BJ113:CE113"/>
    <mergeCell ref="BJ111:CE111"/>
    <mergeCell ref="AT111:BI111"/>
    <mergeCell ref="AT114:BI114"/>
    <mergeCell ref="AT113:BI113"/>
    <mergeCell ref="BJ114:CE114"/>
    <mergeCell ref="A114:AM114"/>
    <mergeCell ref="A113:AM113"/>
    <mergeCell ref="A111:AM111"/>
    <mergeCell ref="A110:AK110"/>
    <mergeCell ref="AN114:AS114"/>
    <mergeCell ref="AN113:AS113"/>
    <mergeCell ref="AN111:AS111"/>
    <mergeCell ref="AN109:AS109"/>
    <mergeCell ref="A105:AM105"/>
    <mergeCell ref="AN106:AS106"/>
    <mergeCell ref="AN97:AS97"/>
    <mergeCell ref="AN98:AS98"/>
    <mergeCell ref="A107:AK107"/>
    <mergeCell ref="AN104:AS104"/>
    <mergeCell ref="A98:AM98"/>
    <mergeCell ref="A106:AM106"/>
    <mergeCell ref="A97:AM9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41:AS141"/>
    <mergeCell ref="AT109:BI109"/>
    <mergeCell ref="AN118:AS118"/>
    <mergeCell ref="AT123:BI123"/>
    <mergeCell ref="AT118:BI118"/>
    <mergeCell ref="A82:AM82"/>
    <mergeCell ref="AT82:BI82"/>
    <mergeCell ref="AT88:BI88"/>
    <mergeCell ref="AT133:BI133"/>
    <mergeCell ref="AN140:AS140"/>
    <mergeCell ref="AT134:BI134"/>
    <mergeCell ref="AT141:BI141"/>
    <mergeCell ref="AT135:BI135"/>
    <mergeCell ref="AT139:BI139"/>
    <mergeCell ref="AT143:BI143"/>
    <mergeCell ref="AT137:BI137"/>
    <mergeCell ref="AT136:BI136"/>
    <mergeCell ref="AN142:AS142"/>
    <mergeCell ref="AN133:AS133"/>
    <mergeCell ref="A142:AM142"/>
    <mergeCell ref="A145:AM145"/>
    <mergeCell ref="AN144:AS144"/>
    <mergeCell ref="AN145:AS145"/>
    <mergeCell ref="AT140:BI140"/>
    <mergeCell ref="AT145:BI145"/>
    <mergeCell ref="AT144:BI144"/>
    <mergeCell ref="AN143:AS143"/>
    <mergeCell ref="A140:AM140"/>
    <mergeCell ref="A119:AM119"/>
    <mergeCell ref="A135:AM135"/>
    <mergeCell ref="AN135:AS135"/>
    <mergeCell ref="A134:AM134"/>
    <mergeCell ref="AN134:AS134"/>
    <mergeCell ref="A133:AM133"/>
    <mergeCell ref="AN130:AS130"/>
    <mergeCell ref="A132:AM132"/>
    <mergeCell ref="AN131:AS131"/>
    <mergeCell ref="A130:AM130"/>
    <mergeCell ref="AT116:BI116"/>
    <mergeCell ref="AN122:AS122"/>
    <mergeCell ref="A128:AM128"/>
    <mergeCell ref="AN128:AS128"/>
    <mergeCell ref="A129:AM129"/>
    <mergeCell ref="AN119:AS119"/>
    <mergeCell ref="AN123:AS123"/>
    <mergeCell ref="AN127:AS127"/>
    <mergeCell ref="AN129:AS129"/>
    <mergeCell ref="A122:AM122"/>
    <mergeCell ref="AT81:BI81"/>
    <mergeCell ref="BJ88:CE88"/>
    <mergeCell ref="A115:AM115"/>
    <mergeCell ref="A117:AM117"/>
    <mergeCell ref="AN117:AS117"/>
    <mergeCell ref="AN116:AS116"/>
    <mergeCell ref="AN115:AS115"/>
    <mergeCell ref="AT115:BI115"/>
    <mergeCell ref="A116:AM116"/>
    <mergeCell ref="AT117:BI117"/>
    <mergeCell ref="AT86:BI86"/>
    <mergeCell ref="BJ96:CE96"/>
    <mergeCell ref="AT107:BI107"/>
    <mergeCell ref="AT108:BI108"/>
    <mergeCell ref="BJ98:CE98"/>
    <mergeCell ref="AT105:BI105"/>
    <mergeCell ref="BJ86:CE86"/>
    <mergeCell ref="CF81:CV81"/>
    <mergeCell ref="CF82:CV82"/>
    <mergeCell ref="CF79:CV79"/>
    <mergeCell ref="CF85:CV85"/>
    <mergeCell ref="BJ84:CE84"/>
    <mergeCell ref="BJ85:CE85"/>
    <mergeCell ref="BJ82:CE82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15:DM115"/>
    <mergeCell ref="CW114:DM114"/>
    <mergeCell ref="CW110:DM110"/>
    <mergeCell ref="CW112:DM112"/>
    <mergeCell ref="BJ97:CE97"/>
    <mergeCell ref="CF104:CV104"/>
    <mergeCell ref="BJ107:CE107"/>
    <mergeCell ref="CW111:DM111"/>
    <mergeCell ref="CW109:DM109"/>
    <mergeCell ref="CW113:DM113"/>
    <mergeCell ref="CF98:CV98"/>
    <mergeCell ref="CW104:DM104"/>
    <mergeCell ref="BJ110:CE110"/>
    <mergeCell ref="BJ105:CE105"/>
    <mergeCell ref="CW98:DM98"/>
    <mergeCell ref="CF110:CV110"/>
    <mergeCell ref="BJ108:CE108"/>
    <mergeCell ref="BJ106:CE106"/>
    <mergeCell ref="CF108:CV108"/>
    <mergeCell ref="CW108:DM108"/>
    <mergeCell ref="CF118:CV118"/>
    <mergeCell ref="CW123:DM123"/>
    <mergeCell ref="CW119:DM119"/>
    <mergeCell ref="CW122:DM122"/>
    <mergeCell ref="CW116:DM116"/>
    <mergeCell ref="CW118:DM118"/>
    <mergeCell ref="CW117:DM117"/>
    <mergeCell ref="CF117:CV117"/>
    <mergeCell ref="CF119:CV119"/>
    <mergeCell ref="CW121:DM121"/>
    <mergeCell ref="BJ115:CE115"/>
    <mergeCell ref="CF106:CV106"/>
    <mergeCell ref="BJ109:CE109"/>
    <mergeCell ref="BJ117:CE117"/>
    <mergeCell ref="BJ112:CE112"/>
    <mergeCell ref="CW106:DM106"/>
    <mergeCell ref="BJ116:CE116"/>
    <mergeCell ref="CF115:CV115"/>
    <mergeCell ref="CF114:CV114"/>
    <mergeCell ref="CF112:CV112"/>
    <mergeCell ref="CF97:CV97"/>
    <mergeCell ref="CW97:DM97"/>
    <mergeCell ref="DN97:ED97"/>
    <mergeCell ref="CF105:CV105"/>
    <mergeCell ref="CF107:CV107"/>
    <mergeCell ref="CF116:CV116"/>
    <mergeCell ref="CF113:CV113"/>
    <mergeCell ref="CW105:DM105"/>
    <mergeCell ref="CW107:DM107"/>
    <mergeCell ref="CF111:CV111"/>
    <mergeCell ref="DN87:ED87"/>
    <mergeCell ref="CW88:DM88"/>
    <mergeCell ref="CW86:DM86"/>
    <mergeCell ref="CF109:CV109"/>
    <mergeCell ref="CF89:CV89"/>
    <mergeCell ref="CF96:CV96"/>
    <mergeCell ref="CF88:CV88"/>
    <mergeCell ref="DN95:ED95"/>
    <mergeCell ref="DN90:ED90"/>
    <mergeCell ref="DN93:ED93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39:AM139"/>
    <mergeCell ref="AN139:AS139"/>
    <mergeCell ref="BJ76:CE76"/>
    <mergeCell ref="AT52:BI52"/>
    <mergeCell ref="BJ139:CE139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DN72:ED72"/>
    <mergeCell ref="EE140:ES140"/>
    <mergeCell ref="CW140:DM140"/>
    <mergeCell ref="CF139:CV139"/>
    <mergeCell ref="DN139:ED139"/>
    <mergeCell ref="EE139:ES139"/>
    <mergeCell ref="CW72:DM72"/>
    <mergeCell ref="CW76:DM76"/>
    <mergeCell ref="DN73:ED73"/>
    <mergeCell ref="DN75:ED75"/>
    <mergeCell ref="EE71:ES71"/>
    <mergeCell ref="CF60:CV60"/>
    <mergeCell ref="DN137:ED137"/>
    <mergeCell ref="CW133:DM133"/>
    <mergeCell ref="EE134:ES134"/>
    <mergeCell ref="DN136:ED136"/>
    <mergeCell ref="CW69:DM69"/>
    <mergeCell ref="EE69:ES69"/>
    <mergeCell ref="CW70:DM70"/>
    <mergeCell ref="CW74:DM74"/>
    <mergeCell ref="A95:AM95"/>
    <mergeCell ref="AN95:AS95"/>
    <mergeCell ref="AT95:BI95"/>
    <mergeCell ref="BJ95:CE95"/>
    <mergeCell ref="CF95:CV95"/>
    <mergeCell ref="CW95:DM95"/>
    <mergeCell ref="A90:AM90"/>
    <mergeCell ref="AN90:AS90"/>
    <mergeCell ref="AT90:BI90"/>
    <mergeCell ref="BJ90:CE90"/>
    <mergeCell ref="CF90:CV90"/>
    <mergeCell ref="CW90:DM90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4:ES94"/>
    <mergeCell ref="A93:AM93"/>
    <mergeCell ref="AN93:AS93"/>
    <mergeCell ref="AT93:BI93"/>
    <mergeCell ref="BJ93:CE93"/>
    <mergeCell ref="CF93:CV93"/>
    <mergeCell ref="CW93:DM93"/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668"/>
  <sheetViews>
    <sheetView view="pageBreakPreview" zoomScale="80" zoomScaleNormal="80" zoomScaleSheetLayoutView="80" zoomScalePageLayoutView="60" workbookViewId="0" topLeftCell="A1">
      <selection activeCell="H1" sqref="H1:H16384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67" customWidth="1"/>
    <col min="10" max="10" width="16.5742187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5.00390625" style="14" customWidth="1"/>
    <col min="16" max="16" width="9.7109375" style="9" customWidth="1"/>
    <col min="17" max="17" width="9.140625" style="9" customWidth="1"/>
    <col min="18" max="18" width="9.7109375" style="9" customWidth="1"/>
    <col min="19" max="16384" width="9.140625" style="9" customWidth="1"/>
  </cols>
  <sheetData>
    <row r="1" spans="1:15" ht="34.5" customHeight="1">
      <c r="A1" s="250" t="s">
        <v>0</v>
      </c>
      <c r="B1" s="250" t="s">
        <v>70</v>
      </c>
      <c r="C1" s="252" t="s">
        <v>368</v>
      </c>
      <c r="D1" s="253"/>
      <c r="E1" s="253"/>
      <c r="F1" s="253"/>
      <c r="G1" s="254"/>
      <c r="H1" s="258" t="s">
        <v>361</v>
      </c>
      <c r="I1" s="250" t="s">
        <v>369</v>
      </c>
      <c r="J1" s="247" t="s">
        <v>370</v>
      </c>
      <c r="K1" s="248"/>
      <c r="L1" s="248"/>
      <c r="M1" s="249"/>
      <c r="N1" s="245" t="s">
        <v>152</v>
      </c>
      <c r="O1" s="246"/>
    </row>
    <row r="2" spans="1:254" s="65" customFormat="1" ht="116.25" customHeight="1">
      <c r="A2" s="251"/>
      <c r="B2" s="251"/>
      <c r="C2" s="255"/>
      <c r="D2" s="256"/>
      <c r="E2" s="256"/>
      <c r="F2" s="256"/>
      <c r="G2" s="257"/>
      <c r="H2" s="259"/>
      <c r="I2" s="251"/>
      <c r="J2" s="60" t="s">
        <v>371</v>
      </c>
      <c r="K2" s="60" t="s">
        <v>71</v>
      </c>
      <c r="L2" s="60" t="s">
        <v>72</v>
      </c>
      <c r="M2" s="63" t="s">
        <v>149</v>
      </c>
      <c r="N2" s="62" t="s">
        <v>73</v>
      </c>
      <c r="O2" s="62" t="s">
        <v>74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35" t="s">
        <v>312</v>
      </c>
      <c r="E3" s="236"/>
      <c r="F3" s="236"/>
      <c r="G3" s="236"/>
      <c r="H3" s="236"/>
      <c r="I3" s="237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313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H5+H15+H33+H36+H39+H45+H48+H51+H54+H61+H66+H69+H72+H76+H93+H96+H99+H113+H122+H127+H130+H133+H156+H162+H203+H208+H211+H218+H225+H230+H233+H244+H255+H259+H262+H275</f>
        <v>17379800</v>
      </c>
      <c r="I4" s="4">
        <f>I5+I15+I33+I36+I39+I45+I48+I51+I54+I61+I66+I69+I72+I76+I93+I96+I99+I113+I122+I127+I130+I133+I156+I162+I203+I208+I211+I218+I225+I230+I233+I244+I255+I259+I262+I275</f>
        <v>11143746.68</v>
      </c>
      <c r="J4" s="4">
        <f>J5+J15+J33+J36+J39+J45+J48+J51+J54+J61+J66+J69+J72+J76+J93+J96+J99+J113+J122+J127+J130+J133+J156+J162+J203+J208+J211+J218+J225+J230+J233+J244+J255+J259+J262+J275</f>
        <v>11143746.68</v>
      </c>
      <c r="K4" s="4">
        <f>K5+K15+K33+K36+K51+K61+K66+K69+K76+K93+K96+K99+K113+K122+K133+K153+K173+K195+K208+K218+K230+K233+K244+K255+K259+K262</f>
        <v>0</v>
      </c>
      <c r="L4" s="4">
        <f>L5+L15+L33+L36+L51+L61+L66+L69+L76+L93+L96+L99+L113+L122+L133+L153+L173+L195+L208+L218+L230+L233+L244+L255+L259+L262</f>
        <v>0</v>
      </c>
      <c r="M4" s="4">
        <f>M5+M15+M33+M36+M39+M45+M48+M51+M54+M61+M66+M69+M72+M76+M93+M96+M99+M113+M122+M127+M130+M133+M156+M162+M203+M208+M211+M218+M225+M230+M233+M244+M255+M259+M262+M275</f>
        <v>11143746.68</v>
      </c>
      <c r="N4" s="4">
        <f>H4-J4</f>
        <v>6236053.32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100</v>
      </c>
      <c r="E5" s="3" t="s">
        <v>1</v>
      </c>
      <c r="F5" s="3" t="s">
        <v>1</v>
      </c>
      <c r="G5" s="3" t="s">
        <v>1</v>
      </c>
      <c r="H5" s="4">
        <f>H6+H12</f>
        <v>5560300</v>
      </c>
      <c r="I5" s="4">
        <f>I6+I12</f>
        <v>3335078.8600000003</v>
      </c>
      <c r="J5" s="4">
        <f>J6+J12</f>
        <v>3335078.8600000003</v>
      </c>
      <c r="K5" s="4">
        <f>K6+K12</f>
        <v>0</v>
      </c>
      <c r="L5" s="4">
        <f>L6+L12</f>
        <v>0</v>
      </c>
      <c r="M5" s="4">
        <f>M6+M12</f>
        <v>3335078.8600000003</v>
      </c>
      <c r="N5" s="4">
        <f>H5-J5</f>
        <v>2225221.1399999997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100</v>
      </c>
      <c r="E6" s="6">
        <v>120</v>
      </c>
      <c r="F6" s="7" t="s">
        <v>4</v>
      </c>
      <c r="G6" s="7" t="s">
        <v>1</v>
      </c>
      <c r="H6" s="8">
        <f>H7+H8+H9+H10+H11</f>
        <v>5194800</v>
      </c>
      <c r="I6" s="8">
        <f>I7+I8+I9+I10+I11</f>
        <v>3174815.87</v>
      </c>
      <c r="J6" s="8">
        <f>J7+J8+J9+J10+J11</f>
        <v>3174815.87</v>
      </c>
      <c r="K6" s="8">
        <f>K7+K10</f>
        <v>0</v>
      </c>
      <c r="L6" s="8">
        <f>L7+L10</f>
        <v>0</v>
      </c>
      <c r="M6" s="8">
        <f>M7+M8+M9+M10+M11</f>
        <v>3174815.87</v>
      </c>
      <c r="N6" s="8">
        <f aca="true" t="shared" si="0" ref="N6:N79">H6-J6</f>
        <v>2019984.13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100</v>
      </c>
      <c r="E7" s="6">
        <v>121</v>
      </c>
      <c r="F7" s="7" t="s">
        <v>7</v>
      </c>
      <c r="G7" s="7">
        <v>100</v>
      </c>
      <c r="H7" s="8">
        <v>3900100</v>
      </c>
      <c r="I7" s="8">
        <v>2416659.34</v>
      </c>
      <c r="J7" s="8">
        <v>2416659.34</v>
      </c>
      <c r="K7" s="8">
        <v>0</v>
      </c>
      <c r="L7" s="8">
        <v>0</v>
      </c>
      <c r="M7" s="8">
        <v>2416659.34</v>
      </c>
      <c r="N7" s="8">
        <f t="shared" si="0"/>
        <v>1483440.6600000001</v>
      </c>
      <c r="O7" s="8">
        <v>0</v>
      </c>
    </row>
    <row r="8" spans="1:15" s="83" customFormat="1" ht="16.5" customHeight="1" hidden="1">
      <c r="A8" s="5" t="s">
        <v>6</v>
      </c>
      <c r="B8" s="6">
        <v>951</v>
      </c>
      <c r="C8" s="6" t="s">
        <v>13</v>
      </c>
      <c r="D8" s="7" t="s">
        <v>100</v>
      </c>
      <c r="E8" s="6">
        <v>121</v>
      </c>
      <c r="F8" s="7" t="s">
        <v>7</v>
      </c>
      <c r="G8" s="7">
        <v>130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0"/>
        <v>0</v>
      </c>
      <c r="O8" s="8">
        <v>0</v>
      </c>
    </row>
    <row r="9" spans="1:15" s="83" customFormat="1" ht="16.5" customHeight="1">
      <c r="A9" s="5" t="s">
        <v>6</v>
      </c>
      <c r="B9" s="6">
        <v>951</v>
      </c>
      <c r="C9" s="6" t="s">
        <v>13</v>
      </c>
      <c r="D9" s="7" t="s">
        <v>100</v>
      </c>
      <c r="E9" s="6">
        <v>121</v>
      </c>
      <c r="F9" s="7">
        <v>266</v>
      </c>
      <c r="G9" s="7">
        <v>100</v>
      </c>
      <c r="H9" s="8">
        <v>5000</v>
      </c>
      <c r="I9" s="8">
        <v>4970.91</v>
      </c>
      <c r="J9" s="8">
        <v>4970.91</v>
      </c>
      <c r="K9" s="8">
        <v>0</v>
      </c>
      <c r="L9" s="8">
        <v>0</v>
      </c>
      <c r="M9" s="8">
        <v>4970.91</v>
      </c>
      <c r="N9" s="8">
        <f>H9-J9</f>
        <v>29.090000000000146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100</v>
      </c>
      <c r="E10" s="6">
        <v>129</v>
      </c>
      <c r="F10" s="7" t="s">
        <v>10</v>
      </c>
      <c r="G10" s="7">
        <v>100</v>
      </c>
      <c r="H10" s="8">
        <v>1289700</v>
      </c>
      <c r="I10" s="8">
        <v>753185.62</v>
      </c>
      <c r="J10" s="8">
        <v>753185.62</v>
      </c>
      <c r="K10" s="8">
        <v>0</v>
      </c>
      <c r="L10" s="8">
        <v>0</v>
      </c>
      <c r="M10" s="8">
        <v>753185.62</v>
      </c>
      <c r="N10" s="8">
        <f t="shared" si="0"/>
        <v>536514.38</v>
      </c>
      <c r="O10" s="8">
        <v>0</v>
      </c>
    </row>
    <row r="11" spans="1:15" s="83" customFormat="1" ht="20.25" customHeight="1" hidden="1">
      <c r="A11" s="5" t="s">
        <v>9</v>
      </c>
      <c r="B11" s="6">
        <v>951</v>
      </c>
      <c r="C11" s="6" t="s">
        <v>13</v>
      </c>
      <c r="D11" s="7" t="s">
        <v>100</v>
      </c>
      <c r="E11" s="6">
        <v>129</v>
      </c>
      <c r="F11" s="7" t="s">
        <v>10</v>
      </c>
      <c r="G11" s="7">
        <v>130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100</v>
      </c>
      <c r="E12" s="6">
        <v>120</v>
      </c>
      <c r="F12" s="7" t="s">
        <v>4</v>
      </c>
      <c r="G12" s="7" t="s">
        <v>1</v>
      </c>
      <c r="H12" s="8">
        <f>H13+H14</f>
        <v>365500</v>
      </c>
      <c r="I12" s="8">
        <f>I13+I14</f>
        <v>160262.99</v>
      </c>
      <c r="J12" s="8">
        <f>J13+J14</f>
        <v>160262.99</v>
      </c>
      <c r="K12" s="8">
        <f>K13+K14</f>
        <v>0</v>
      </c>
      <c r="L12" s="8">
        <f>L13+L14</f>
        <v>0</v>
      </c>
      <c r="M12" s="8">
        <f>M13+M14</f>
        <v>160262.99</v>
      </c>
      <c r="N12" s="8">
        <f t="shared" si="0"/>
        <v>205237.01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100</v>
      </c>
      <c r="E13" s="6">
        <v>122</v>
      </c>
      <c r="F13" s="7" t="s">
        <v>12</v>
      </c>
      <c r="G13" s="7">
        <v>100</v>
      </c>
      <c r="H13" s="8">
        <v>365500</v>
      </c>
      <c r="I13" s="8">
        <v>160262.99</v>
      </c>
      <c r="J13" s="8">
        <v>160262.99</v>
      </c>
      <c r="K13" s="8">
        <v>0</v>
      </c>
      <c r="L13" s="8">
        <v>0</v>
      </c>
      <c r="M13" s="8">
        <v>160262.99</v>
      </c>
      <c r="N13" s="8">
        <f t="shared" si="0"/>
        <v>205237.01</v>
      </c>
      <c r="O13" s="8">
        <v>0</v>
      </c>
    </row>
    <row r="14" spans="1:15" s="83" customFormat="1" ht="20.25" customHeight="1" hidden="1">
      <c r="A14" s="5" t="s">
        <v>9</v>
      </c>
      <c r="B14" s="6">
        <v>951</v>
      </c>
      <c r="C14" s="6" t="s">
        <v>13</v>
      </c>
      <c r="D14" s="7" t="s">
        <v>100</v>
      </c>
      <c r="E14" s="6">
        <v>122</v>
      </c>
      <c r="F14" s="7">
        <v>212</v>
      </c>
      <c r="G14" s="7">
        <v>130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101</v>
      </c>
      <c r="E15" s="3" t="s">
        <v>1</v>
      </c>
      <c r="F15" s="3" t="s">
        <v>1</v>
      </c>
      <c r="G15" s="3" t="s">
        <v>1</v>
      </c>
      <c r="H15" s="4">
        <f>H16+H25+H31</f>
        <v>625000</v>
      </c>
      <c r="I15" s="4">
        <f>I16+I25+I31</f>
        <v>297833.46</v>
      </c>
      <c r="J15" s="4">
        <f>J16+J25+J31</f>
        <v>297833.46</v>
      </c>
      <c r="K15" s="4">
        <f>K16+K29</f>
        <v>0</v>
      </c>
      <c r="L15" s="4">
        <f>L16+L29</f>
        <v>0</v>
      </c>
      <c r="M15" s="4">
        <f>M16+M25+M31</f>
        <v>297833.46</v>
      </c>
      <c r="N15" s="4">
        <f t="shared" si="0"/>
        <v>327166.54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101</v>
      </c>
      <c r="E16" s="7" t="s">
        <v>16</v>
      </c>
      <c r="F16" s="7">
        <v>220</v>
      </c>
      <c r="G16" s="7" t="s">
        <v>1</v>
      </c>
      <c r="H16" s="8">
        <f>H17+H18+H19+H20+H21+H22</f>
        <v>444300</v>
      </c>
      <c r="I16" s="8">
        <f>I17+I18+I19+I20+I21+I22</f>
        <v>259268.30000000002</v>
      </c>
      <c r="J16" s="8">
        <f>J17+J18+J19+J20+J21+J22</f>
        <v>259268.30000000002</v>
      </c>
      <c r="K16" s="8">
        <f>K17+K18+K19+K20+K21+K22</f>
        <v>0</v>
      </c>
      <c r="L16" s="8">
        <f>L17+L18+L19+L20+L21+L22</f>
        <v>0</v>
      </c>
      <c r="M16" s="8">
        <f>M17+M18+M19+M20+M21+M22</f>
        <v>259268.30000000002</v>
      </c>
      <c r="N16" s="8">
        <f t="shared" si="0"/>
        <v>185031.69999999998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101</v>
      </c>
      <c r="E17" s="7" t="s">
        <v>16</v>
      </c>
      <c r="F17" s="7">
        <v>221</v>
      </c>
      <c r="G17" s="7">
        <v>100</v>
      </c>
      <c r="H17" s="8">
        <v>53400</v>
      </c>
      <c r="I17" s="8">
        <v>26370.38</v>
      </c>
      <c r="J17" s="8">
        <v>26370.38</v>
      </c>
      <c r="K17" s="8">
        <v>0</v>
      </c>
      <c r="L17" s="8">
        <v>0</v>
      </c>
      <c r="M17" s="8">
        <v>26370.38</v>
      </c>
      <c r="N17" s="8">
        <f t="shared" si="0"/>
        <v>27029.62</v>
      </c>
      <c r="O17" s="8">
        <v>0</v>
      </c>
    </row>
    <row r="18" spans="1:15" s="83" customFormat="1" ht="17.25" customHeight="1">
      <c r="A18" s="5" t="s">
        <v>476</v>
      </c>
      <c r="B18" s="6">
        <v>951</v>
      </c>
      <c r="C18" s="6" t="s">
        <v>13</v>
      </c>
      <c r="D18" s="7" t="s">
        <v>101</v>
      </c>
      <c r="E18" s="7" t="s">
        <v>16</v>
      </c>
      <c r="F18" s="7">
        <v>223</v>
      </c>
      <c r="G18" s="7">
        <v>100</v>
      </c>
      <c r="H18" s="8">
        <v>21800</v>
      </c>
      <c r="I18" s="8">
        <v>9725.38</v>
      </c>
      <c r="J18" s="8">
        <v>9725.38</v>
      </c>
      <c r="K18" s="8">
        <v>0</v>
      </c>
      <c r="L18" s="8">
        <v>0</v>
      </c>
      <c r="M18" s="8">
        <v>9725.38</v>
      </c>
      <c r="N18" s="8">
        <f t="shared" si="0"/>
        <v>12074.62</v>
      </c>
      <c r="O18" s="8">
        <v>0</v>
      </c>
    </row>
    <row r="19" spans="1:15" s="83" customFormat="1" ht="19.5" customHeight="1">
      <c r="A19" s="5" t="s">
        <v>103</v>
      </c>
      <c r="B19" s="6">
        <v>951</v>
      </c>
      <c r="C19" s="6" t="s">
        <v>13</v>
      </c>
      <c r="D19" s="7" t="s">
        <v>101</v>
      </c>
      <c r="E19" s="7" t="s">
        <v>16</v>
      </c>
      <c r="F19" s="7">
        <v>225</v>
      </c>
      <c r="G19" s="7">
        <v>100</v>
      </c>
      <c r="H19" s="8">
        <v>12500</v>
      </c>
      <c r="I19" s="8">
        <v>9250</v>
      </c>
      <c r="J19" s="8">
        <v>9250</v>
      </c>
      <c r="K19" s="8">
        <v>0</v>
      </c>
      <c r="L19" s="8">
        <v>0</v>
      </c>
      <c r="M19" s="8">
        <v>9250</v>
      </c>
      <c r="N19" s="8">
        <f>H19-J19</f>
        <v>3250</v>
      </c>
      <c r="O19" s="8">
        <v>0</v>
      </c>
    </row>
    <row r="20" spans="1:15" s="83" customFormat="1" ht="20.25" customHeight="1">
      <c r="A20" s="5" t="s">
        <v>103</v>
      </c>
      <c r="B20" s="6">
        <v>951</v>
      </c>
      <c r="C20" s="6" t="s">
        <v>13</v>
      </c>
      <c r="D20" s="7" t="s">
        <v>101</v>
      </c>
      <c r="E20" s="7" t="s">
        <v>16</v>
      </c>
      <c r="F20" s="7">
        <v>225</v>
      </c>
      <c r="G20" s="7">
        <v>123</v>
      </c>
      <c r="H20" s="8">
        <v>60000</v>
      </c>
      <c r="I20" s="8">
        <v>42000</v>
      </c>
      <c r="J20" s="8">
        <v>42000</v>
      </c>
      <c r="K20" s="8">
        <v>0</v>
      </c>
      <c r="L20" s="8">
        <v>0</v>
      </c>
      <c r="M20" s="8">
        <v>42000</v>
      </c>
      <c r="N20" s="8">
        <f t="shared" si="0"/>
        <v>18000</v>
      </c>
      <c r="O20" s="8">
        <v>0</v>
      </c>
    </row>
    <row r="21" spans="1:15" s="83" customFormat="1" ht="18.75" customHeight="1">
      <c r="A21" s="5" t="s">
        <v>17</v>
      </c>
      <c r="B21" s="6">
        <v>951</v>
      </c>
      <c r="C21" s="6" t="s">
        <v>13</v>
      </c>
      <c r="D21" s="7" t="s">
        <v>101</v>
      </c>
      <c r="E21" s="7" t="s">
        <v>16</v>
      </c>
      <c r="F21" s="7">
        <v>226</v>
      </c>
      <c r="G21" s="7">
        <v>100</v>
      </c>
      <c r="H21" s="8">
        <v>256600</v>
      </c>
      <c r="I21" s="8">
        <v>132092.54</v>
      </c>
      <c r="J21" s="8">
        <v>132092.54</v>
      </c>
      <c r="K21" s="8">
        <v>0</v>
      </c>
      <c r="L21" s="8">
        <v>0</v>
      </c>
      <c r="M21" s="8">
        <v>132092.54</v>
      </c>
      <c r="N21" s="8">
        <f>H21-J21</f>
        <v>124507.45999999999</v>
      </c>
      <c r="O21" s="8">
        <v>0</v>
      </c>
    </row>
    <row r="22" spans="1:15" s="83" customFormat="1" ht="18.75" customHeight="1">
      <c r="A22" s="5" t="s">
        <v>17</v>
      </c>
      <c r="B22" s="6">
        <v>951</v>
      </c>
      <c r="C22" s="6" t="s">
        <v>13</v>
      </c>
      <c r="D22" s="7" t="s">
        <v>101</v>
      </c>
      <c r="E22" s="7" t="s">
        <v>16</v>
      </c>
      <c r="F22" s="7">
        <v>226</v>
      </c>
      <c r="G22" s="7">
        <v>123</v>
      </c>
      <c r="H22" s="8">
        <v>40000</v>
      </c>
      <c r="I22" s="8">
        <v>39830</v>
      </c>
      <c r="J22" s="8">
        <v>39830</v>
      </c>
      <c r="K22" s="8">
        <v>0</v>
      </c>
      <c r="L22" s="8">
        <v>0</v>
      </c>
      <c r="M22" s="8">
        <v>39830</v>
      </c>
      <c r="N22" s="8">
        <f t="shared" si="0"/>
        <v>170</v>
      </c>
      <c r="O22" s="8">
        <v>0</v>
      </c>
    </row>
    <row r="23" spans="1:15" s="83" customFormat="1" ht="21.75" customHeight="1" hidden="1">
      <c r="A23" s="5" t="s">
        <v>26</v>
      </c>
      <c r="B23" s="6">
        <v>951</v>
      </c>
      <c r="C23" s="6" t="s">
        <v>13</v>
      </c>
      <c r="D23" s="7" t="s">
        <v>101</v>
      </c>
      <c r="E23" s="7" t="s">
        <v>16</v>
      </c>
      <c r="F23" s="7" t="s">
        <v>27</v>
      </c>
      <c r="G23" s="7" t="s">
        <v>1</v>
      </c>
      <c r="H23" s="8">
        <f>H24</f>
        <v>0</v>
      </c>
      <c r="I23" s="8"/>
      <c r="J23" s="8"/>
      <c r="K23" s="8">
        <f>K24</f>
        <v>0</v>
      </c>
      <c r="L23" s="8">
        <f>L24</f>
        <v>0</v>
      </c>
      <c r="M23" s="8"/>
      <c r="N23" s="8">
        <f t="shared" si="0"/>
        <v>0</v>
      </c>
      <c r="O23" s="8">
        <v>0</v>
      </c>
    </row>
    <row r="24" spans="1:15" s="83" customFormat="1" ht="18" customHeight="1" hidden="1">
      <c r="A24" s="5" t="s">
        <v>26</v>
      </c>
      <c r="B24" s="6">
        <v>951</v>
      </c>
      <c r="C24" s="6" t="s">
        <v>13</v>
      </c>
      <c r="D24" s="7" t="s">
        <v>101</v>
      </c>
      <c r="E24" s="7" t="s">
        <v>16</v>
      </c>
      <c r="F24" s="7" t="s">
        <v>27</v>
      </c>
      <c r="G24" s="7" t="s">
        <v>8</v>
      </c>
      <c r="H24" s="8">
        <v>0</v>
      </c>
      <c r="I24" s="8"/>
      <c r="J24" s="8"/>
      <c r="K24" s="8">
        <v>0</v>
      </c>
      <c r="L24" s="8">
        <v>0</v>
      </c>
      <c r="M24" s="8"/>
      <c r="N24" s="8">
        <f t="shared" si="0"/>
        <v>0</v>
      </c>
      <c r="O24" s="8">
        <v>0</v>
      </c>
    </row>
    <row r="25" spans="1:15" s="83" customFormat="1" ht="26.25" customHeight="1">
      <c r="A25" s="5" t="s">
        <v>366</v>
      </c>
      <c r="B25" s="6">
        <v>951</v>
      </c>
      <c r="C25" s="6" t="s">
        <v>13</v>
      </c>
      <c r="D25" s="7" t="s">
        <v>101</v>
      </c>
      <c r="E25" s="7" t="s">
        <v>16</v>
      </c>
      <c r="F25" s="7">
        <v>300</v>
      </c>
      <c r="G25" s="7" t="s">
        <v>1</v>
      </c>
      <c r="H25" s="8">
        <f>H26+H28</f>
        <v>125000</v>
      </c>
      <c r="I25" s="8">
        <f>I26+I28</f>
        <v>19234.28</v>
      </c>
      <c r="J25" s="8">
        <f>J26+J28</f>
        <v>19234.28</v>
      </c>
      <c r="K25" s="8">
        <f>K26+K28</f>
        <v>0</v>
      </c>
      <c r="L25" s="8">
        <f>L26+L28</f>
        <v>0</v>
      </c>
      <c r="M25" s="8">
        <f>M26+M28</f>
        <v>19234.28</v>
      </c>
      <c r="N25" s="8">
        <f t="shared" si="0"/>
        <v>105765.72</v>
      </c>
      <c r="O25" s="8">
        <v>0</v>
      </c>
    </row>
    <row r="26" spans="1:15" s="83" customFormat="1" ht="26.25" customHeight="1">
      <c r="A26" s="5" t="s">
        <v>102</v>
      </c>
      <c r="B26" s="6">
        <v>951</v>
      </c>
      <c r="C26" s="6" t="s">
        <v>13</v>
      </c>
      <c r="D26" s="7" t="s">
        <v>101</v>
      </c>
      <c r="E26" s="7" t="s">
        <v>16</v>
      </c>
      <c r="F26" s="7">
        <v>310</v>
      </c>
      <c r="G26" s="7" t="s">
        <v>1</v>
      </c>
      <c r="H26" s="8">
        <f>H27</f>
        <v>100000</v>
      </c>
      <c r="I26" s="8">
        <f>I27</f>
        <v>0</v>
      </c>
      <c r="J26" s="8">
        <f>J27</f>
        <v>0</v>
      </c>
      <c r="K26" s="8">
        <f>K28</f>
        <v>0</v>
      </c>
      <c r="L26" s="8">
        <f>L28</f>
        <v>0</v>
      </c>
      <c r="M26" s="8">
        <f>M27</f>
        <v>0</v>
      </c>
      <c r="N26" s="8">
        <f t="shared" si="0"/>
        <v>100000</v>
      </c>
      <c r="O26" s="8">
        <v>0</v>
      </c>
    </row>
    <row r="27" spans="1:15" s="83" customFormat="1" ht="24" customHeight="1">
      <c r="A27" s="5" t="s">
        <v>102</v>
      </c>
      <c r="B27" s="6">
        <v>951</v>
      </c>
      <c r="C27" s="6" t="s">
        <v>13</v>
      </c>
      <c r="D27" s="7" t="s">
        <v>101</v>
      </c>
      <c r="E27" s="7" t="s">
        <v>16</v>
      </c>
      <c r="F27" s="7">
        <v>310</v>
      </c>
      <c r="G27" s="7">
        <v>101</v>
      </c>
      <c r="H27" s="8">
        <v>100000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>H27-J27</f>
        <v>100000</v>
      </c>
      <c r="O27" s="8">
        <v>0</v>
      </c>
    </row>
    <row r="28" spans="1:15" s="83" customFormat="1" ht="33" customHeight="1">
      <c r="A28" s="5" t="s">
        <v>426</v>
      </c>
      <c r="B28" s="6">
        <v>951</v>
      </c>
      <c r="C28" s="6" t="s">
        <v>13</v>
      </c>
      <c r="D28" s="7" t="s">
        <v>101</v>
      </c>
      <c r="E28" s="7" t="s">
        <v>16</v>
      </c>
      <c r="F28" s="7">
        <v>340</v>
      </c>
      <c r="G28" s="7"/>
      <c r="H28" s="8">
        <f>H29+H30</f>
        <v>25000</v>
      </c>
      <c r="I28" s="8">
        <f>I29+I30</f>
        <v>19234.28</v>
      </c>
      <c r="J28" s="8">
        <f>J29+J30</f>
        <v>19234.28</v>
      </c>
      <c r="K28" s="8">
        <v>0</v>
      </c>
      <c r="L28" s="8">
        <v>0</v>
      </c>
      <c r="M28" s="8">
        <f>M29+M30</f>
        <v>19234.28</v>
      </c>
      <c r="N28" s="8">
        <f t="shared" si="0"/>
        <v>5765.720000000001</v>
      </c>
      <c r="O28" s="8">
        <v>0</v>
      </c>
    </row>
    <row r="29" spans="1:15" s="83" customFormat="1" ht="29.25" customHeight="1">
      <c r="A29" s="5" t="s">
        <v>426</v>
      </c>
      <c r="B29" s="6">
        <v>951</v>
      </c>
      <c r="C29" s="6" t="s">
        <v>13</v>
      </c>
      <c r="D29" s="7" t="s">
        <v>101</v>
      </c>
      <c r="E29" s="7" t="s">
        <v>16</v>
      </c>
      <c r="F29" s="7">
        <v>346</v>
      </c>
      <c r="G29" s="7">
        <v>100</v>
      </c>
      <c r="H29" s="8">
        <v>15000</v>
      </c>
      <c r="I29" s="8">
        <v>10931.03</v>
      </c>
      <c r="J29" s="8">
        <v>10931.03</v>
      </c>
      <c r="K29" s="8">
        <f>K30</f>
        <v>0</v>
      </c>
      <c r="L29" s="8">
        <f>L30</f>
        <v>0</v>
      </c>
      <c r="M29" s="8">
        <v>10931.03</v>
      </c>
      <c r="N29" s="8">
        <f t="shared" si="0"/>
        <v>4068.9699999999993</v>
      </c>
      <c r="O29" s="8">
        <v>0</v>
      </c>
    </row>
    <row r="30" spans="1:15" s="83" customFormat="1" ht="32.25" customHeight="1">
      <c r="A30" s="5" t="s">
        <v>426</v>
      </c>
      <c r="B30" s="6">
        <v>951</v>
      </c>
      <c r="C30" s="6" t="s">
        <v>13</v>
      </c>
      <c r="D30" s="7" t="s">
        <v>101</v>
      </c>
      <c r="E30" s="7" t="s">
        <v>16</v>
      </c>
      <c r="F30" s="7">
        <v>346</v>
      </c>
      <c r="G30" s="7">
        <v>123</v>
      </c>
      <c r="H30" s="8">
        <v>10000</v>
      </c>
      <c r="I30" s="8">
        <v>8303.25</v>
      </c>
      <c r="J30" s="8">
        <v>8303.25</v>
      </c>
      <c r="K30" s="8">
        <v>0</v>
      </c>
      <c r="L30" s="8">
        <v>0</v>
      </c>
      <c r="M30" s="8">
        <v>8303.25</v>
      </c>
      <c r="N30" s="8">
        <f t="shared" si="0"/>
        <v>1696.75</v>
      </c>
      <c r="O30" s="8">
        <v>0</v>
      </c>
    </row>
    <row r="31" spans="1:16" s="83" customFormat="1" ht="19.5" customHeight="1">
      <c r="A31" s="5" t="s">
        <v>14</v>
      </c>
      <c r="B31" s="6">
        <v>951</v>
      </c>
      <c r="C31" s="6" t="s">
        <v>13</v>
      </c>
      <c r="D31" s="7" t="s">
        <v>101</v>
      </c>
      <c r="E31" s="7">
        <v>247</v>
      </c>
      <c r="F31" s="7">
        <v>220</v>
      </c>
      <c r="G31" s="7" t="s">
        <v>1</v>
      </c>
      <c r="H31" s="8">
        <f aca="true" t="shared" si="1" ref="H31:M31">H32</f>
        <v>55700</v>
      </c>
      <c r="I31" s="8">
        <f t="shared" si="1"/>
        <v>19330.88</v>
      </c>
      <c r="J31" s="8">
        <f t="shared" si="1"/>
        <v>19330.88</v>
      </c>
      <c r="K31" s="8">
        <f t="shared" si="1"/>
        <v>0</v>
      </c>
      <c r="L31" s="8">
        <f t="shared" si="1"/>
        <v>0</v>
      </c>
      <c r="M31" s="8">
        <f t="shared" si="1"/>
        <v>19330.88</v>
      </c>
      <c r="N31" s="8">
        <f t="shared" si="0"/>
        <v>36369.119999999995</v>
      </c>
      <c r="O31" s="8">
        <v>0</v>
      </c>
      <c r="P31" s="11"/>
    </row>
    <row r="32" spans="1:15" s="83" customFormat="1" ht="18.75" customHeight="1">
      <c r="A32" s="5" t="s">
        <v>476</v>
      </c>
      <c r="B32" s="6">
        <v>951</v>
      </c>
      <c r="C32" s="6" t="s">
        <v>13</v>
      </c>
      <c r="D32" s="7" t="s">
        <v>101</v>
      </c>
      <c r="E32" s="7">
        <v>247</v>
      </c>
      <c r="F32" s="7">
        <v>223</v>
      </c>
      <c r="G32" s="7">
        <v>100</v>
      </c>
      <c r="H32" s="8">
        <v>55700</v>
      </c>
      <c r="I32" s="8">
        <v>19330.88</v>
      </c>
      <c r="J32" s="8">
        <v>19330.88</v>
      </c>
      <c r="K32" s="8">
        <v>0</v>
      </c>
      <c r="L32" s="8">
        <v>0</v>
      </c>
      <c r="M32" s="8">
        <v>19330.88</v>
      </c>
      <c r="N32" s="8">
        <f t="shared" si="0"/>
        <v>36369.119999999995</v>
      </c>
      <c r="O32" s="8">
        <v>0</v>
      </c>
    </row>
    <row r="33" spans="1:254" s="68" customFormat="1" ht="33.75" customHeight="1">
      <c r="A33" s="1" t="s">
        <v>340</v>
      </c>
      <c r="B33" s="2">
        <v>951</v>
      </c>
      <c r="C33" s="2" t="s">
        <v>13</v>
      </c>
      <c r="D33" s="3" t="s">
        <v>339</v>
      </c>
      <c r="E33" s="3" t="s">
        <v>1</v>
      </c>
      <c r="F33" s="3" t="s">
        <v>1</v>
      </c>
      <c r="G33" s="3" t="s">
        <v>1</v>
      </c>
      <c r="H33" s="4">
        <f>H34+H44</f>
        <v>21000</v>
      </c>
      <c r="I33" s="4">
        <f>I34</f>
        <v>19080</v>
      </c>
      <c r="J33" s="4">
        <f>J34</f>
        <v>19080</v>
      </c>
      <c r="K33" s="4">
        <f>K34+K44</f>
        <v>0</v>
      </c>
      <c r="L33" s="4">
        <f>L34+L44</f>
        <v>0</v>
      </c>
      <c r="M33" s="4">
        <f>M34</f>
        <v>19080</v>
      </c>
      <c r="N33" s="4">
        <f t="shared" si="0"/>
        <v>1920</v>
      </c>
      <c r="O33" s="4">
        <v>0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</row>
    <row r="34" spans="1:15" s="83" customFormat="1" ht="21.75" customHeight="1">
      <c r="A34" s="5" t="s">
        <v>14</v>
      </c>
      <c r="B34" s="6">
        <v>951</v>
      </c>
      <c r="C34" s="6" t="s">
        <v>13</v>
      </c>
      <c r="D34" s="3" t="s">
        <v>339</v>
      </c>
      <c r="E34" s="7" t="s">
        <v>16</v>
      </c>
      <c r="F34" s="7">
        <v>220</v>
      </c>
      <c r="G34" s="7" t="s">
        <v>1</v>
      </c>
      <c r="H34" s="8">
        <f>H35</f>
        <v>21000</v>
      </c>
      <c r="I34" s="8">
        <f>I35</f>
        <v>19080</v>
      </c>
      <c r="J34" s="8">
        <f>J35</f>
        <v>19080</v>
      </c>
      <c r="K34" s="8">
        <f>K35+K36+K37+K38+K39</f>
        <v>0</v>
      </c>
      <c r="L34" s="8">
        <f>L35+L36+L37+L38+L39</f>
        <v>0</v>
      </c>
      <c r="M34" s="8">
        <f>M35</f>
        <v>19080</v>
      </c>
      <c r="N34" s="8">
        <f t="shared" si="0"/>
        <v>1920</v>
      </c>
      <c r="O34" s="8">
        <v>0</v>
      </c>
    </row>
    <row r="35" spans="1:15" s="83" customFormat="1" ht="18.75" customHeight="1">
      <c r="A35" s="5" t="s">
        <v>17</v>
      </c>
      <c r="B35" s="6">
        <v>951</v>
      </c>
      <c r="C35" s="6" t="s">
        <v>13</v>
      </c>
      <c r="D35" s="3" t="s">
        <v>339</v>
      </c>
      <c r="E35" s="7" t="s">
        <v>16</v>
      </c>
      <c r="F35" s="7">
        <v>226</v>
      </c>
      <c r="G35" s="7">
        <v>100</v>
      </c>
      <c r="H35" s="8">
        <v>21000</v>
      </c>
      <c r="I35" s="8">
        <v>19080</v>
      </c>
      <c r="J35" s="8">
        <v>19080</v>
      </c>
      <c r="K35" s="8">
        <v>0</v>
      </c>
      <c r="L35" s="8">
        <v>0</v>
      </c>
      <c r="M35" s="8">
        <v>19080</v>
      </c>
      <c r="N35" s="8">
        <f t="shared" si="0"/>
        <v>1920</v>
      </c>
      <c r="O35" s="8">
        <v>0</v>
      </c>
    </row>
    <row r="36" spans="1:254" s="68" customFormat="1" ht="104.25" customHeight="1">
      <c r="A36" s="1" t="s">
        <v>367</v>
      </c>
      <c r="B36" s="2">
        <v>951</v>
      </c>
      <c r="C36" s="2" t="s">
        <v>13</v>
      </c>
      <c r="D36" s="3" t="s">
        <v>104</v>
      </c>
      <c r="E36" s="3" t="s">
        <v>1</v>
      </c>
      <c r="F36" s="3" t="s">
        <v>1</v>
      </c>
      <c r="G36" s="3" t="s">
        <v>1</v>
      </c>
      <c r="H36" s="4">
        <f aca="true" t="shared" si="2" ref="H36:J37">H37</f>
        <v>200</v>
      </c>
      <c r="I36" s="4">
        <f t="shared" si="2"/>
        <v>200</v>
      </c>
      <c r="J36" s="4">
        <f t="shared" si="2"/>
        <v>200</v>
      </c>
      <c r="K36" s="4">
        <f aca="true" t="shared" si="3" ref="K36:M37">K37</f>
        <v>0</v>
      </c>
      <c r="L36" s="4">
        <f t="shared" si="3"/>
        <v>0</v>
      </c>
      <c r="M36" s="4">
        <f t="shared" si="3"/>
        <v>200</v>
      </c>
      <c r="N36" s="4">
        <f t="shared" si="0"/>
        <v>0</v>
      </c>
      <c r="O36" s="4">
        <v>0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</row>
    <row r="37" spans="1:15" s="83" customFormat="1" ht="21.75" customHeight="1">
      <c r="A37" s="5" t="s">
        <v>19</v>
      </c>
      <c r="B37" s="6">
        <v>951</v>
      </c>
      <c r="C37" s="6" t="s">
        <v>13</v>
      </c>
      <c r="D37" s="7" t="s">
        <v>104</v>
      </c>
      <c r="E37" s="7" t="s">
        <v>16</v>
      </c>
      <c r="F37" s="7">
        <v>340</v>
      </c>
      <c r="G37" s="7" t="s">
        <v>1</v>
      </c>
      <c r="H37" s="8">
        <f t="shared" si="2"/>
        <v>200</v>
      </c>
      <c r="I37" s="8">
        <f t="shared" si="2"/>
        <v>200</v>
      </c>
      <c r="J37" s="8">
        <f t="shared" si="2"/>
        <v>200</v>
      </c>
      <c r="K37" s="8">
        <f t="shared" si="3"/>
        <v>0</v>
      </c>
      <c r="L37" s="8">
        <f t="shared" si="3"/>
        <v>0</v>
      </c>
      <c r="M37" s="8">
        <f t="shared" si="3"/>
        <v>200</v>
      </c>
      <c r="N37" s="8">
        <f t="shared" si="0"/>
        <v>0</v>
      </c>
      <c r="O37" s="8">
        <v>0</v>
      </c>
    </row>
    <row r="38" spans="1:15" s="83" customFormat="1" ht="32.25" customHeight="1">
      <c r="A38" s="5" t="s">
        <v>426</v>
      </c>
      <c r="B38" s="6">
        <v>951</v>
      </c>
      <c r="C38" s="6" t="s">
        <v>13</v>
      </c>
      <c r="D38" s="7" t="s">
        <v>104</v>
      </c>
      <c r="E38" s="7" t="s">
        <v>16</v>
      </c>
      <c r="F38" s="7">
        <v>346</v>
      </c>
      <c r="G38" s="7">
        <v>308</v>
      </c>
      <c r="H38" s="8">
        <v>200</v>
      </c>
      <c r="I38" s="8">
        <v>200</v>
      </c>
      <c r="J38" s="8">
        <v>200</v>
      </c>
      <c r="K38" s="8">
        <v>0</v>
      </c>
      <c r="L38" s="8">
        <v>0</v>
      </c>
      <c r="M38" s="8">
        <v>200</v>
      </c>
      <c r="N38" s="8">
        <f t="shared" si="0"/>
        <v>0</v>
      </c>
      <c r="O38" s="8">
        <v>0</v>
      </c>
    </row>
    <row r="39" spans="1:254" s="68" customFormat="1" ht="45.75" customHeight="1">
      <c r="A39" s="1" t="s">
        <v>410</v>
      </c>
      <c r="B39" s="2">
        <v>951</v>
      </c>
      <c r="C39" s="2" t="s">
        <v>13</v>
      </c>
      <c r="D39" s="3" t="s">
        <v>105</v>
      </c>
      <c r="E39" s="3" t="s">
        <v>1</v>
      </c>
      <c r="F39" s="3" t="s">
        <v>1</v>
      </c>
      <c r="G39" s="3" t="s">
        <v>1</v>
      </c>
      <c r="H39" s="4">
        <f aca="true" t="shared" si="4" ref="H39:J40">H40</f>
        <v>25000</v>
      </c>
      <c r="I39" s="4">
        <f t="shared" si="4"/>
        <v>14905</v>
      </c>
      <c r="J39" s="4">
        <f t="shared" si="4"/>
        <v>14905</v>
      </c>
      <c r="K39" s="4">
        <f aca="true" t="shared" si="5" ref="K39:M40">K40</f>
        <v>0</v>
      </c>
      <c r="L39" s="4">
        <f t="shared" si="5"/>
        <v>0</v>
      </c>
      <c r="M39" s="4">
        <f t="shared" si="5"/>
        <v>14905</v>
      </c>
      <c r="N39" s="8">
        <f t="shared" si="0"/>
        <v>10095</v>
      </c>
      <c r="O39" s="8">
        <v>0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</row>
    <row r="40" spans="1:15" s="83" customFormat="1" ht="22.5" customHeight="1">
      <c r="A40" s="5" t="s">
        <v>28</v>
      </c>
      <c r="B40" s="6">
        <v>951</v>
      </c>
      <c r="C40" s="6" t="s">
        <v>13</v>
      </c>
      <c r="D40" s="7" t="s">
        <v>105</v>
      </c>
      <c r="E40" s="7" t="s">
        <v>30</v>
      </c>
      <c r="F40" s="7" t="s">
        <v>29</v>
      </c>
      <c r="G40" s="7" t="s">
        <v>1</v>
      </c>
      <c r="H40" s="8">
        <f t="shared" si="4"/>
        <v>25000</v>
      </c>
      <c r="I40" s="8">
        <f t="shared" si="4"/>
        <v>14905</v>
      </c>
      <c r="J40" s="8">
        <f t="shared" si="4"/>
        <v>14905</v>
      </c>
      <c r="K40" s="8">
        <f t="shared" si="5"/>
        <v>0</v>
      </c>
      <c r="L40" s="8">
        <f t="shared" si="5"/>
        <v>0</v>
      </c>
      <c r="M40" s="8">
        <f t="shared" si="5"/>
        <v>14905</v>
      </c>
      <c r="N40" s="8">
        <f t="shared" si="0"/>
        <v>10095</v>
      </c>
      <c r="O40" s="8">
        <v>0</v>
      </c>
    </row>
    <row r="41" spans="1:15" s="83" customFormat="1" ht="30" customHeight="1">
      <c r="A41" s="5" t="s">
        <v>31</v>
      </c>
      <c r="B41" s="6">
        <v>951</v>
      </c>
      <c r="C41" s="6" t="s">
        <v>13</v>
      </c>
      <c r="D41" s="7" t="s">
        <v>105</v>
      </c>
      <c r="E41" s="7" t="s">
        <v>30</v>
      </c>
      <c r="F41" s="7" t="s">
        <v>32</v>
      </c>
      <c r="G41" s="7">
        <v>100</v>
      </c>
      <c r="H41" s="8">
        <v>25000</v>
      </c>
      <c r="I41" s="8">
        <v>14905</v>
      </c>
      <c r="J41" s="8">
        <v>14905</v>
      </c>
      <c r="K41" s="8">
        <v>0</v>
      </c>
      <c r="L41" s="8">
        <v>0</v>
      </c>
      <c r="M41" s="8">
        <v>14905</v>
      </c>
      <c r="N41" s="8">
        <f t="shared" si="0"/>
        <v>10095</v>
      </c>
      <c r="O41" s="8">
        <v>0</v>
      </c>
    </row>
    <row r="42" spans="1:254" s="68" customFormat="1" ht="42" customHeight="1" hidden="1">
      <c r="A42" s="1" t="s">
        <v>33</v>
      </c>
      <c r="B42" s="2">
        <v>951</v>
      </c>
      <c r="C42" s="2" t="s">
        <v>13</v>
      </c>
      <c r="D42" s="3" t="s">
        <v>106</v>
      </c>
      <c r="E42" s="3" t="s">
        <v>1</v>
      </c>
      <c r="F42" s="3" t="s">
        <v>1</v>
      </c>
      <c r="G42" s="3" t="s">
        <v>1</v>
      </c>
      <c r="H42" s="4">
        <f>H43</f>
        <v>0</v>
      </c>
      <c r="I42" s="4">
        <f aca="true" t="shared" si="6" ref="I42:M43">I43</f>
        <v>0</v>
      </c>
      <c r="J42" s="4">
        <f t="shared" si="6"/>
        <v>0</v>
      </c>
      <c r="K42" s="4">
        <f t="shared" si="6"/>
        <v>0</v>
      </c>
      <c r="L42" s="4">
        <f t="shared" si="6"/>
        <v>0</v>
      </c>
      <c r="M42" s="4">
        <f t="shared" si="6"/>
        <v>0</v>
      </c>
      <c r="N42" s="8">
        <f t="shared" si="0"/>
        <v>0</v>
      </c>
      <c r="O42" s="8">
        <v>0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</row>
    <row r="43" spans="1:15" s="83" customFormat="1" ht="25.5" customHeight="1" hidden="1">
      <c r="A43" s="5" t="s">
        <v>28</v>
      </c>
      <c r="B43" s="6">
        <v>951</v>
      </c>
      <c r="C43" s="6" t="s">
        <v>13</v>
      </c>
      <c r="D43" s="7" t="s">
        <v>106</v>
      </c>
      <c r="E43" s="7" t="s">
        <v>30</v>
      </c>
      <c r="F43" s="7" t="s">
        <v>29</v>
      </c>
      <c r="G43" s="7" t="s">
        <v>1</v>
      </c>
      <c r="H43" s="8">
        <f>H44</f>
        <v>0</v>
      </c>
      <c r="I43" s="8">
        <f t="shared" si="6"/>
        <v>0</v>
      </c>
      <c r="J43" s="8">
        <f t="shared" si="6"/>
        <v>0</v>
      </c>
      <c r="K43" s="8">
        <f t="shared" si="6"/>
        <v>0</v>
      </c>
      <c r="L43" s="8">
        <f t="shared" si="6"/>
        <v>0</v>
      </c>
      <c r="M43" s="8">
        <f t="shared" si="6"/>
        <v>0</v>
      </c>
      <c r="N43" s="8">
        <f t="shared" si="0"/>
        <v>0</v>
      </c>
      <c r="O43" s="8">
        <v>0</v>
      </c>
    </row>
    <row r="44" spans="1:15" s="83" customFormat="1" ht="32.25" customHeight="1" hidden="1">
      <c r="A44" s="5" t="s">
        <v>31</v>
      </c>
      <c r="B44" s="6">
        <v>951</v>
      </c>
      <c r="C44" s="6" t="s">
        <v>13</v>
      </c>
      <c r="D44" s="7" t="s">
        <v>106</v>
      </c>
      <c r="E44" s="7" t="s">
        <v>30</v>
      </c>
      <c r="F44" s="7" t="s">
        <v>32</v>
      </c>
      <c r="G44" s="7" t="s">
        <v>8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f t="shared" si="0"/>
        <v>0</v>
      </c>
      <c r="O44" s="8">
        <v>0</v>
      </c>
    </row>
    <row r="45" spans="1:254" s="68" customFormat="1" ht="62.25" customHeight="1">
      <c r="A45" s="1" t="s">
        <v>128</v>
      </c>
      <c r="B45" s="2">
        <v>951</v>
      </c>
      <c r="C45" s="32" t="s">
        <v>472</v>
      </c>
      <c r="D45" s="3" t="s">
        <v>127</v>
      </c>
      <c r="E45" s="3" t="s">
        <v>1</v>
      </c>
      <c r="F45" s="3" t="s">
        <v>1</v>
      </c>
      <c r="G45" s="3" t="s">
        <v>1</v>
      </c>
      <c r="H45" s="4">
        <f>H47</f>
        <v>56700</v>
      </c>
      <c r="I45" s="4">
        <f>I47</f>
        <v>42600</v>
      </c>
      <c r="J45" s="4">
        <f>J47</f>
        <v>42600</v>
      </c>
      <c r="K45" s="4">
        <f>K46</f>
        <v>0</v>
      </c>
      <c r="L45" s="4">
        <f>L47</f>
        <v>0</v>
      </c>
      <c r="M45" s="4">
        <f>M47</f>
        <v>42600</v>
      </c>
      <c r="N45" s="4">
        <f>H45-J45</f>
        <v>14100</v>
      </c>
      <c r="O45" s="4">
        <v>0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</row>
    <row r="46" spans="1:15" s="83" customFormat="1" ht="21.75" customHeight="1">
      <c r="A46" s="5" t="s">
        <v>28</v>
      </c>
      <c r="B46" s="6">
        <v>951</v>
      </c>
      <c r="C46" s="33" t="s">
        <v>472</v>
      </c>
      <c r="D46" s="7" t="s">
        <v>127</v>
      </c>
      <c r="E46" s="7">
        <v>540</v>
      </c>
      <c r="F46" s="7">
        <v>250</v>
      </c>
      <c r="G46" s="7" t="s">
        <v>1</v>
      </c>
      <c r="H46" s="8">
        <f aca="true" t="shared" si="7" ref="H46:M46">H47</f>
        <v>56700</v>
      </c>
      <c r="I46" s="8">
        <f t="shared" si="7"/>
        <v>42600</v>
      </c>
      <c r="J46" s="8">
        <f t="shared" si="7"/>
        <v>42600</v>
      </c>
      <c r="K46" s="8">
        <f t="shared" si="7"/>
        <v>0</v>
      </c>
      <c r="L46" s="8">
        <f t="shared" si="7"/>
        <v>0</v>
      </c>
      <c r="M46" s="8">
        <f t="shared" si="7"/>
        <v>42600</v>
      </c>
      <c r="N46" s="8">
        <f>H46-J46</f>
        <v>14100</v>
      </c>
      <c r="O46" s="8">
        <v>0</v>
      </c>
    </row>
    <row r="47" spans="1:15" s="83" customFormat="1" ht="36.75" customHeight="1">
      <c r="A47" s="5" t="s">
        <v>31</v>
      </c>
      <c r="B47" s="6">
        <v>951</v>
      </c>
      <c r="C47" s="33" t="s">
        <v>472</v>
      </c>
      <c r="D47" s="7" t="s">
        <v>127</v>
      </c>
      <c r="E47" s="7">
        <v>540</v>
      </c>
      <c r="F47" s="7">
        <v>251</v>
      </c>
      <c r="G47" s="7">
        <v>100</v>
      </c>
      <c r="H47" s="8">
        <v>56700</v>
      </c>
      <c r="I47" s="8">
        <v>42600</v>
      </c>
      <c r="J47" s="8">
        <v>42600</v>
      </c>
      <c r="K47" s="8">
        <f>K52</f>
        <v>0</v>
      </c>
      <c r="L47" s="8">
        <f>L52</f>
        <v>0</v>
      </c>
      <c r="M47" s="8">
        <v>42600</v>
      </c>
      <c r="N47" s="8">
        <f>H47-J47</f>
        <v>14100</v>
      </c>
      <c r="O47" s="8">
        <v>0</v>
      </c>
    </row>
    <row r="48" spans="1:15" s="84" customFormat="1" ht="36.75" customHeight="1" hidden="1">
      <c r="A48" s="1" t="s">
        <v>109</v>
      </c>
      <c r="B48" s="2">
        <v>951</v>
      </c>
      <c r="C48" s="32" t="s">
        <v>107</v>
      </c>
      <c r="D48" s="30" t="s">
        <v>108</v>
      </c>
      <c r="E48" s="3"/>
      <c r="F48" s="3"/>
      <c r="G48" s="3"/>
      <c r="H48" s="4">
        <f aca="true" t="shared" si="8" ref="H48:J49">H49</f>
        <v>0</v>
      </c>
      <c r="I48" s="4">
        <f t="shared" si="8"/>
        <v>0</v>
      </c>
      <c r="J48" s="4">
        <f t="shared" si="8"/>
        <v>0</v>
      </c>
      <c r="K48" s="4">
        <f aca="true" t="shared" si="9" ref="K48:M49">K49</f>
        <v>0</v>
      </c>
      <c r="L48" s="4">
        <f t="shared" si="9"/>
        <v>0</v>
      </c>
      <c r="M48" s="4">
        <f t="shared" si="9"/>
        <v>0</v>
      </c>
      <c r="N48" s="8">
        <f t="shared" si="0"/>
        <v>0</v>
      </c>
      <c r="O48" s="8">
        <v>0</v>
      </c>
    </row>
    <row r="49" spans="1:15" s="83" customFormat="1" ht="20.25" customHeight="1" hidden="1">
      <c r="A49" s="5" t="s">
        <v>110</v>
      </c>
      <c r="B49" s="6">
        <v>951</v>
      </c>
      <c r="C49" s="33" t="s">
        <v>107</v>
      </c>
      <c r="D49" s="31" t="s">
        <v>108</v>
      </c>
      <c r="E49" s="7">
        <v>880</v>
      </c>
      <c r="F49" s="7">
        <v>290</v>
      </c>
      <c r="G49" s="7"/>
      <c r="H49" s="8">
        <f t="shared" si="8"/>
        <v>0</v>
      </c>
      <c r="I49" s="8">
        <f t="shared" si="8"/>
        <v>0</v>
      </c>
      <c r="J49" s="8">
        <f t="shared" si="8"/>
        <v>0</v>
      </c>
      <c r="K49" s="8">
        <f t="shared" si="9"/>
        <v>0</v>
      </c>
      <c r="L49" s="8">
        <f t="shared" si="9"/>
        <v>0</v>
      </c>
      <c r="M49" s="8">
        <f t="shared" si="9"/>
        <v>0</v>
      </c>
      <c r="N49" s="8">
        <f t="shared" si="0"/>
        <v>0</v>
      </c>
      <c r="O49" s="8">
        <v>0</v>
      </c>
    </row>
    <row r="50" spans="1:15" s="83" customFormat="1" ht="18.75" customHeight="1" hidden="1">
      <c r="A50" s="5" t="s">
        <v>429</v>
      </c>
      <c r="B50" s="6">
        <v>951</v>
      </c>
      <c r="C50" s="33" t="s">
        <v>107</v>
      </c>
      <c r="D50" s="31" t="s">
        <v>108</v>
      </c>
      <c r="E50" s="7">
        <v>880</v>
      </c>
      <c r="F50" s="7">
        <v>297</v>
      </c>
      <c r="G50" s="7">
        <v>100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f t="shared" si="0"/>
        <v>0</v>
      </c>
      <c r="O50" s="8">
        <v>0</v>
      </c>
    </row>
    <row r="51" spans="1:15" s="84" customFormat="1" ht="42.75">
      <c r="A51" s="1" t="s">
        <v>94</v>
      </c>
      <c r="B51" s="2">
        <v>951</v>
      </c>
      <c r="C51" s="32" t="s">
        <v>95</v>
      </c>
      <c r="D51" s="30" t="s">
        <v>112</v>
      </c>
      <c r="E51" s="3"/>
      <c r="F51" s="3"/>
      <c r="G51" s="3"/>
      <c r="H51" s="4">
        <f aca="true" t="shared" si="10" ref="H51:M51">H52</f>
        <v>5000</v>
      </c>
      <c r="I51" s="4">
        <f t="shared" si="10"/>
        <v>0</v>
      </c>
      <c r="J51" s="4">
        <f t="shared" si="10"/>
        <v>0</v>
      </c>
      <c r="K51" s="4">
        <f t="shared" si="10"/>
        <v>0</v>
      </c>
      <c r="L51" s="4">
        <f t="shared" si="10"/>
        <v>0</v>
      </c>
      <c r="M51" s="4">
        <f t="shared" si="10"/>
        <v>0</v>
      </c>
      <c r="N51" s="4">
        <f t="shared" si="0"/>
        <v>5000</v>
      </c>
      <c r="O51" s="4">
        <v>0</v>
      </c>
    </row>
    <row r="52" spans="1:15" s="83" customFormat="1" ht="23.25" customHeight="1">
      <c r="A52" s="5" t="s">
        <v>111</v>
      </c>
      <c r="B52" s="6">
        <v>951</v>
      </c>
      <c r="C52" s="33" t="s">
        <v>95</v>
      </c>
      <c r="D52" s="31" t="s">
        <v>112</v>
      </c>
      <c r="E52" s="7">
        <v>870</v>
      </c>
      <c r="F52" s="7">
        <v>290</v>
      </c>
      <c r="G52" s="7"/>
      <c r="H52" s="8">
        <f>H53</f>
        <v>5000</v>
      </c>
      <c r="I52" s="8">
        <v>0</v>
      </c>
      <c r="J52" s="8">
        <v>0</v>
      </c>
      <c r="K52" s="8">
        <f>K53</f>
        <v>0</v>
      </c>
      <c r="L52" s="8">
        <f>L53</f>
        <v>0</v>
      </c>
      <c r="M52" s="8">
        <v>0</v>
      </c>
      <c r="N52" s="8">
        <f t="shared" si="0"/>
        <v>5000</v>
      </c>
      <c r="O52" s="8">
        <v>0</v>
      </c>
    </row>
    <row r="53" spans="1:15" s="83" customFormat="1" ht="24.75" customHeight="1">
      <c r="A53" s="5" t="s">
        <v>427</v>
      </c>
      <c r="B53" s="6">
        <v>951</v>
      </c>
      <c r="C53" s="33" t="s">
        <v>95</v>
      </c>
      <c r="D53" s="31" t="s">
        <v>112</v>
      </c>
      <c r="E53" s="7">
        <v>870</v>
      </c>
      <c r="F53" s="7">
        <v>296</v>
      </c>
      <c r="G53" s="7">
        <v>100</v>
      </c>
      <c r="H53" s="8">
        <v>5000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f t="shared" si="0"/>
        <v>5000</v>
      </c>
      <c r="O53" s="8">
        <v>0</v>
      </c>
    </row>
    <row r="54" spans="1:254" s="68" customFormat="1" ht="51" customHeight="1" hidden="1">
      <c r="A54" s="1" t="s">
        <v>35</v>
      </c>
      <c r="B54" s="2">
        <v>951</v>
      </c>
      <c r="C54" s="2" t="s">
        <v>34</v>
      </c>
      <c r="D54" s="3" t="s">
        <v>113</v>
      </c>
      <c r="E54" s="3" t="s">
        <v>1</v>
      </c>
      <c r="F54" s="3" t="s">
        <v>1</v>
      </c>
      <c r="G54" s="3" t="s">
        <v>1</v>
      </c>
      <c r="H54" s="4">
        <f>H55</f>
        <v>0</v>
      </c>
      <c r="I54" s="4">
        <f aca="true" t="shared" si="11" ref="I54:M55">I55</f>
        <v>0</v>
      </c>
      <c r="J54" s="4">
        <f t="shared" si="11"/>
        <v>0</v>
      </c>
      <c r="K54" s="4">
        <f t="shared" si="11"/>
        <v>0</v>
      </c>
      <c r="L54" s="4">
        <f t="shared" si="11"/>
        <v>0</v>
      </c>
      <c r="M54" s="4">
        <f t="shared" si="11"/>
        <v>0</v>
      </c>
      <c r="N54" s="8">
        <f t="shared" si="0"/>
        <v>0</v>
      </c>
      <c r="O54" s="8">
        <v>0</v>
      </c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</row>
    <row r="55" spans="1:15" s="83" customFormat="1" ht="23.25" customHeight="1" hidden="1">
      <c r="A55" s="5" t="s">
        <v>14</v>
      </c>
      <c r="B55" s="6">
        <v>951</v>
      </c>
      <c r="C55" s="6" t="s">
        <v>34</v>
      </c>
      <c r="D55" s="7" t="s">
        <v>113</v>
      </c>
      <c r="E55" s="7" t="s">
        <v>16</v>
      </c>
      <c r="F55" s="7" t="s">
        <v>15</v>
      </c>
      <c r="G55" s="7" t="s">
        <v>1</v>
      </c>
      <c r="H55" s="8">
        <f>H56</f>
        <v>0</v>
      </c>
      <c r="I55" s="8">
        <f t="shared" si="11"/>
        <v>0</v>
      </c>
      <c r="J55" s="8">
        <f t="shared" si="11"/>
        <v>0</v>
      </c>
      <c r="K55" s="8">
        <f t="shared" si="11"/>
        <v>0</v>
      </c>
      <c r="L55" s="8">
        <f t="shared" si="11"/>
        <v>0</v>
      </c>
      <c r="M55" s="8">
        <f t="shared" si="11"/>
        <v>0</v>
      </c>
      <c r="N55" s="8">
        <f t="shared" si="0"/>
        <v>0</v>
      </c>
      <c r="O55" s="8">
        <v>0</v>
      </c>
    </row>
    <row r="56" spans="1:15" s="83" customFormat="1" ht="20.25" customHeight="1" hidden="1">
      <c r="A56" s="5" t="s">
        <v>17</v>
      </c>
      <c r="B56" s="6">
        <v>951</v>
      </c>
      <c r="C56" s="6" t="s">
        <v>34</v>
      </c>
      <c r="D56" s="7" t="s">
        <v>113</v>
      </c>
      <c r="E56" s="7" t="s">
        <v>16</v>
      </c>
      <c r="F56" s="7" t="s">
        <v>18</v>
      </c>
      <c r="G56" s="7" t="s">
        <v>8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f t="shared" si="0"/>
        <v>0</v>
      </c>
      <c r="O56" s="8">
        <v>0</v>
      </c>
    </row>
    <row r="57" spans="1:254" s="68" customFormat="1" ht="45" customHeight="1" hidden="1">
      <c r="A57" s="1" t="s">
        <v>36</v>
      </c>
      <c r="B57" s="2">
        <v>951</v>
      </c>
      <c r="C57" s="2" t="s">
        <v>13</v>
      </c>
      <c r="D57" s="3" t="s">
        <v>101</v>
      </c>
      <c r="E57" s="3" t="s">
        <v>1</v>
      </c>
      <c r="F57" s="3" t="s">
        <v>1</v>
      </c>
      <c r="G57" s="3" t="s">
        <v>1</v>
      </c>
      <c r="H57" s="4">
        <f aca="true" t="shared" si="12" ref="H57:M57">H58</f>
        <v>0</v>
      </c>
      <c r="I57" s="4">
        <f t="shared" si="12"/>
        <v>0</v>
      </c>
      <c r="J57" s="4">
        <f t="shared" si="12"/>
        <v>0</v>
      </c>
      <c r="K57" s="4">
        <f t="shared" si="12"/>
        <v>0</v>
      </c>
      <c r="L57" s="4">
        <f t="shared" si="12"/>
        <v>0</v>
      </c>
      <c r="M57" s="4">
        <f t="shared" si="12"/>
        <v>0</v>
      </c>
      <c r="N57" s="8">
        <f t="shared" si="0"/>
        <v>0</v>
      </c>
      <c r="O57" s="8">
        <v>0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</row>
    <row r="58" spans="1:15" s="83" customFormat="1" ht="19.5" customHeight="1" hidden="1">
      <c r="A58" s="5" t="s">
        <v>26</v>
      </c>
      <c r="B58" s="6">
        <v>951</v>
      </c>
      <c r="C58" s="6" t="s">
        <v>13</v>
      </c>
      <c r="D58" s="7" t="s">
        <v>101</v>
      </c>
      <c r="E58" s="7">
        <v>851</v>
      </c>
      <c r="F58" s="7" t="s">
        <v>27</v>
      </c>
      <c r="G58" s="7" t="s">
        <v>1</v>
      </c>
      <c r="H58" s="8">
        <f>H60+H59</f>
        <v>0</v>
      </c>
      <c r="I58" s="8">
        <f>I60</f>
        <v>0</v>
      </c>
      <c r="J58" s="8">
        <f>J60</f>
        <v>0</v>
      </c>
      <c r="K58" s="8">
        <f>K60+K59</f>
        <v>0</v>
      </c>
      <c r="L58" s="8">
        <f>L60+L59</f>
        <v>0</v>
      </c>
      <c r="M58" s="8">
        <f>M60</f>
        <v>0</v>
      </c>
      <c r="N58" s="8">
        <f t="shared" si="0"/>
        <v>0</v>
      </c>
      <c r="O58" s="8">
        <v>0</v>
      </c>
    </row>
    <row r="59" spans="1:15" s="83" customFormat="1" ht="19.5" customHeight="1" hidden="1">
      <c r="A59" s="5" t="s">
        <v>26</v>
      </c>
      <c r="B59" s="6">
        <v>951</v>
      </c>
      <c r="C59" s="6" t="s">
        <v>34</v>
      </c>
      <c r="D59" s="7" t="s">
        <v>114</v>
      </c>
      <c r="E59" s="7" t="s">
        <v>37</v>
      </c>
      <c r="F59" s="7" t="s">
        <v>27</v>
      </c>
      <c r="G59" s="7" t="s">
        <v>8</v>
      </c>
      <c r="H59" s="8">
        <v>0</v>
      </c>
      <c r="I59" s="8"/>
      <c r="J59" s="8"/>
      <c r="K59" s="8">
        <v>0</v>
      </c>
      <c r="L59" s="8">
        <v>0</v>
      </c>
      <c r="M59" s="8"/>
      <c r="N59" s="8">
        <f t="shared" si="0"/>
        <v>0</v>
      </c>
      <c r="O59" s="8">
        <v>0</v>
      </c>
    </row>
    <row r="60" spans="1:15" s="83" customFormat="1" ht="19.5" customHeight="1" hidden="1">
      <c r="A60" s="5" t="s">
        <v>26</v>
      </c>
      <c r="B60" s="6">
        <v>951</v>
      </c>
      <c r="C60" s="6" t="s">
        <v>13</v>
      </c>
      <c r="D60" s="7" t="s">
        <v>101</v>
      </c>
      <c r="E60" s="7">
        <v>851</v>
      </c>
      <c r="F60" s="7" t="s">
        <v>27</v>
      </c>
      <c r="G60" s="7" t="s">
        <v>8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0"/>
        <v>0</v>
      </c>
      <c r="O60" s="8">
        <v>0</v>
      </c>
    </row>
    <row r="61" spans="1:254" s="68" customFormat="1" ht="45" customHeight="1">
      <c r="A61" s="1" t="s">
        <v>36</v>
      </c>
      <c r="B61" s="2">
        <v>951</v>
      </c>
      <c r="C61" s="2" t="s">
        <v>34</v>
      </c>
      <c r="D61" s="3" t="s">
        <v>408</v>
      </c>
      <c r="E61" s="3" t="s">
        <v>1</v>
      </c>
      <c r="F61" s="3" t="s">
        <v>1</v>
      </c>
      <c r="G61" s="3" t="s">
        <v>1</v>
      </c>
      <c r="H61" s="4">
        <f aca="true" t="shared" si="13" ref="H61:M61">H62</f>
        <v>80000</v>
      </c>
      <c r="I61" s="4">
        <f t="shared" si="13"/>
        <v>19685</v>
      </c>
      <c r="J61" s="4">
        <f t="shared" si="13"/>
        <v>19685</v>
      </c>
      <c r="K61" s="4">
        <f t="shared" si="13"/>
        <v>0</v>
      </c>
      <c r="L61" s="4">
        <f t="shared" si="13"/>
        <v>0</v>
      </c>
      <c r="M61" s="4">
        <f t="shared" si="13"/>
        <v>19685</v>
      </c>
      <c r="N61" s="4">
        <f t="shared" si="0"/>
        <v>60315</v>
      </c>
      <c r="O61" s="4">
        <v>0</v>
      </c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</row>
    <row r="62" spans="1:15" s="83" customFormat="1" ht="19.5" customHeight="1">
      <c r="A62" s="5" t="s">
        <v>26</v>
      </c>
      <c r="B62" s="6">
        <v>951</v>
      </c>
      <c r="C62" s="6" t="s">
        <v>34</v>
      </c>
      <c r="D62" s="6">
        <v>1310028600</v>
      </c>
      <c r="E62" s="7">
        <v>850</v>
      </c>
      <c r="F62" s="7">
        <v>290</v>
      </c>
      <c r="G62" s="7" t="s">
        <v>1</v>
      </c>
      <c r="H62" s="8">
        <f>H64+H63+H65</f>
        <v>80000</v>
      </c>
      <c r="I62" s="8">
        <f>I64+I65</f>
        <v>19685</v>
      </c>
      <c r="J62" s="8">
        <f>J64+J65</f>
        <v>19685</v>
      </c>
      <c r="K62" s="8">
        <f>K64+K63</f>
        <v>0</v>
      </c>
      <c r="L62" s="8">
        <f>L64+L63</f>
        <v>0</v>
      </c>
      <c r="M62" s="8">
        <f>M64+M65</f>
        <v>19685</v>
      </c>
      <c r="N62" s="8">
        <f t="shared" si="0"/>
        <v>60315</v>
      </c>
      <c r="O62" s="8">
        <v>0</v>
      </c>
    </row>
    <row r="63" spans="1:15" s="83" customFormat="1" ht="19.5" customHeight="1" hidden="1">
      <c r="A63" s="5" t="s">
        <v>26</v>
      </c>
      <c r="B63" s="6">
        <v>951</v>
      </c>
      <c r="C63" s="6" t="s">
        <v>34</v>
      </c>
      <c r="D63" s="7" t="s">
        <v>114</v>
      </c>
      <c r="E63" s="7" t="s">
        <v>37</v>
      </c>
      <c r="F63" s="7" t="s">
        <v>27</v>
      </c>
      <c r="G63" s="7" t="s">
        <v>8</v>
      </c>
      <c r="H63" s="8">
        <v>0</v>
      </c>
      <c r="I63" s="8"/>
      <c r="J63" s="8"/>
      <c r="K63" s="8">
        <v>0</v>
      </c>
      <c r="L63" s="8">
        <v>0</v>
      </c>
      <c r="M63" s="8"/>
      <c r="N63" s="8">
        <f t="shared" si="0"/>
        <v>0</v>
      </c>
      <c r="O63" s="8">
        <v>0</v>
      </c>
    </row>
    <row r="64" spans="1:15" s="83" customFormat="1" ht="19.5" customHeight="1">
      <c r="A64" s="5" t="s">
        <v>428</v>
      </c>
      <c r="B64" s="6">
        <v>951</v>
      </c>
      <c r="C64" s="6" t="s">
        <v>34</v>
      </c>
      <c r="D64" s="6">
        <v>1310028600</v>
      </c>
      <c r="E64" s="7">
        <v>851</v>
      </c>
      <c r="F64" s="7">
        <v>291</v>
      </c>
      <c r="G64" s="7">
        <v>100</v>
      </c>
      <c r="H64" s="8">
        <v>80000</v>
      </c>
      <c r="I64" s="8">
        <v>19685</v>
      </c>
      <c r="J64" s="8">
        <v>19685</v>
      </c>
      <c r="K64" s="8">
        <v>0</v>
      </c>
      <c r="L64" s="8">
        <v>0</v>
      </c>
      <c r="M64" s="8">
        <v>19685</v>
      </c>
      <c r="N64" s="8">
        <f t="shared" si="0"/>
        <v>60315</v>
      </c>
      <c r="O64" s="8">
        <v>0</v>
      </c>
    </row>
    <row r="65" spans="1:15" s="83" customFormat="1" ht="31.5" customHeight="1" hidden="1">
      <c r="A65" s="5" t="s">
        <v>475</v>
      </c>
      <c r="B65" s="6">
        <v>951</v>
      </c>
      <c r="C65" s="6" t="s">
        <v>34</v>
      </c>
      <c r="D65" s="7" t="s">
        <v>408</v>
      </c>
      <c r="E65" s="7">
        <v>853</v>
      </c>
      <c r="F65" s="7">
        <v>292</v>
      </c>
      <c r="G65" s="7">
        <v>100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f t="shared" si="0"/>
        <v>0</v>
      </c>
      <c r="O65" s="8">
        <v>0</v>
      </c>
    </row>
    <row r="66" spans="1:254" s="68" customFormat="1" ht="35.25" customHeight="1">
      <c r="A66" s="1" t="s">
        <v>401</v>
      </c>
      <c r="B66" s="2">
        <v>951</v>
      </c>
      <c r="C66" s="2" t="s">
        <v>34</v>
      </c>
      <c r="D66" s="3" t="s">
        <v>399</v>
      </c>
      <c r="E66" s="3" t="s">
        <v>1</v>
      </c>
      <c r="F66" s="3" t="s">
        <v>1</v>
      </c>
      <c r="G66" s="3" t="s">
        <v>1</v>
      </c>
      <c r="H66" s="4">
        <f>H67</f>
        <v>65000</v>
      </c>
      <c r="I66" s="4">
        <f aca="true" t="shared" si="14" ref="I66:M67">I67</f>
        <v>35652</v>
      </c>
      <c r="J66" s="4">
        <f t="shared" si="14"/>
        <v>35652</v>
      </c>
      <c r="K66" s="4">
        <f t="shared" si="14"/>
        <v>0</v>
      </c>
      <c r="L66" s="4">
        <f t="shared" si="14"/>
        <v>0</v>
      </c>
      <c r="M66" s="4">
        <f t="shared" si="14"/>
        <v>35652</v>
      </c>
      <c r="N66" s="4">
        <f t="shared" si="0"/>
        <v>29348</v>
      </c>
      <c r="O66" s="4">
        <v>0</v>
      </c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</row>
    <row r="67" spans="1:15" s="83" customFormat="1" ht="21.75" customHeight="1">
      <c r="A67" s="5" t="s">
        <v>14</v>
      </c>
      <c r="B67" s="6">
        <v>951</v>
      </c>
      <c r="C67" s="6" t="s">
        <v>34</v>
      </c>
      <c r="D67" s="7" t="s">
        <v>399</v>
      </c>
      <c r="E67" s="7">
        <v>244</v>
      </c>
      <c r="F67" s="7">
        <v>220</v>
      </c>
      <c r="G67" s="7" t="s">
        <v>1</v>
      </c>
      <c r="H67" s="8">
        <f>H68</f>
        <v>65000</v>
      </c>
      <c r="I67" s="8">
        <f t="shared" si="14"/>
        <v>35652</v>
      </c>
      <c r="J67" s="8">
        <f t="shared" si="14"/>
        <v>35652</v>
      </c>
      <c r="K67" s="8">
        <f>K68</f>
        <v>0</v>
      </c>
      <c r="L67" s="8">
        <f>L68</f>
        <v>0</v>
      </c>
      <c r="M67" s="8">
        <f t="shared" si="14"/>
        <v>35652</v>
      </c>
      <c r="N67" s="8">
        <f t="shared" si="0"/>
        <v>29348</v>
      </c>
      <c r="O67" s="8">
        <v>0</v>
      </c>
    </row>
    <row r="68" spans="1:15" s="83" customFormat="1" ht="21.75" customHeight="1">
      <c r="A68" s="5" t="s">
        <v>17</v>
      </c>
      <c r="B68" s="6">
        <v>951</v>
      </c>
      <c r="C68" s="6" t="s">
        <v>34</v>
      </c>
      <c r="D68" s="7" t="s">
        <v>399</v>
      </c>
      <c r="E68" s="7">
        <v>244</v>
      </c>
      <c r="F68" s="7">
        <v>226</v>
      </c>
      <c r="G68" s="7">
        <v>100</v>
      </c>
      <c r="H68" s="8">
        <v>65000</v>
      </c>
      <c r="I68" s="8">
        <v>35652</v>
      </c>
      <c r="J68" s="8">
        <v>35652</v>
      </c>
      <c r="K68" s="8">
        <v>0</v>
      </c>
      <c r="L68" s="8">
        <v>0</v>
      </c>
      <c r="M68" s="8">
        <v>35652</v>
      </c>
      <c r="N68" s="8">
        <f t="shared" si="0"/>
        <v>29348</v>
      </c>
      <c r="O68" s="8">
        <v>0</v>
      </c>
    </row>
    <row r="69" spans="1:254" s="68" customFormat="1" ht="48" customHeight="1">
      <c r="A69" s="1" t="s">
        <v>435</v>
      </c>
      <c r="B69" s="2">
        <v>951</v>
      </c>
      <c r="C69" s="2" t="s">
        <v>34</v>
      </c>
      <c r="D69" s="3">
        <v>1610028760</v>
      </c>
      <c r="E69" s="3" t="s">
        <v>1</v>
      </c>
      <c r="F69" s="3" t="s">
        <v>1</v>
      </c>
      <c r="G69" s="3" t="s">
        <v>1</v>
      </c>
      <c r="H69" s="4">
        <f aca="true" t="shared" si="15" ref="H69:J72">H70</f>
        <v>3000</v>
      </c>
      <c r="I69" s="4">
        <f t="shared" si="15"/>
        <v>0</v>
      </c>
      <c r="J69" s="4">
        <f t="shared" si="15"/>
        <v>0</v>
      </c>
      <c r="K69" s="4">
        <f>K85+K70+K76+K83</f>
        <v>0</v>
      </c>
      <c r="L69" s="4">
        <f>L85+L70+L76+L83</f>
        <v>0</v>
      </c>
      <c r="M69" s="4">
        <f>M70</f>
        <v>0</v>
      </c>
      <c r="N69" s="8">
        <f t="shared" si="0"/>
        <v>3000</v>
      </c>
      <c r="O69" s="8">
        <v>0</v>
      </c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</row>
    <row r="70" spans="1:15" s="83" customFormat="1" ht="21.75" customHeight="1">
      <c r="A70" s="5" t="s">
        <v>19</v>
      </c>
      <c r="B70" s="6">
        <v>951</v>
      </c>
      <c r="C70" s="6" t="s">
        <v>34</v>
      </c>
      <c r="D70" s="7">
        <v>1610028760</v>
      </c>
      <c r="E70" s="7">
        <v>244</v>
      </c>
      <c r="F70" s="7">
        <v>340</v>
      </c>
      <c r="G70" s="7" t="s">
        <v>1</v>
      </c>
      <c r="H70" s="8">
        <f t="shared" si="15"/>
        <v>3000</v>
      </c>
      <c r="I70" s="8">
        <f t="shared" si="15"/>
        <v>0</v>
      </c>
      <c r="J70" s="8">
        <f t="shared" si="15"/>
        <v>0</v>
      </c>
      <c r="K70" s="8">
        <f>K71</f>
        <v>0</v>
      </c>
      <c r="L70" s="8">
        <f>L71</f>
        <v>0</v>
      </c>
      <c r="M70" s="8">
        <f>M71</f>
        <v>0</v>
      </c>
      <c r="N70" s="8">
        <f t="shared" si="0"/>
        <v>3000</v>
      </c>
      <c r="O70" s="8">
        <v>0</v>
      </c>
    </row>
    <row r="71" spans="1:15" s="83" customFormat="1" ht="36" customHeight="1">
      <c r="A71" s="5" t="s">
        <v>426</v>
      </c>
      <c r="B71" s="6">
        <v>951</v>
      </c>
      <c r="C71" s="6" t="s">
        <v>34</v>
      </c>
      <c r="D71" s="7">
        <v>1610028760</v>
      </c>
      <c r="E71" s="7">
        <v>244</v>
      </c>
      <c r="F71" s="7">
        <v>346</v>
      </c>
      <c r="G71" s="7">
        <v>100</v>
      </c>
      <c r="H71" s="8">
        <v>3000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f t="shared" si="0"/>
        <v>3000</v>
      </c>
      <c r="O71" s="8">
        <v>0</v>
      </c>
    </row>
    <row r="72" spans="1:254" s="68" customFormat="1" ht="75.75" customHeight="1">
      <c r="A72" s="1" t="s">
        <v>438</v>
      </c>
      <c r="B72" s="2">
        <v>951</v>
      </c>
      <c r="C72" s="2" t="s">
        <v>34</v>
      </c>
      <c r="D72" s="3" t="s">
        <v>113</v>
      </c>
      <c r="E72" s="3" t="s">
        <v>1</v>
      </c>
      <c r="F72" s="3" t="s">
        <v>1</v>
      </c>
      <c r="G72" s="3" t="s">
        <v>1</v>
      </c>
      <c r="H72" s="4">
        <f t="shared" si="15"/>
        <v>119000</v>
      </c>
      <c r="I72" s="4">
        <f t="shared" si="15"/>
        <v>106000</v>
      </c>
      <c r="J72" s="4">
        <f t="shared" si="15"/>
        <v>106000</v>
      </c>
      <c r="K72" s="4">
        <f>K89+K73+K80+K86</f>
        <v>0</v>
      </c>
      <c r="L72" s="4">
        <f>L89+L73+L80+L86</f>
        <v>0</v>
      </c>
      <c r="M72" s="4">
        <f>M73</f>
        <v>106000</v>
      </c>
      <c r="N72" s="8">
        <f>H72-J72</f>
        <v>13000</v>
      </c>
      <c r="O72" s="8">
        <v>0</v>
      </c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</row>
    <row r="73" spans="1:15" s="83" customFormat="1" ht="21.75" customHeight="1">
      <c r="A73" s="5" t="s">
        <v>14</v>
      </c>
      <c r="B73" s="6">
        <v>951</v>
      </c>
      <c r="C73" s="6" t="s">
        <v>34</v>
      </c>
      <c r="D73" s="7" t="s">
        <v>113</v>
      </c>
      <c r="E73" s="7">
        <v>244</v>
      </c>
      <c r="F73" s="7">
        <v>220</v>
      </c>
      <c r="G73" s="7" t="s">
        <v>1</v>
      </c>
      <c r="H73" s="8">
        <f>H74+H75</f>
        <v>119000</v>
      </c>
      <c r="I73" s="8">
        <f>I74+I75</f>
        <v>106000</v>
      </c>
      <c r="J73" s="8">
        <f>J74+J75</f>
        <v>106000</v>
      </c>
      <c r="K73" s="8">
        <f>K74</f>
        <v>0</v>
      </c>
      <c r="L73" s="8">
        <f>L74</f>
        <v>0</v>
      </c>
      <c r="M73" s="8">
        <f>M74+M75</f>
        <v>106000</v>
      </c>
      <c r="N73" s="8">
        <f>H73-J73</f>
        <v>13000</v>
      </c>
      <c r="O73" s="8">
        <v>0</v>
      </c>
    </row>
    <row r="74" spans="1:15" s="83" customFormat="1" ht="23.25" customHeight="1">
      <c r="A74" s="5" t="s">
        <v>17</v>
      </c>
      <c r="B74" s="6">
        <v>951</v>
      </c>
      <c r="C74" s="6" t="s">
        <v>34</v>
      </c>
      <c r="D74" s="7" t="s">
        <v>113</v>
      </c>
      <c r="E74" s="7">
        <v>244</v>
      </c>
      <c r="F74" s="7">
        <v>226</v>
      </c>
      <c r="G74" s="7">
        <v>100</v>
      </c>
      <c r="H74" s="8">
        <v>119000</v>
      </c>
      <c r="I74" s="8">
        <v>106000</v>
      </c>
      <c r="J74" s="8">
        <v>106000</v>
      </c>
      <c r="K74" s="8">
        <v>0</v>
      </c>
      <c r="L74" s="8">
        <v>0</v>
      </c>
      <c r="M74" s="8">
        <v>106000</v>
      </c>
      <c r="N74" s="8">
        <f>H74-J74</f>
        <v>13000</v>
      </c>
      <c r="O74" s="8">
        <v>0</v>
      </c>
    </row>
    <row r="75" spans="1:15" s="83" customFormat="1" ht="23.25" customHeight="1" hidden="1">
      <c r="A75" s="5" t="s">
        <v>17</v>
      </c>
      <c r="B75" s="6">
        <v>951</v>
      </c>
      <c r="C75" s="6" t="s">
        <v>34</v>
      </c>
      <c r="D75" s="7" t="s">
        <v>113</v>
      </c>
      <c r="E75" s="7">
        <v>244</v>
      </c>
      <c r="F75" s="7">
        <v>226</v>
      </c>
      <c r="G75" s="7">
        <v>123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f>H75-J75</f>
        <v>0</v>
      </c>
      <c r="O75" s="8">
        <v>0</v>
      </c>
    </row>
    <row r="76" spans="1:254" s="68" customFormat="1" ht="21.75" customHeight="1">
      <c r="A76" s="1" t="s">
        <v>38</v>
      </c>
      <c r="B76" s="2">
        <v>951</v>
      </c>
      <c r="C76" s="2" t="s">
        <v>34</v>
      </c>
      <c r="D76" s="3" t="s">
        <v>115</v>
      </c>
      <c r="E76" s="3" t="s">
        <v>1</v>
      </c>
      <c r="F76" s="3" t="s">
        <v>1</v>
      </c>
      <c r="G76" s="3" t="s">
        <v>1</v>
      </c>
      <c r="H76" s="4">
        <f>H77+H84+H86+H89</f>
        <v>191700</v>
      </c>
      <c r="I76" s="4">
        <f>I77+I84+I86+I89</f>
        <v>111560.57999999999</v>
      </c>
      <c r="J76" s="4">
        <f>J77+J84+J86+J89</f>
        <v>111560.57999999999</v>
      </c>
      <c r="K76" s="4">
        <f>K89+K77+K82+K86</f>
        <v>0</v>
      </c>
      <c r="L76" s="4">
        <f>L77+L86+L89</f>
        <v>0</v>
      </c>
      <c r="M76" s="4">
        <f>M77+M84+M86+M89</f>
        <v>111560.57999999999</v>
      </c>
      <c r="N76" s="4">
        <f t="shared" si="0"/>
        <v>80139.42000000001</v>
      </c>
      <c r="O76" s="4">
        <v>0</v>
      </c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</row>
    <row r="77" spans="1:15" s="83" customFormat="1" ht="21.75" customHeight="1">
      <c r="A77" s="5" t="s">
        <v>14</v>
      </c>
      <c r="B77" s="6">
        <v>951</v>
      </c>
      <c r="C77" s="6" t="s">
        <v>34</v>
      </c>
      <c r="D77" s="7" t="s">
        <v>115</v>
      </c>
      <c r="E77" s="7">
        <v>244</v>
      </c>
      <c r="F77" s="7">
        <v>220</v>
      </c>
      <c r="G77" s="7" t="s">
        <v>1</v>
      </c>
      <c r="H77" s="8">
        <f>H78+H79</f>
        <v>120000</v>
      </c>
      <c r="I77" s="8">
        <f>I78+I79</f>
        <v>40000</v>
      </c>
      <c r="J77" s="8">
        <f>J78+J79</f>
        <v>40000</v>
      </c>
      <c r="K77" s="8">
        <f>K78+K79</f>
        <v>0</v>
      </c>
      <c r="L77" s="8">
        <f>L78+L79</f>
        <v>0</v>
      </c>
      <c r="M77" s="8">
        <f>M78+M79</f>
        <v>40000</v>
      </c>
      <c r="N77" s="8">
        <f t="shared" si="0"/>
        <v>80000</v>
      </c>
      <c r="O77" s="8">
        <v>0</v>
      </c>
    </row>
    <row r="78" spans="1:15" s="83" customFormat="1" ht="21.75" customHeight="1">
      <c r="A78" s="5" t="s">
        <v>17</v>
      </c>
      <c r="B78" s="6">
        <v>951</v>
      </c>
      <c r="C78" s="6" t="s">
        <v>34</v>
      </c>
      <c r="D78" s="7" t="s">
        <v>115</v>
      </c>
      <c r="E78" s="7">
        <v>244</v>
      </c>
      <c r="F78" s="7">
        <v>226</v>
      </c>
      <c r="G78" s="7">
        <v>123</v>
      </c>
      <c r="H78" s="8">
        <v>120000</v>
      </c>
      <c r="I78" s="8">
        <v>40000</v>
      </c>
      <c r="J78" s="8">
        <v>40000</v>
      </c>
      <c r="K78" s="8">
        <v>0</v>
      </c>
      <c r="L78" s="8">
        <v>0</v>
      </c>
      <c r="M78" s="8">
        <v>40000</v>
      </c>
      <c r="N78" s="8">
        <f>H78-J78</f>
        <v>80000</v>
      </c>
      <c r="O78" s="8">
        <v>0</v>
      </c>
    </row>
    <row r="79" spans="1:15" s="83" customFormat="1" ht="21.75" customHeight="1" hidden="1">
      <c r="A79" s="5" t="s">
        <v>17</v>
      </c>
      <c r="B79" s="6">
        <v>951</v>
      </c>
      <c r="C79" s="6" t="s">
        <v>34</v>
      </c>
      <c r="D79" s="7" t="s">
        <v>115</v>
      </c>
      <c r="E79" s="7">
        <v>244</v>
      </c>
      <c r="F79" s="7">
        <v>226</v>
      </c>
      <c r="G79" s="7">
        <v>123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f t="shared" si="0"/>
        <v>0</v>
      </c>
      <c r="O79" s="8">
        <v>0</v>
      </c>
    </row>
    <row r="80" spans="1:15" s="83" customFormat="1" ht="22.5" customHeight="1" hidden="1">
      <c r="A80" s="5" t="s">
        <v>19</v>
      </c>
      <c r="B80" s="6">
        <v>951</v>
      </c>
      <c r="C80" s="6" t="s">
        <v>34</v>
      </c>
      <c r="D80" s="7" t="s">
        <v>115</v>
      </c>
      <c r="E80" s="7" t="s">
        <v>16</v>
      </c>
      <c r="F80" s="7" t="s">
        <v>20</v>
      </c>
      <c r="G80" s="7" t="s">
        <v>1</v>
      </c>
      <c r="H80" s="8">
        <f aca="true" t="shared" si="16" ref="H80:M80">H81</f>
        <v>0</v>
      </c>
      <c r="I80" s="8">
        <f t="shared" si="16"/>
        <v>0</v>
      </c>
      <c r="J80" s="8">
        <f t="shared" si="16"/>
        <v>0</v>
      </c>
      <c r="K80" s="8">
        <f t="shared" si="16"/>
        <v>0</v>
      </c>
      <c r="L80" s="8">
        <f t="shared" si="16"/>
        <v>0</v>
      </c>
      <c r="M80" s="8">
        <f t="shared" si="16"/>
        <v>0</v>
      </c>
      <c r="N80" s="8">
        <f aca="true" t="shared" si="17" ref="N80:N165">H80-J80</f>
        <v>0</v>
      </c>
      <c r="O80" s="8">
        <v>0</v>
      </c>
    </row>
    <row r="81" spans="1:15" s="83" customFormat="1" ht="21.75" customHeight="1" hidden="1">
      <c r="A81" s="5" t="s">
        <v>17</v>
      </c>
      <c r="B81" s="6">
        <v>951</v>
      </c>
      <c r="C81" s="6" t="s">
        <v>34</v>
      </c>
      <c r="D81" s="7" t="s">
        <v>115</v>
      </c>
      <c r="E81" s="7">
        <v>244</v>
      </c>
      <c r="F81" s="7">
        <v>340</v>
      </c>
      <c r="G81" s="7" t="s">
        <v>8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f t="shared" si="17"/>
        <v>0</v>
      </c>
      <c r="O81" s="8">
        <v>0</v>
      </c>
    </row>
    <row r="82" spans="1:15" s="83" customFormat="1" ht="21.75" customHeight="1" hidden="1">
      <c r="A82" s="5" t="s">
        <v>26</v>
      </c>
      <c r="B82" s="6">
        <v>951</v>
      </c>
      <c r="C82" s="6" t="s">
        <v>34</v>
      </c>
      <c r="D82" s="7" t="s">
        <v>115</v>
      </c>
      <c r="E82" s="7">
        <v>244</v>
      </c>
      <c r="F82" s="7" t="s">
        <v>27</v>
      </c>
      <c r="G82" s="7" t="s">
        <v>1</v>
      </c>
      <c r="H82" s="8">
        <f>H83</f>
        <v>0</v>
      </c>
      <c r="I82" s="8"/>
      <c r="J82" s="8"/>
      <c r="K82" s="8">
        <f>K83</f>
        <v>0</v>
      </c>
      <c r="L82" s="8">
        <f>L83</f>
        <v>0</v>
      </c>
      <c r="M82" s="8"/>
      <c r="N82" s="8">
        <f t="shared" si="17"/>
        <v>0</v>
      </c>
      <c r="O82" s="8">
        <v>0</v>
      </c>
    </row>
    <row r="83" spans="1:15" s="83" customFormat="1" ht="21.75" customHeight="1" hidden="1">
      <c r="A83" s="5" t="s">
        <v>26</v>
      </c>
      <c r="B83" s="6">
        <v>951</v>
      </c>
      <c r="C83" s="6" t="s">
        <v>34</v>
      </c>
      <c r="D83" s="7" t="s">
        <v>115</v>
      </c>
      <c r="E83" s="7">
        <v>244</v>
      </c>
      <c r="F83" s="7" t="s">
        <v>27</v>
      </c>
      <c r="G83" s="7" t="s">
        <v>8</v>
      </c>
      <c r="H83" s="8">
        <v>0</v>
      </c>
      <c r="I83" s="8"/>
      <c r="J83" s="8"/>
      <c r="K83" s="8"/>
      <c r="L83" s="8"/>
      <c r="M83" s="8"/>
      <c r="N83" s="8">
        <f t="shared" si="17"/>
        <v>0</v>
      </c>
      <c r="O83" s="8">
        <v>0</v>
      </c>
    </row>
    <row r="84" spans="1:15" s="83" customFormat="1" ht="21.75" customHeight="1">
      <c r="A84" s="5" t="s">
        <v>26</v>
      </c>
      <c r="B84" s="6">
        <v>951</v>
      </c>
      <c r="C84" s="6" t="s">
        <v>34</v>
      </c>
      <c r="D84" s="7" t="s">
        <v>115</v>
      </c>
      <c r="E84" s="7">
        <v>831</v>
      </c>
      <c r="F84" s="7" t="s">
        <v>27</v>
      </c>
      <c r="G84" s="7" t="s">
        <v>1</v>
      </c>
      <c r="H84" s="8">
        <f aca="true" t="shared" si="18" ref="H84:M84">H85</f>
        <v>1200</v>
      </c>
      <c r="I84" s="8">
        <f t="shared" si="18"/>
        <v>1101.37</v>
      </c>
      <c r="J84" s="8">
        <f t="shared" si="18"/>
        <v>1101.37</v>
      </c>
      <c r="K84" s="8">
        <f t="shared" si="18"/>
        <v>0</v>
      </c>
      <c r="L84" s="8">
        <f t="shared" si="18"/>
        <v>0</v>
      </c>
      <c r="M84" s="8">
        <f t="shared" si="18"/>
        <v>1101.37</v>
      </c>
      <c r="N84" s="8">
        <f t="shared" si="17"/>
        <v>98.63000000000011</v>
      </c>
      <c r="O84" s="8">
        <v>0</v>
      </c>
    </row>
    <row r="85" spans="1:15" s="83" customFormat="1" ht="21.75" customHeight="1">
      <c r="A85" s="5" t="s">
        <v>428</v>
      </c>
      <c r="B85" s="6">
        <v>951</v>
      </c>
      <c r="C85" s="6" t="s">
        <v>34</v>
      </c>
      <c r="D85" s="7" t="s">
        <v>115</v>
      </c>
      <c r="E85" s="7">
        <v>831</v>
      </c>
      <c r="F85" s="7">
        <v>291</v>
      </c>
      <c r="G85" s="7" t="s">
        <v>8</v>
      </c>
      <c r="H85" s="8">
        <v>1200</v>
      </c>
      <c r="I85" s="8">
        <v>1101.37</v>
      </c>
      <c r="J85" s="8">
        <v>1101.37</v>
      </c>
      <c r="K85" s="8">
        <v>0</v>
      </c>
      <c r="L85" s="8">
        <v>0</v>
      </c>
      <c r="M85" s="8">
        <v>1101.37</v>
      </c>
      <c r="N85" s="8">
        <f t="shared" si="17"/>
        <v>98.63000000000011</v>
      </c>
      <c r="O85" s="8">
        <v>0</v>
      </c>
    </row>
    <row r="86" spans="1:15" s="83" customFormat="1" ht="21.75" customHeight="1" hidden="1">
      <c r="A86" s="5" t="s">
        <v>26</v>
      </c>
      <c r="B86" s="6">
        <v>951</v>
      </c>
      <c r="C86" s="6" t="s">
        <v>34</v>
      </c>
      <c r="D86" s="7" t="s">
        <v>115</v>
      </c>
      <c r="E86" s="7">
        <v>852</v>
      </c>
      <c r="F86" s="7" t="s">
        <v>27</v>
      </c>
      <c r="G86" s="7" t="s">
        <v>1</v>
      </c>
      <c r="H86" s="8">
        <f>H87+H88</f>
        <v>0</v>
      </c>
      <c r="I86" s="8">
        <f>I87+I88</f>
        <v>0</v>
      </c>
      <c r="J86" s="8">
        <f>J87+J88</f>
        <v>0</v>
      </c>
      <c r="K86" s="8">
        <f>K88</f>
        <v>0</v>
      </c>
      <c r="L86" s="8">
        <f>L88</f>
        <v>0</v>
      </c>
      <c r="M86" s="8">
        <f>M87+M88</f>
        <v>0</v>
      </c>
      <c r="N86" s="8">
        <f t="shared" si="17"/>
        <v>0</v>
      </c>
      <c r="O86" s="8">
        <v>0</v>
      </c>
    </row>
    <row r="87" spans="1:15" s="83" customFormat="1" ht="21.75" customHeight="1" hidden="1">
      <c r="A87" s="5" t="s">
        <v>428</v>
      </c>
      <c r="B87" s="6">
        <v>951</v>
      </c>
      <c r="C87" s="6" t="s">
        <v>34</v>
      </c>
      <c r="D87" s="7" t="s">
        <v>115</v>
      </c>
      <c r="E87" s="7">
        <v>852</v>
      </c>
      <c r="F87" s="7">
        <v>291</v>
      </c>
      <c r="G87" s="7">
        <v>100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f>H87-J87</f>
        <v>0</v>
      </c>
      <c r="O87" s="8">
        <v>0</v>
      </c>
    </row>
    <row r="88" spans="1:15" s="83" customFormat="1" ht="21.75" customHeight="1" hidden="1">
      <c r="A88" s="5" t="s">
        <v>428</v>
      </c>
      <c r="B88" s="6">
        <v>951</v>
      </c>
      <c r="C88" s="6" t="s">
        <v>34</v>
      </c>
      <c r="D88" s="7" t="s">
        <v>115</v>
      </c>
      <c r="E88" s="7">
        <v>852</v>
      </c>
      <c r="F88" s="7">
        <v>291</v>
      </c>
      <c r="G88" s="7">
        <v>123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f t="shared" si="17"/>
        <v>0</v>
      </c>
      <c r="O88" s="8">
        <v>0</v>
      </c>
    </row>
    <row r="89" spans="1:15" s="83" customFormat="1" ht="18.75" customHeight="1">
      <c r="A89" s="5" t="s">
        <v>26</v>
      </c>
      <c r="B89" s="6">
        <v>951</v>
      </c>
      <c r="C89" s="6" t="s">
        <v>34</v>
      </c>
      <c r="D89" s="7" t="s">
        <v>115</v>
      </c>
      <c r="E89" s="7">
        <v>853</v>
      </c>
      <c r="F89" s="7">
        <v>290</v>
      </c>
      <c r="G89" s="7" t="s">
        <v>1</v>
      </c>
      <c r="H89" s="8">
        <f>H90+H91+H92</f>
        <v>70500</v>
      </c>
      <c r="I89" s="8">
        <f>I90+I91+I92</f>
        <v>70459.20999999999</v>
      </c>
      <c r="J89" s="8">
        <f>J90+J91+J92</f>
        <v>70459.20999999999</v>
      </c>
      <c r="K89" s="8">
        <f>K91</f>
        <v>0</v>
      </c>
      <c r="L89" s="8">
        <f>L91</f>
        <v>0</v>
      </c>
      <c r="M89" s="8">
        <f>M90+M91+M92</f>
        <v>70459.20999999999</v>
      </c>
      <c r="N89" s="8">
        <f t="shared" si="17"/>
        <v>40.79000000000815</v>
      </c>
      <c r="O89" s="8">
        <v>0</v>
      </c>
    </row>
    <row r="90" spans="1:15" s="83" customFormat="1" ht="32.25" customHeight="1">
      <c r="A90" s="5" t="s">
        <v>501</v>
      </c>
      <c r="B90" s="6">
        <v>951</v>
      </c>
      <c r="C90" s="6" t="s">
        <v>34</v>
      </c>
      <c r="D90" s="7" t="s">
        <v>115</v>
      </c>
      <c r="E90" s="7">
        <v>853</v>
      </c>
      <c r="F90" s="7">
        <v>293</v>
      </c>
      <c r="G90" s="7">
        <v>100</v>
      </c>
      <c r="H90" s="8">
        <v>500</v>
      </c>
      <c r="I90" s="8">
        <v>459.21</v>
      </c>
      <c r="J90" s="8">
        <v>459.21</v>
      </c>
      <c r="K90" s="8">
        <v>0</v>
      </c>
      <c r="L90" s="8">
        <v>0</v>
      </c>
      <c r="M90" s="8">
        <v>459.21</v>
      </c>
      <c r="N90" s="8">
        <f>H90-J90</f>
        <v>40.79000000000002</v>
      </c>
      <c r="O90" s="8">
        <v>0</v>
      </c>
    </row>
    <row r="91" spans="1:15" s="83" customFormat="1" ht="22.5" customHeight="1">
      <c r="A91" s="5" t="s">
        <v>429</v>
      </c>
      <c r="B91" s="6">
        <v>951</v>
      </c>
      <c r="C91" s="6" t="s">
        <v>34</v>
      </c>
      <c r="D91" s="7" t="s">
        <v>115</v>
      </c>
      <c r="E91" s="7">
        <v>853</v>
      </c>
      <c r="F91" s="7">
        <v>297</v>
      </c>
      <c r="G91" s="7">
        <v>100</v>
      </c>
      <c r="H91" s="8">
        <v>20000</v>
      </c>
      <c r="I91" s="8">
        <v>20000</v>
      </c>
      <c r="J91" s="8">
        <v>20000</v>
      </c>
      <c r="K91" s="8">
        <v>0</v>
      </c>
      <c r="L91" s="8">
        <v>0</v>
      </c>
      <c r="M91" s="8">
        <v>20000</v>
      </c>
      <c r="N91" s="8">
        <f t="shared" si="17"/>
        <v>0</v>
      </c>
      <c r="O91" s="8">
        <v>0</v>
      </c>
    </row>
    <row r="92" spans="1:15" s="83" customFormat="1" ht="22.5" customHeight="1">
      <c r="A92" s="5" t="s">
        <v>429</v>
      </c>
      <c r="B92" s="6">
        <v>951</v>
      </c>
      <c r="C92" s="6" t="s">
        <v>34</v>
      </c>
      <c r="D92" s="7" t="s">
        <v>115</v>
      </c>
      <c r="E92" s="7">
        <v>853</v>
      </c>
      <c r="F92" s="7">
        <v>297</v>
      </c>
      <c r="G92" s="7">
        <v>123</v>
      </c>
      <c r="H92" s="8">
        <v>50000</v>
      </c>
      <c r="I92" s="8">
        <v>50000</v>
      </c>
      <c r="J92" s="8">
        <v>50000</v>
      </c>
      <c r="K92" s="8">
        <v>0</v>
      </c>
      <c r="L92" s="8">
        <v>0</v>
      </c>
      <c r="M92" s="8">
        <v>50000</v>
      </c>
      <c r="N92" s="8">
        <f>H92-J92</f>
        <v>0</v>
      </c>
      <c r="O92" s="8">
        <v>0</v>
      </c>
    </row>
    <row r="93" spans="1:254" s="68" customFormat="1" ht="47.25" customHeight="1" hidden="1">
      <c r="A93" s="1" t="s">
        <v>410</v>
      </c>
      <c r="B93" s="2">
        <v>951</v>
      </c>
      <c r="C93" s="2" t="s">
        <v>34</v>
      </c>
      <c r="D93" s="3" t="s">
        <v>105</v>
      </c>
      <c r="E93" s="3" t="s">
        <v>1</v>
      </c>
      <c r="F93" s="3" t="s">
        <v>1</v>
      </c>
      <c r="G93" s="3" t="s">
        <v>1</v>
      </c>
      <c r="H93" s="4">
        <f>H95</f>
        <v>0</v>
      </c>
      <c r="I93" s="4">
        <f>I95</f>
        <v>0</v>
      </c>
      <c r="J93" s="4">
        <f>J95</f>
        <v>0</v>
      </c>
      <c r="K93" s="4">
        <f>K94</f>
        <v>0</v>
      </c>
      <c r="L93" s="4">
        <f>L95</f>
        <v>0</v>
      </c>
      <c r="M93" s="4">
        <f>M95</f>
        <v>0</v>
      </c>
      <c r="N93" s="4">
        <f t="shared" si="17"/>
        <v>0</v>
      </c>
      <c r="O93" s="4">
        <v>0</v>
      </c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  <c r="IS93" s="84"/>
      <c r="IT93" s="84"/>
    </row>
    <row r="94" spans="1:15" s="83" customFormat="1" ht="21.75" customHeight="1" hidden="1">
      <c r="A94" s="5" t="s">
        <v>28</v>
      </c>
      <c r="B94" s="6">
        <v>951</v>
      </c>
      <c r="C94" s="6" t="s">
        <v>34</v>
      </c>
      <c r="D94" s="7" t="s">
        <v>105</v>
      </c>
      <c r="E94" s="7">
        <v>540</v>
      </c>
      <c r="F94" s="7">
        <v>250</v>
      </c>
      <c r="G94" s="7" t="s">
        <v>1</v>
      </c>
      <c r="H94" s="8">
        <f aca="true" t="shared" si="19" ref="H94:M94">H95</f>
        <v>0</v>
      </c>
      <c r="I94" s="8">
        <f t="shared" si="19"/>
        <v>0</v>
      </c>
      <c r="J94" s="8">
        <f t="shared" si="19"/>
        <v>0</v>
      </c>
      <c r="K94" s="8">
        <f t="shared" si="19"/>
        <v>0</v>
      </c>
      <c r="L94" s="8">
        <f t="shared" si="19"/>
        <v>0</v>
      </c>
      <c r="M94" s="8">
        <f t="shared" si="19"/>
        <v>0</v>
      </c>
      <c r="N94" s="8">
        <f t="shared" si="17"/>
        <v>0</v>
      </c>
      <c r="O94" s="8">
        <v>0</v>
      </c>
    </row>
    <row r="95" spans="1:15" s="83" customFormat="1" ht="36.75" customHeight="1" hidden="1">
      <c r="A95" s="5" t="s">
        <v>31</v>
      </c>
      <c r="B95" s="6">
        <v>951</v>
      </c>
      <c r="C95" s="6" t="s">
        <v>34</v>
      </c>
      <c r="D95" s="7" t="s">
        <v>105</v>
      </c>
      <c r="E95" s="7">
        <v>540</v>
      </c>
      <c r="F95" s="7">
        <v>251</v>
      </c>
      <c r="G95" s="7">
        <v>100</v>
      </c>
      <c r="H95" s="8">
        <v>0</v>
      </c>
      <c r="I95" s="8">
        <v>0</v>
      </c>
      <c r="J95" s="8">
        <v>0</v>
      </c>
      <c r="K95" s="8">
        <f>K99</f>
        <v>0</v>
      </c>
      <c r="L95" s="8">
        <f>L99</f>
        <v>0</v>
      </c>
      <c r="M95" s="8">
        <v>0</v>
      </c>
      <c r="N95" s="8">
        <f t="shared" si="17"/>
        <v>0</v>
      </c>
      <c r="O95" s="8">
        <v>0</v>
      </c>
    </row>
    <row r="96" spans="1:254" s="68" customFormat="1" ht="62.25" customHeight="1" hidden="1">
      <c r="A96" s="1" t="s">
        <v>128</v>
      </c>
      <c r="B96" s="2">
        <v>951</v>
      </c>
      <c r="C96" s="2" t="s">
        <v>34</v>
      </c>
      <c r="D96" s="3" t="s">
        <v>127</v>
      </c>
      <c r="E96" s="3" t="s">
        <v>1</v>
      </c>
      <c r="F96" s="3" t="s">
        <v>1</v>
      </c>
      <c r="G96" s="3" t="s">
        <v>1</v>
      </c>
      <c r="H96" s="4">
        <f>H98</f>
        <v>0</v>
      </c>
      <c r="I96" s="4">
        <f>I98</f>
        <v>0</v>
      </c>
      <c r="J96" s="4">
        <f>J98</f>
        <v>0</v>
      </c>
      <c r="K96" s="4">
        <f>K97</f>
        <v>0</v>
      </c>
      <c r="L96" s="4">
        <f>L98</f>
        <v>0</v>
      </c>
      <c r="M96" s="4">
        <f>M98</f>
        <v>0</v>
      </c>
      <c r="N96" s="4">
        <f>H96-J96</f>
        <v>0</v>
      </c>
      <c r="O96" s="4">
        <v>0</v>
      </c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4"/>
      <c r="HF96" s="84"/>
      <c r="HG96" s="84"/>
      <c r="HH96" s="84"/>
      <c r="HI96" s="84"/>
      <c r="HJ96" s="84"/>
      <c r="HK96" s="84"/>
      <c r="HL96" s="84"/>
      <c r="HM96" s="84"/>
      <c r="HN96" s="84"/>
      <c r="HO96" s="84"/>
      <c r="HP96" s="84"/>
      <c r="HQ96" s="84"/>
      <c r="HR96" s="84"/>
      <c r="HS96" s="84"/>
      <c r="HT96" s="84"/>
      <c r="HU96" s="84"/>
      <c r="HV96" s="84"/>
      <c r="HW96" s="84"/>
      <c r="HX96" s="84"/>
      <c r="HY96" s="84"/>
      <c r="HZ96" s="84"/>
      <c r="IA96" s="84"/>
      <c r="IB96" s="84"/>
      <c r="IC96" s="84"/>
      <c r="ID96" s="84"/>
      <c r="IE96" s="84"/>
      <c r="IF96" s="84"/>
      <c r="IG96" s="84"/>
      <c r="IH96" s="84"/>
      <c r="II96" s="84"/>
      <c r="IJ96" s="84"/>
      <c r="IK96" s="84"/>
      <c r="IL96" s="84"/>
      <c r="IM96" s="84"/>
      <c r="IN96" s="84"/>
      <c r="IO96" s="84"/>
      <c r="IP96" s="84"/>
      <c r="IQ96" s="84"/>
      <c r="IR96" s="84"/>
      <c r="IS96" s="84"/>
      <c r="IT96" s="84"/>
    </row>
    <row r="97" spans="1:15" s="83" customFormat="1" ht="21.75" customHeight="1" hidden="1">
      <c r="A97" s="5" t="s">
        <v>28</v>
      </c>
      <c r="B97" s="6">
        <v>951</v>
      </c>
      <c r="C97" s="6" t="s">
        <v>34</v>
      </c>
      <c r="D97" s="7" t="s">
        <v>127</v>
      </c>
      <c r="E97" s="7">
        <v>540</v>
      </c>
      <c r="F97" s="7">
        <v>250</v>
      </c>
      <c r="G97" s="7" t="s">
        <v>1</v>
      </c>
      <c r="H97" s="8">
        <f aca="true" t="shared" si="20" ref="H97:M97">H98</f>
        <v>0</v>
      </c>
      <c r="I97" s="8">
        <f t="shared" si="20"/>
        <v>0</v>
      </c>
      <c r="J97" s="8">
        <f t="shared" si="20"/>
        <v>0</v>
      </c>
      <c r="K97" s="8">
        <f t="shared" si="20"/>
        <v>0</v>
      </c>
      <c r="L97" s="8">
        <f t="shared" si="20"/>
        <v>0</v>
      </c>
      <c r="M97" s="8">
        <f t="shared" si="20"/>
        <v>0</v>
      </c>
      <c r="N97" s="8">
        <f>H97-J97</f>
        <v>0</v>
      </c>
      <c r="O97" s="8">
        <v>0</v>
      </c>
    </row>
    <row r="98" spans="1:15" s="83" customFormat="1" ht="36.75" customHeight="1" hidden="1">
      <c r="A98" s="5" t="s">
        <v>31</v>
      </c>
      <c r="B98" s="6">
        <v>951</v>
      </c>
      <c r="C98" s="6" t="s">
        <v>34</v>
      </c>
      <c r="D98" s="7" t="s">
        <v>127</v>
      </c>
      <c r="E98" s="7">
        <v>540</v>
      </c>
      <c r="F98" s="7">
        <v>251</v>
      </c>
      <c r="G98" s="7">
        <v>100</v>
      </c>
      <c r="H98" s="8">
        <v>0</v>
      </c>
      <c r="I98" s="8">
        <v>0</v>
      </c>
      <c r="J98" s="8">
        <v>0</v>
      </c>
      <c r="K98" s="8">
        <f>K103</f>
        <v>0</v>
      </c>
      <c r="L98" s="8">
        <f>L103</f>
        <v>0</v>
      </c>
      <c r="M98" s="8">
        <v>0</v>
      </c>
      <c r="N98" s="8">
        <f>H98-J98</f>
        <v>0</v>
      </c>
      <c r="O98" s="8">
        <v>0</v>
      </c>
    </row>
    <row r="99" spans="1:254" s="68" customFormat="1" ht="45.75" customHeight="1">
      <c r="A99" s="1" t="s">
        <v>39</v>
      </c>
      <c r="B99" s="2">
        <v>951</v>
      </c>
      <c r="C99" s="2" t="s">
        <v>40</v>
      </c>
      <c r="D99" s="3" t="s">
        <v>118</v>
      </c>
      <c r="E99" s="3" t="s">
        <v>1</v>
      </c>
      <c r="F99" s="3" t="s">
        <v>1</v>
      </c>
      <c r="G99" s="3" t="s">
        <v>1</v>
      </c>
      <c r="H99" s="4">
        <f>H100+H104+H108</f>
        <v>255400</v>
      </c>
      <c r="I99" s="4">
        <f>I100+I104+I108</f>
        <v>162809.9</v>
      </c>
      <c r="J99" s="4">
        <f>J100+J104+J108</f>
        <v>162809.9</v>
      </c>
      <c r="K99" s="4">
        <f>K100+K104+K108</f>
        <v>0</v>
      </c>
      <c r="L99" s="4">
        <f>L100+L104+L108</f>
        <v>0</v>
      </c>
      <c r="M99" s="4">
        <f>M100+M104+M108</f>
        <v>162809.9</v>
      </c>
      <c r="N99" s="4">
        <f t="shared" si="17"/>
        <v>92590.1</v>
      </c>
      <c r="O99" s="4">
        <v>0</v>
      </c>
      <c r="P99" s="84"/>
      <c r="Q99" s="84"/>
      <c r="R99" s="109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4"/>
      <c r="IS99" s="84"/>
      <c r="IT99" s="84"/>
    </row>
    <row r="100" spans="1:15" s="83" customFormat="1" ht="21.75" customHeight="1">
      <c r="A100" s="5" t="s">
        <v>3</v>
      </c>
      <c r="B100" s="6">
        <v>951</v>
      </c>
      <c r="C100" s="6" t="s">
        <v>40</v>
      </c>
      <c r="D100" s="7" t="s">
        <v>118</v>
      </c>
      <c r="E100" s="7">
        <v>120</v>
      </c>
      <c r="F100" s="7" t="s">
        <v>4</v>
      </c>
      <c r="G100" s="7" t="s">
        <v>1</v>
      </c>
      <c r="H100" s="8">
        <f>H101+H102+H103</f>
        <v>226600</v>
      </c>
      <c r="I100" s="8">
        <f>I101+I102+I103</f>
        <v>157809.9</v>
      </c>
      <c r="J100" s="8">
        <f>J101+J102+J103</f>
        <v>157809.9</v>
      </c>
      <c r="K100" s="8">
        <f>K101+K103</f>
        <v>0</v>
      </c>
      <c r="L100" s="8">
        <f>L101+L103</f>
        <v>0</v>
      </c>
      <c r="M100" s="8">
        <f>M101+M102+M103</f>
        <v>157809.9</v>
      </c>
      <c r="N100" s="8">
        <f t="shared" si="17"/>
        <v>68790.1</v>
      </c>
      <c r="O100" s="8">
        <v>0</v>
      </c>
    </row>
    <row r="101" spans="1:15" s="83" customFormat="1" ht="21" customHeight="1">
      <c r="A101" s="5" t="s">
        <v>6</v>
      </c>
      <c r="B101" s="6">
        <v>951</v>
      </c>
      <c r="C101" s="6" t="s">
        <v>40</v>
      </c>
      <c r="D101" s="7" t="s">
        <v>118</v>
      </c>
      <c r="E101" s="7" t="s">
        <v>5</v>
      </c>
      <c r="F101" s="7" t="s">
        <v>7</v>
      </c>
      <c r="G101" s="7">
        <v>415</v>
      </c>
      <c r="H101" s="8">
        <v>170500</v>
      </c>
      <c r="I101" s="8">
        <v>123860.81</v>
      </c>
      <c r="J101" s="8">
        <v>123860.81</v>
      </c>
      <c r="K101" s="8">
        <v>0</v>
      </c>
      <c r="L101" s="8">
        <v>0</v>
      </c>
      <c r="M101" s="8">
        <v>123860.81</v>
      </c>
      <c r="N101" s="8">
        <f t="shared" si="17"/>
        <v>46639.19</v>
      </c>
      <c r="O101" s="8">
        <v>0</v>
      </c>
    </row>
    <row r="102" spans="1:20" s="83" customFormat="1" ht="21" customHeight="1">
      <c r="A102" s="5" t="s">
        <v>6</v>
      </c>
      <c r="B102" s="6">
        <v>951</v>
      </c>
      <c r="C102" s="6" t="s">
        <v>40</v>
      </c>
      <c r="D102" s="7" t="s">
        <v>118</v>
      </c>
      <c r="E102" s="7" t="s">
        <v>5</v>
      </c>
      <c r="F102" s="7">
        <v>266</v>
      </c>
      <c r="G102" s="7">
        <v>415</v>
      </c>
      <c r="H102" s="8">
        <v>3500</v>
      </c>
      <c r="I102" s="8">
        <v>3421.95</v>
      </c>
      <c r="J102" s="8">
        <v>3421.95</v>
      </c>
      <c r="K102" s="8">
        <v>0</v>
      </c>
      <c r="L102" s="8">
        <v>0</v>
      </c>
      <c r="M102" s="8">
        <v>3421.95</v>
      </c>
      <c r="N102" s="8">
        <f>H102-J102</f>
        <v>78.05000000000018</v>
      </c>
      <c r="O102" s="8">
        <v>0</v>
      </c>
      <c r="T102" s="83" t="s">
        <v>507</v>
      </c>
    </row>
    <row r="103" spans="1:15" s="83" customFormat="1" ht="19.5" customHeight="1">
      <c r="A103" s="5" t="s">
        <v>9</v>
      </c>
      <c r="B103" s="6">
        <v>951</v>
      </c>
      <c r="C103" s="6" t="s">
        <v>40</v>
      </c>
      <c r="D103" s="7" t="s">
        <v>118</v>
      </c>
      <c r="E103" s="7" t="s">
        <v>315</v>
      </c>
      <c r="F103" s="7" t="s">
        <v>10</v>
      </c>
      <c r="G103" s="7">
        <v>415</v>
      </c>
      <c r="H103" s="8">
        <v>52600</v>
      </c>
      <c r="I103" s="8">
        <v>30527.14</v>
      </c>
      <c r="J103" s="8">
        <v>30527.14</v>
      </c>
      <c r="K103" s="8">
        <v>0</v>
      </c>
      <c r="L103" s="8">
        <v>0</v>
      </c>
      <c r="M103" s="8">
        <v>30527.14</v>
      </c>
      <c r="N103" s="8">
        <f t="shared" si="17"/>
        <v>22072.86</v>
      </c>
      <c r="O103" s="8">
        <v>0</v>
      </c>
    </row>
    <row r="104" spans="1:15" s="83" customFormat="1" ht="20.25" customHeight="1">
      <c r="A104" s="5" t="s">
        <v>14</v>
      </c>
      <c r="B104" s="6">
        <v>951</v>
      </c>
      <c r="C104" s="6" t="s">
        <v>40</v>
      </c>
      <c r="D104" s="7" t="s">
        <v>118</v>
      </c>
      <c r="E104" s="7" t="s">
        <v>16</v>
      </c>
      <c r="F104" s="7">
        <v>220</v>
      </c>
      <c r="G104" s="7" t="s">
        <v>1</v>
      </c>
      <c r="H104" s="8">
        <f>H105+H106+H107</f>
        <v>28800</v>
      </c>
      <c r="I104" s="8">
        <f>I105+I106+I107</f>
        <v>5000</v>
      </c>
      <c r="J104" s="8">
        <f>J105+J106+J107</f>
        <v>5000</v>
      </c>
      <c r="K104" s="8">
        <f>K106</f>
        <v>0</v>
      </c>
      <c r="L104" s="8">
        <f>L106</f>
        <v>0</v>
      </c>
      <c r="M104" s="8">
        <f>M105+M106+M107</f>
        <v>5000</v>
      </c>
      <c r="N104" s="8">
        <f t="shared" si="17"/>
        <v>23800</v>
      </c>
      <c r="O104" s="8">
        <v>0</v>
      </c>
    </row>
    <row r="105" spans="1:15" s="83" customFormat="1" ht="21" customHeight="1">
      <c r="A105" s="5" t="s">
        <v>22</v>
      </c>
      <c r="B105" s="6">
        <v>951</v>
      </c>
      <c r="C105" s="6" t="s">
        <v>40</v>
      </c>
      <c r="D105" s="7" t="s">
        <v>118</v>
      </c>
      <c r="E105" s="7" t="s">
        <v>16</v>
      </c>
      <c r="F105" s="7">
        <v>221</v>
      </c>
      <c r="G105" s="7">
        <v>415</v>
      </c>
      <c r="H105" s="8">
        <v>5000</v>
      </c>
      <c r="I105" s="8">
        <v>5000</v>
      </c>
      <c r="J105" s="8">
        <v>5000</v>
      </c>
      <c r="K105" s="8">
        <v>0</v>
      </c>
      <c r="L105" s="8">
        <v>0</v>
      </c>
      <c r="M105" s="8">
        <v>5000</v>
      </c>
      <c r="N105" s="8">
        <f>H105-J105</f>
        <v>0</v>
      </c>
      <c r="O105" s="8">
        <v>0</v>
      </c>
    </row>
    <row r="106" spans="1:15" s="83" customFormat="1" ht="21" customHeight="1">
      <c r="A106" s="5" t="s">
        <v>407</v>
      </c>
      <c r="B106" s="6">
        <v>951</v>
      </c>
      <c r="C106" s="6" t="s">
        <v>40</v>
      </c>
      <c r="D106" s="7" t="s">
        <v>118</v>
      </c>
      <c r="E106" s="7" t="s">
        <v>16</v>
      </c>
      <c r="F106" s="7">
        <v>225</v>
      </c>
      <c r="G106" s="7">
        <v>415</v>
      </c>
      <c r="H106" s="8">
        <v>3000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f>H106-J106</f>
        <v>3000</v>
      </c>
      <c r="O106" s="8">
        <v>0</v>
      </c>
    </row>
    <row r="107" spans="1:15" s="83" customFormat="1" ht="21" customHeight="1">
      <c r="A107" s="5" t="s">
        <v>17</v>
      </c>
      <c r="B107" s="6">
        <v>951</v>
      </c>
      <c r="C107" s="6" t="s">
        <v>40</v>
      </c>
      <c r="D107" s="7" t="s">
        <v>118</v>
      </c>
      <c r="E107" s="7" t="s">
        <v>16</v>
      </c>
      <c r="F107" s="7">
        <v>346</v>
      </c>
      <c r="G107" s="7">
        <v>415</v>
      </c>
      <c r="H107" s="8">
        <v>20800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>H107-J107</f>
        <v>20800</v>
      </c>
      <c r="O107" s="8">
        <v>0</v>
      </c>
    </row>
    <row r="108" spans="1:15" s="83" customFormat="1" ht="22.5" customHeight="1" hidden="1">
      <c r="A108" s="5" t="s">
        <v>19</v>
      </c>
      <c r="B108" s="6">
        <v>951</v>
      </c>
      <c r="C108" s="6" t="s">
        <v>40</v>
      </c>
      <c r="D108" s="7" t="s">
        <v>118</v>
      </c>
      <c r="E108" s="7" t="s">
        <v>16</v>
      </c>
      <c r="F108" s="7" t="s">
        <v>20</v>
      </c>
      <c r="G108" s="7"/>
      <c r="H108" s="8">
        <f aca="true" t="shared" si="21" ref="H108:M108">H109</f>
        <v>0</v>
      </c>
      <c r="I108" s="8">
        <f t="shared" si="21"/>
        <v>0</v>
      </c>
      <c r="J108" s="8">
        <f t="shared" si="21"/>
        <v>0</v>
      </c>
      <c r="K108" s="8">
        <f t="shared" si="21"/>
        <v>0</v>
      </c>
      <c r="L108" s="8">
        <f t="shared" si="21"/>
        <v>0</v>
      </c>
      <c r="M108" s="8">
        <f t="shared" si="21"/>
        <v>0</v>
      </c>
      <c r="N108" s="8">
        <f t="shared" si="17"/>
        <v>0</v>
      </c>
      <c r="O108" s="8">
        <v>0</v>
      </c>
    </row>
    <row r="109" spans="1:15" s="83" customFormat="1" ht="32.25" customHeight="1" hidden="1">
      <c r="A109" s="5" t="s">
        <v>426</v>
      </c>
      <c r="B109" s="6">
        <v>951</v>
      </c>
      <c r="C109" s="6" t="s">
        <v>40</v>
      </c>
      <c r="D109" s="7" t="s">
        <v>118</v>
      </c>
      <c r="E109" s="7" t="s">
        <v>16</v>
      </c>
      <c r="F109" s="7">
        <v>346</v>
      </c>
      <c r="G109" s="7">
        <v>415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f t="shared" si="17"/>
        <v>0</v>
      </c>
      <c r="O109" s="8">
        <v>0</v>
      </c>
    </row>
    <row r="110" spans="1:254" s="68" customFormat="1" ht="27.75" customHeight="1" hidden="1">
      <c r="A110" s="1" t="s">
        <v>41</v>
      </c>
      <c r="B110" s="2">
        <v>951</v>
      </c>
      <c r="C110" s="2" t="s">
        <v>43</v>
      </c>
      <c r="D110" s="3" t="s">
        <v>42</v>
      </c>
      <c r="E110" s="3" t="s">
        <v>1</v>
      </c>
      <c r="F110" s="3" t="s">
        <v>1</v>
      </c>
      <c r="G110" s="3" t="s">
        <v>1</v>
      </c>
      <c r="H110" s="4">
        <f>H111</f>
        <v>0</v>
      </c>
      <c r="I110" s="4">
        <f aca="true" t="shared" si="22" ref="I110:M111">I111</f>
        <v>0</v>
      </c>
      <c r="J110" s="4">
        <f t="shared" si="22"/>
        <v>0</v>
      </c>
      <c r="K110" s="4">
        <f t="shared" si="22"/>
        <v>0</v>
      </c>
      <c r="L110" s="4">
        <f t="shared" si="22"/>
        <v>0</v>
      </c>
      <c r="M110" s="4">
        <f t="shared" si="22"/>
        <v>0</v>
      </c>
      <c r="N110" s="8">
        <f t="shared" si="17"/>
        <v>0</v>
      </c>
      <c r="O110" s="8">
        <v>0</v>
      </c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84"/>
      <c r="HI110" s="84"/>
      <c r="HJ110" s="84"/>
      <c r="HK110" s="84"/>
      <c r="HL110" s="84"/>
      <c r="HM110" s="84"/>
      <c r="HN110" s="84"/>
      <c r="HO110" s="84"/>
      <c r="HP110" s="84"/>
      <c r="HQ110" s="84"/>
      <c r="HR110" s="84"/>
      <c r="HS110" s="84"/>
      <c r="HT110" s="84"/>
      <c r="HU110" s="84"/>
      <c r="HV110" s="84"/>
      <c r="HW110" s="84"/>
      <c r="HX110" s="84"/>
      <c r="HY110" s="84"/>
      <c r="HZ110" s="84"/>
      <c r="IA110" s="84"/>
      <c r="IB110" s="84"/>
      <c r="IC110" s="84"/>
      <c r="ID110" s="84"/>
      <c r="IE110" s="84"/>
      <c r="IF110" s="84"/>
      <c r="IG110" s="84"/>
      <c r="IH110" s="84"/>
      <c r="II110" s="84"/>
      <c r="IJ110" s="84"/>
      <c r="IK110" s="84"/>
      <c r="IL110" s="84"/>
      <c r="IM110" s="84"/>
      <c r="IN110" s="84"/>
      <c r="IO110" s="84"/>
      <c r="IP110" s="84"/>
      <c r="IQ110" s="84"/>
      <c r="IR110" s="84"/>
      <c r="IS110" s="84"/>
      <c r="IT110" s="84"/>
    </row>
    <row r="111" spans="1:15" s="83" customFormat="1" ht="13.5" customHeight="1" hidden="1">
      <c r="A111" s="5" t="s">
        <v>14</v>
      </c>
      <c r="B111" s="6">
        <v>951</v>
      </c>
      <c r="C111" s="6" t="s">
        <v>43</v>
      </c>
      <c r="D111" s="7" t="s">
        <v>42</v>
      </c>
      <c r="E111" s="7" t="s">
        <v>16</v>
      </c>
      <c r="F111" s="7" t="s">
        <v>15</v>
      </c>
      <c r="G111" s="7" t="s">
        <v>1</v>
      </c>
      <c r="H111" s="8">
        <f>H112</f>
        <v>0</v>
      </c>
      <c r="I111" s="8">
        <f t="shared" si="22"/>
        <v>0</v>
      </c>
      <c r="J111" s="8">
        <f t="shared" si="22"/>
        <v>0</v>
      </c>
      <c r="K111" s="8">
        <f t="shared" si="22"/>
        <v>0</v>
      </c>
      <c r="L111" s="8">
        <f t="shared" si="22"/>
        <v>0</v>
      </c>
      <c r="M111" s="8">
        <f t="shared" si="22"/>
        <v>0</v>
      </c>
      <c r="N111" s="8">
        <f t="shared" si="17"/>
        <v>0</v>
      </c>
      <c r="O111" s="8">
        <v>0</v>
      </c>
    </row>
    <row r="112" spans="1:15" s="83" customFormat="1" ht="18" customHeight="1" hidden="1">
      <c r="A112" s="5" t="s">
        <v>17</v>
      </c>
      <c r="B112" s="6">
        <v>951</v>
      </c>
      <c r="C112" s="6" t="s">
        <v>43</v>
      </c>
      <c r="D112" s="7" t="s">
        <v>42</v>
      </c>
      <c r="E112" s="7" t="s">
        <v>16</v>
      </c>
      <c r="F112" s="7" t="s">
        <v>18</v>
      </c>
      <c r="G112" s="7" t="s">
        <v>8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f t="shared" si="17"/>
        <v>0</v>
      </c>
      <c r="O112" s="8">
        <v>0</v>
      </c>
    </row>
    <row r="113" spans="1:254" s="68" customFormat="1" ht="33.75" customHeight="1">
      <c r="A113" s="1" t="s">
        <v>41</v>
      </c>
      <c r="B113" s="2">
        <v>951</v>
      </c>
      <c r="C113" s="2" t="s">
        <v>500</v>
      </c>
      <c r="D113" s="3" t="s">
        <v>337</v>
      </c>
      <c r="E113" s="3" t="s">
        <v>1</v>
      </c>
      <c r="F113" s="3" t="s">
        <v>1</v>
      </c>
      <c r="G113" s="3" t="s">
        <v>1</v>
      </c>
      <c r="H113" s="4">
        <f>H114</f>
        <v>1000</v>
      </c>
      <c r="I113" s="4">
        <f aca="true" t="shared" si="23" ref="I113:M114">I114</f>
        <v>800</v>
      </c>
      <c r="J113" s="4">
        <f t="shared" si="23"/>
        <v>800</v>
      </c>
      <c r="K113" s="4">
        <f t="shared" si="23"/>
        <v>0</v>
      </c>
      <c r="L113" s="4">
        <f t="shared" si="23"/>
        <v>0</v>
      </c>
      <c r="M113" s="4">
        <f t="shared" si="23"/>
        <v>800</v>
      </c>
      <c r="N113" s="4">
        <f t="shared" si="17"/>
        <v>200</v>
      </c>
      <c r="O113" s="4">
        <v>0</v>
      </c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</row>
    <row r="114" spans="1:15" s="83" customFormat="1" ht="18" customHeight="1">
      <c r="A114" s="5" t="s">
        <v>14</v>
      </c>
      <c r="B114" s="6">
        <v>951</v>
      </c>
      <c r="C114" s="6" t="s">
        <v>500</v>
      </c>
      <c r="D114" s="7" t="s">
        <v>337</v>
      </c>
      <c r="E114" s="7" t="s">
        <v>16</v>
      </c>
      <c r="F114" s="7" t="s">
        <v>15</v>
      </c>
      <c r="G114" s="7" t="s">
        <v>1</v>
      </c>
      <c r="H114" s="8">
        <f>H115</f>
        <v>1000</v>
      </c>
      <c r="I114" s="8">
        <f t="shared" si="23"/>
        <v>800</v>
      </c>
      <c r="J114" s="8">
        <f t="shared" si="23"/>
        <v>800</v>
      </c>
      <c r="K114" s="8">
        <f t="shared" si="23"/>
        <v>0</v>
      </c>
      <c r="L114" s="8">
        <f t="shared" si="23"/>
        <v>0</v>
      </c>
      <c r="M114" s="8">
        <f t="shared" si="23"/>
        <v>800</v>
      </c>
      <c r="N114" s="8">
        <f t="shared" si="17"/>
        <v>200</v>
      </c>
      <c r="O114" s="8">
        <v>0</v>
      </c>
    </row>
    <row r="115" spans="1:15" s="83" customFormat="1" ht="20.25" customHeight="1">
      <c r="A115" s="5" t="s">
        <v>430</v>
      </c>
      <c r="B115" s="6">
        <v>951</v>
      </c>
      <c r="C115" s="6" t="s">
        <v>500</v>
      </c>
      <c r="D115" s="7" t="s">
        <v>337</v>
      </c>
      <c r="E115" s="7" t="s">
        <v>16</v>
      </c>
      <c r="F115" s="7">
        <v>227</v>
      </c>
      <c r="G115" s="7">
        <v>100</v>
      </c>
      <c r="H115" s="8">
        <v>1000</v>
      </c>
      <c r="I115" s="8">
        <v>800</v>
      </c>
      <c r="J115" s="8">
        <v>800</v>
      </c>
      <c r="K115" s="8">
        <v>0</v>
      </c>
      <c r="L115" s="8">
        <v>0</v>
      </c>
      <c r="M115" s="8">
        <v>800</v>
      </c>
      <c r="N115" s="8">
        <f t="shared" si="17"/>
        <v>200</v>
      </c>
      <c r="O115" s="8">
        <v>0</v>
      </c>
    </row>
    <row r="116" spans="1:254" s="68" customFormat="1" ht="63" customHeight="1" hidden="1">
      <c r="A116" s="1" t="s">
        <v>45</v>
      </c>
      <c r="B116" s="2">
        <v>951</v>
      </c>
      <c r="C116" s="2" t="s">
        <v>43</v>
      </c>
      <c r="D116" s="3" t="s">
        <v>119</v>
      </c>
      <c r="E116" s="3" t="s">
        <v>1</v>
      </c>
      <c r="F116" s="3" t="s">
        <v>1</v>
      </c>
      <c r="G116" s="3" t="s">
        <v>1</v>
      </c>
      <c r="H116" s="4">
        <f>H117</f>
        <v>0</v>
      </c>
      <c r="I116" s="4">
        <f aca="true" t="shared" si="24" ref="I116:M117">I117</f>
        <v>0</v>
      </c>
      <c r="J116" s="4">
        <f t="shared" si="24"/>
        <v>0</v>
      </c>
      <c r="K116" s="4">
        <f t="shared" si="24"/>
        <v>0</v>
      </c>
      <c r="L116" s="4">
        <f t="shared" si="24"/>
        <v>0</v>
      </c>
      <c r="M116" s="4">
        <f t="shared" si="24"/>
        <v>0</v>
      </c>
      <c r="N116" s="8">
        <f t="shared" si="17"/>
        <v>0</v>
      </c>
      <c r="O116" s="8">
        <v>0</v>
      </c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  <c r="HC116" s="84"/>
      <c r="HD116" s="84"/>
      <c r="HE116" s="84"/>
      <c r="HF116" s="84"/>
      <c r="HG116" s="84"/>
      <c r="HH116" s="84"/>
      <c r="HI116" s="84"/>
      <c r="HJ116" s="84"/>
      <c r="HK116" s="84"/>
      <c r="HL116" s="84"/>
      <c r="HM116" s="84"/>
      <c r="HN116" s="84"/>
      <c r="HO116" s="84"/>
      <c r="HP116" s="84"/>
      <c r="HQ116" s="84"/>
      <c r="HR116" s="84"/>
      <c r="HS116" s="84"/>
      <c r="HT116" s="84"/>
      <c r="HU116" s="84"/>
      <c r="HV116" s="84"/>
      <c r="HW116" s="84"/>
      <c r="HX116" s="84"/>
      <c r="HY116" s="84"/>
      <c r="HZ116" s="84"/>
      <c r="IA116" s="84"/>
      <c r="IB116" s="84"/>
      <c r="IC116" s="84"/>
      <c r="ID116" s="84"/>
      <c r="IE116" s="84"/>
      <c r="IF116" s="84"/>
      <c r="IG116" s="84"/>
      <c r="IH116" s="84"/>
      <c r="II116" s="84"/>
      <c r="IJ116" s="84"/>
      <c r="IK116" s="84"/>
      <c r="IL116" s="84"/>
      <c r="IM116" s="84"/>
      <c r="IN116" s="84"/>
      <c r="IO116" s="84"/>
      <c r="IP116" s="84"/>
      <c r="IQ116" s="84"/>
      <c r="IR116" s="84"/>
      <c r="IS116" s="84"/>
      <c r="IT116" s="84"/>
    </row>
    <row r="117" spans="1:15" s="83" customFormat="1" ht="20.25" customHeight="1" hidden="1">
      <c r="A117" s="5" t="s">
        <v>28</v>
      </c>
      <c r="B117" s="6">
        <v>951</v>
      </c>
      <c r="C117" s="6" t="s">
        <v>43</v>
      </c>
      <c r="D117" s="7" t="s">
        <v>119</v>
      </c>
      <c r="E117" s="7" t="s">
        <v>30</v>
      </c>
      <c r="F117" s="7" t="s">
        <v>29</v>
      </c>
      <c r="G117" s="7" t="s">
        <v>1</v>
      </c>
      <c r="H117" s="8">
        <f>H118</f>
        <v>0</v>
      </c>
      <c r="I117" s="8">
        <f t="shared" si="24"/>
        <v>0</v>
      </c>
      <c r="J117" s="8">
        <f t="shared" si="24"/>
        <v>0</v>
      </c>
      <c r="K117" s="8">
        <f t="shared" si="24"/>
        <v>0</v>
      </c>
      <c r="L117" s="8">
        <f t="shared" si="24"/>
        <v>0</v>
      </c>
      <c r="M117" s="8">
        <f t="shared" si="24"/>
        <v>0</v>
      </c>
      <c r="N117" s="8">
        <f t="shared" si="17"/>
        <v>0</v>
      </c>
      <c r="O117" s="8">
        <v>0</v>
      </c>
    </row>
    <row r="118" spans="1:15" s="83" customFormat="1" ht="33.75" customHeight="1" hidden="1">
      <c r="A118" s="5" t="s">
        <v>31</v>
      </c>
      <c r="B118" s="6">
        <v>951</v>
      </c>
      <c r="C118" s="6" t="s">
        <v>43</v>
      </c>
      <c r="D118" s="7" t="s">
        <v>119</v>
      </c>
      <c r="E118" s="7" t="s">
        <v>30</v>
      </c>
      <c r="F118" s="7" t="s">
        <v>32</v>
      </c>
      <c r="G118" s="7" t="s">
        <v>46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f t="shared" si="17"/>
        <v>0</v>
      </c>
      <c r="O118" s="8">
        <v>0</v>
      </c>
    </row>
    <row r="119" spans="1:254" s="68" customFormat="1" ht="26.25" customHeight="1" hidden="1">
      <c r="A119" s="1" t="s">
        <v>44</v>
      </c>
      <c r="B119" s="2">
        <v>951</v>
      </c>
      <c r="C119" s="2" t="s">
        <v>43</v>
      </c>
      <c r="D119" s="3" t="s">
        <v>119</v>
      </c>
      <c r="E119" s="3" t="s">
        <v>1</v>
      </c>
      <c r="F119" s="3" t="s">
        <v>1</v>
      </c>
      <c r="G119" s="3" t="s">
        <v>1</v>
      </c>
      <c r="H119" s="4">
        <f>H120</f>
        <v>0</v>
      </c>
      <c r="I119" s="4">
        <f aca="true" t="shared" si="25" ref="I119:M120">I120</f>
        <v>0</v>
      </c>
      <c r="J119" s="4">
        <f t="shared" si="25"/>
        <v>0</v>
      </c>
      <c r="K119" s="4">
        <f t="shared" si="25"/>
        <v>0</v>
      </c>
      <c r="L119" s="4">
        <f t="shared" si="25"/>
        <v>0</v>
      </c>
      <c r="M119" s="4">
        <f t="shared" si="25"/>
        <v>0</v>
      </c>
      <c r="N119" s="8">
        <f t="shared" si="17"/>
        <v>0</v>
      </c>
      <c r="O119" s="8">
        <v>0</v>
      </c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4"/>
      <c r="HF119" s="84"/>
      <c r="HG119" s="84"/>
      <c r="HH119" s="8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  <c r="IQ119" s="84"/>
      <c r="IR119" s="84"/>
      <c r="IS119" s="84"/>
      <c r="IT119" s="84"/>
    </row>
    <row r="120" spans="1:15" s="83" customFormat="1" ht="18.75" customHeight="1" hidden="1">
      <c r="A120" s="5" t="s">
        <v>14</v>
      </c>
      <c r="B120" s="6">
        <v>951</v>
      </c>
      <c r="C120" s="6" t="s">
        <v>43</v>
      </c>
      <c r="D120" s="7" t="s">
        <v>119</v>
      </c>
      <c r="E120" s="7" t="s">
        <v>16</v>
      </c>
      <c r="F120" s="7" t="s">
        <v>15</v>
      </c>
      <c r="G120" s="7" t="s">
        <v>1</v>
      </c>
      <c r="H120" s="8">
        <f>H121</f>
        <v>0</v>
      </c>
      <c r="I120" s="8">
        <f t="shared" si="25"/>
        <v>0</v>
      </c>
      <c r="J120" s="8">
        <f t="shared" si="25"/>
        <v>0</v>
      </c>
      <c r="K120" s="8">
        <f t="shared" si="25"/>
        <v>0</v>
      </c>
      <c r="L120" s="8">
        <f t="shared" si="25"/>
        <v>0</v>
      </c>
      <c r="M120" s="8">
        <f t="shared" si="25"/>
        <v>0</v>
      </c>
      <c r="N120" s="8">
        <f t="shared" si="17"/>
        <v>0</v>
      </c>
      <c r="O120" s="8">
        <v>0</v>
      </c>
    </row>
    <row r="121" spans="1:15" s="83" customFormat="1" ht="20.25" customHeight="1" hidden="1">
      <c r="A121" s="5" t="s">
        <v>17</v>
      </c>
      <c r="B121" s="6">
        <v>951</v>
      </c>
      <c r="C121" s="6" t="s">
        <v>43</v>
      </c>
      <c r="D121" s="7" t="s">
        <v>119</v>
      </c>
      <c r="E121" s="7" t="s">
        <v>16</v>
      </c>
      <c r="F121" s="7" t="s">
        <v>18</v>
      </c>
      <c r="G121" s="7" t="s">
        <v>8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f t="shared" si="17"/>
        <v>0</v>
      </c>
      <c r="O121" s="8">
        <v>0</v>
      </c>
    </row>
    <row r="122" spans="1:254" s="68" customFormat="1" ht="33" customHeight="1">
      <c r="A122" s="1" t="s">
        <v>47</v>
      </c>
      <c r="B122" s="2">
        <v>951</v>
      </c>
      <c r="C122" s="2" t="s">
        <v>473</v>
      </c>
      <c r="D122" s="3" t="s">
        <v>129</v>
      </c>
      <c r="E122" s="3" t="s">
        <v>1</v>
      </c>
      <c r="F122" s="3" t="s">
        <v>1</v>
      </c>
      <c r="G122" s="3" t="s">
        <v>1</v>
      </c>
      <c r="H122" s="4">
        <f>H123+H125</f>
        <v>451000</v>
      </c>
      <c r="I122" s="4">
        <f>I123+I125</f>
        <v>442514</v>
      </c>
      <c r="J122" s="4">
        <f>J123+J125</f>
        <v>442514</v>
      </c>
      <c r="K122" s="4">
        <f>K123</f>
        <v>0</v>
      </c>
      <c r="L122" s="4">
        <f>L123+L125</f>
        <v>0</v>
      </c>
      <c r="M122" s="4">
        <f>M123+M125</f>
        <v>442514</v>
      </c>
      <c r="N122" s="4">
        <f t="shared" si="17"/>
        <v>8486</v>
      </c>
      <c r="O122" s="4">
        <v>0</v>
      </c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4"/>
      <c r="HF122" s="84"/>
      <c r="HG122" s="84"/>
      <c r="HH122" s="84"/>
      <c r="HI122" s="84"/>
      <c r="HJ122" s="84"/>
      <c r="HK122" s="84"/>
      <c r="HL122" s="84"/>
      <c r="HM122" s="84"/>
      <c r="HN122" s="84"/>
      <c r="HO122" s="84"/>
      <c r="HP122" s="84"/>
      <c r="HQ122" s="84"/>
      <c r="HR122" s="84"/>
      <c r="HS122" s="84"/>
      <c r="HT122" s="84"/>
      <c r="HU122" s="84"/>
      <c r="HV122" s="84"/>
      <c r="HW122" s="84"/>
      <c r="HX122" s="84"/>
      <c r="HY122" s="84"/>
      <c r="HZ122" s="84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  <c r="IQ122" s="84"/>
      <c r="IR122" s="84"/>
      <c r="IS122" s="84"/>
      <c r="IT122" s="84"/>
    </row>
    <row r="123" spans="1:15" s="83" customFormat="1" ht="19.5" customHeight="1">
      <c r="A123" s="5" t="s">
        <v>14</v>
      </c>
      <c r="B123" s="6">
        <v>951</v>
      </c>
      <c r="C123" s="6" t="s">
        <v>473</v>
      </c>
      <c r="D123" s="7" t="s">
        <v>129</v>
      </c>
      <c r="E123" s="7" t="s">
        <v>16</v>
      </c>
      <c r="F123" s="7">
        <v>220</v>
      </c>
      <c r="G123" s="7" t="s">
        <v>1</v>
      </c>
      <c r="H123" s="8">
        <f>H124</f>
        <v>450000</v>
      </c>
      <c r="I123" s="8">
        <f>I124</f>
        <v>442514</v>
      </c>
      <c r="J123" s="8">
        <f>J124</f>
        <v>442514</v>
      </c>
      <c r="K123" s="8">
        <f>K124</f>
        <v>0</v>
      </c>
      <c r="L123" s="8">
        <f>L124</f>
        <v>0</v>
      </c>
      <c r="M123" s="8">
        <f>M124</f>
        <v>442514</v>
      </c>
      <c r="N123" s="8">
        <f t="shared" si="17"/>
        <v>7486</v>
      </c>
      <c r="O123" s="8">
        <v>0</v>
      </c>
    </row>
    <row r="124" spans="1:15" s="83" customFormat="1" ht="21" customHeight="1">
      <c r="A124" s="5" t="s">
        <v>407</v>
      </c>
      <c r="B124" s="6">
        <v>951</v>
      </c>
      <c r="C124" s="6" t="s">
        <v>473</v>
      </c>
      <c r="D124" s="7" t="s">
        <v>129</v>
      </c>
      <c r="E124" s="7" t="s">
        <v>16</v>
      </c>
      <c r="F124" s="7">
        <v>225</v>
      </c>
      <c r="G124" s="7">
        <v>123</v>
      </c>
      <c r="H124" s="8">
        <v>450000</v>
      </c>
      <c r="I124" s="8">
        <v>442514</v>
      </c>
      <c r="J124" s="8">
        <v>442514</v>
      </c>
      <c r="K124" s="8">
        <v>0</v>
      </c>
      <c r="L124" s="8">
        <v>0</v>
      </c>
      <c r="M124" s="8">
        <v>442514</v>
      </c>
      <c r="N124" s="8">
        <f>H124-J124</f>
        <v>7486</v>
      </c>
      <c r="O124" s="8">
        <v>0</v>
      </c>
    </row>
    <row r="125" spans="1:15" s="83" customFormat="1" ht="21" customHeight="1">
      <c r="A125" s="5" t="s">
        <v>17</v>
      </c>
      <c r="B125" s="6">
        <v>951</v>
      </c>
      <c r="C125" s="6" t="s">
        <v>473</v>
      </c>
      <c r="D125" s="7" t="s">
        <v>129</v>
      </c>
      <c r="E125" s="7" t="s">
        <v>16</v>
      </c>
      <c r="F125" s="7">
        <v>340</v>
      </c>
      <c r="G125" s="7">
        <v>100</v>
      </c>
      <c r="H125" s="8">
        <f aca="true" t="shared" si="26" ref="H125:M125">H126</f>
        <v>1000</v>
      </c>
      <c r="I125" s="8">
        <f t="shared" si="26"/>
        <v>0</v>
      </c>
      <c r="J125" s="8">
        <f t="shared" si="26"/>
        <v>0</v>
      </c>
      <c r="K125" s="8">
        <f t="shared" si="26"/>
        <v>0</v>
      </c>
      <c r="L125" s="8">
        <f t="shared" si="26"/>
        <v>0</v>
      </c>
      <c r="M125" s="8">
        <f t="shared" si="26"/>
        <v>0</v>
      </c>
      <c r="N125" s="8">
        <f>H125-J125</f>
        <v>1000</v>
      </c>
      <c r="O125" s="8">
        <v>0</v>
      </c>
    </row>
    <row r="126" spans="1:15" s="83" customFormat="1" ht="21" customHeight="1">
      <c r="A126" s="5" t="s">
        <v>17</v>
      </c>
      <c r="B126" s="6">
        <v>951</v>
      </c>
      <c r="C126" s="6" t="s">
        <v>473</v>
      </c>
      <c r="D126" s="7" t="s">
        <v>129</v>
      </c>
      <c r="E126" s="7" t="s">
        <v>16</v>
      </c>
      <c r="F126" s="7">
        <v>346</v>
      </c>
      <c r="G126" s="7">
        <v>100</v>
      </c>
      <c r="H126" s="8">
        <v>1000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f t="shared" si="17"/>
        <v>1000</v>
      </c>
      <c r="O126" s="8">
        <v>0</v>
      </c>
    </row>
    <row r="127" spans="1:254" s="68" customFormat="1" ht="31.5" customHeight="1">
      <c r="A127" s="1" t="s">
        <v>434</v>
      </c>
      <c r="B127" s="2">
        <v>951</v>
      </c>
      <c r="C127" s="32" t="s">
        <v>474</v>
      </c>
      <c r="D127" s="32" t="s">
        <v>433</v>
      </c>
      <c r="E127" s="3"/>
      <c r="F127" s="3"/>
      <c r="G127" s="3"/>
      <c r="H127" s="4">
        <f>H128</f>
        <v>1000</v>
      </c>
      <c r="I127" s="4">
        <f aca="true" t="shared" si="27" ref="I127:M128">I128</f>
        <v>0</v>
      </c>
      <c r="J127" s="4">
        <f t="shared" si="27"/>
        <v>0</v>
      </c>
      <c r="K127" s="4">
        <f t="shared" si="27"/>
        <v>0</v>
      </c>
      <c r="L127" s="4">
        <f t="shared" si="27"/>
        <v>0</v>
      </c>
      <c r="M127" s="4">
        <f t="shared" si="27"/>
        <v>0</v>
      </c>
      <c r="N127" s="8">
        <f t="shared" si="17"/>
        <v>1000</v>
      </c>
      <c r="O127" s="8">
        <v>0</v>
      </c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  <c r="IS127" s="84"/>
      <c r="IT127" s="84"/>
    </row>
    <row r="128" spans="1:15" s="83" customFormat="1" ht="20.25" customHeight="1">
      <c r="A128" s="5" t="s">
        <v>14</v>
      </c>
      <c r="B128" s="6">
        <v>951</v>
      </c>
      <c r="C128" s="33" t="s">
        <v>474</v>
      </c>
      <c r="D128" s="33" t="s">
        <v>433</v>
      </c>
      <c r="E128" s="7">
        <v>244</v>
      </c>
      <c r="F128" s="7">
        <v>220</v>
      </c>
      <c r="G128" s="7"/>
      <c r="H128" s="8">
        <f>H129</f>
        <v>1000</v>
      </c>
      <c r="I128" s="8">
        <f t="shared" si="27"/>
        <v>0</v>
      </c>
      <c r="J128" s="8">
        <f t="shared" si="27"/>
        <v>0</v>
      </c>
      <c r="K128" s="8">
        <f t="shared" si="27"/>
        <v>0</v>
      </c>
      <c r="L128" s="8">
        <f t="shared" si="27"/>
        <v>0</v>
      </c>
      <c r="M128" s="8">
        <f t="shared" si="27"/>
        <v>0</v>
      </c>
      <c r="N128" s="8">
        <f t="shared" si="17"/>
        <v>1000</v>
      </c>
      <c r="O128" s="8">
        <v>0</v>
      </c>
    </row>
    <row r="129" spans="1:15" s="83" customFormat="1" ht="20.25" customHeight="1">
      <c r="A129" s="5" t="s">
        <v>430</v>
      </c>
      <c r="B129" s="6">
        <v>951</v>
      </c>
      <c r="C129" s="33" t="s">
        <v>474</v>
      </c>
      <c r="D129" s="33" t="s">
        <v>433</v>
      </c>
      <c r="E129" s="7">
        <v>244</v>
      </c>
      <c r="F129" s="7">
        <v>346</v>
      </c>
      <c r="G129" s="31" t="s">
        <v>400</v>
      </c>
      <c r="H129" s="8">
        <v>1000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f t="shared" si="17"/>
        <v>1000</v>
      </c>
      <c r="O129" s="8">
        <v>0</v>
      </c>
    </row>
    <row r="130" spans="1:15" s="84" customFormat="1" ht="46.5" customHeight="1" hidden="1">
      <c r="A130" s="1" t="s">
        <v>449</v>
      </c>
      <c r="B130" s="2">
        <v>951</v>
      </c>
      <c r="C130" s="32" t="s">
        <v>83</v>
      </c>
      <c r="D130" s="30" t="s">
        <v>112</v>
      </c>
      <c r="E130" s="3"/>
      <c r="F130" s="3"/>
      <c r="G130" s="3"/>
      <c r="H130" s="4">
        <f aca="true" t="shared" si="28" ref="H130:M130">H131</f>
        <v>0</v>
      </c>
      <c r="I130" s="4">
        <f t="shared" si="28"/>
        <v>0</v>
      </c>
      <c r="J130" s="4">
        <f t="shared" si="28"/>
        <v>0</v>
      </c>
      <c r="K130" s="4">
        <f t="shared" si="28"/>
        <v>0</v>
      </c>
      <c r="L130" s="4">
        <f t="shared" si="28"/>
        <v>0</v>
      </c>
      <c r="M130" s="4">
        <f t="shared" si="28"/>
        <v>0</v>
      </c>
      <c r="N130" s="4">
        <f t="shared" si="17"/>
        <v>0</v>
      </c>
      <c r="O130" s="4">
        <v>0</v>
      </c>
    </row>
    <row r="131" spans="1:15" s="83" customFormat="1" ht="25.5" customHeight="1" hidden="1">
      <c r="A131" s="5" t="s">
        <v>111</v>
      </c>
      <c r="B131" s="6">
        <v>951</v>
      </c>
      <c r="C131" s="33" t="s">
        <v>83</v>
      </c>
      <c r="D131" s="31" t="s">
        <v>112</v>
      </c>
      <c r="E131" s="7">
        <v>244</v>
      </c>
      <c r="F131" s="7">
        <v>340</v>
      </c>
      <c r="G131" s="7"/>
      <c r="H131" s="8">
        <f aca="true" t="shared" si="29" ref="H131:M131">H132</f>
        <v>0</v>
      </c>
      <c r="I131" s="8">
        <f t="shared" si="29"/>
        <v>0</v>
      </c>
      <c r="J131" s="8">
        <f t="shared" si="29"/>
        <v>0</v>
      </c>
      <c r="K131" s="8">
        <f t="shared" si="29"/>
        <v>0</v>
      </c>
      <c r="L131" s="8">
        <f t="shared" si="29"/>
        <v>0</v>
      </c>
      <c r="M131" s="8">
        <f t="shared" si="29"/>
        <v>0</v>
      </c>
      <c r="N131" s="8">
        <f t="shared" si="17"/>
        <v>0</v>
      </c>
      <c r="O131" s="8">
        <v>0</v>
      </c>
    </row>
    <row r="132" spans="1:15" s="83" customFormat="1" ht="33.75" customHeight="1" hidden="1">
      <c r="A132" s="5" t="s">
        <v>426</v>
      </c>
      <c r="B132" s="6">
        <v>951</v>
      </c>
      <c r="C132" s="33" t="s">
        <v>83</v>
      </c>
      <c r="D132" s="31" t="s">
        <v>112</v>
      </c>
      <c r="E132" s="7">
        <v>244</v>
      </c>
      <c r="F132" s="7">
        <v>346</v>
      </c>
      <c r="G132" s="7">
        <v>100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f t="shared" si="17"/>
        <v>0</v>
      </c>
      <c r="O132" s="8">
        <v>0</v>
      </c>
    </row>
    <row r="133" spans="1:254" s="68" customFormat="1" ht="31.5" customHeight="1">
      <c r="A133" s="1" t="s">
        <v>471</v>
      </c>
      <c r="B133" s="2">
        <v>951</v>
      </c>
      <c r="C133" s="2" t="s">
        <v>49</v>
      </c>
      <c r="D133" s="3" t="s">
        <v>121</v>
      </c>
      <c r="E133" s="3" t="s">
        <v>1</v>
      </c>
      <c r="F133" s="3" t="s">
        <v>1</v>
      </c>
      <c r="G133" s="3" t="s">
        <v>1</v>
      </c>
      <c r="H133" s="4">
        <f>H134+H138</f>
        <v>240000</v>
      </c>
      <c r="I133" s="4">
        <f>I134+I138</f>
        <v>237657.06</v>
      </c>
      <c r="J133" s="4">
        <f>J134+J138</f>
        <v>237657.06</v>
      </c>
      <c r="K133" s="4">
        <f>K134</f>
        <v>0</v>
      </c>
      <c r="L133" s="4">
        <f>L134</f>
        <v>0</v>
      </c>
      <c r="M133" s="4">
        <f>M134+M138</f>
        <v>237657.06</v>
      </c>
      <c r="N133" s="4">
        <f t="shared" si="17"/>
        <v>2342.9400000000023</v>
      </c>
      <c r="O133" s="4">
        <v>0</v>
      </c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/>
      <c r="HF133" s="84"/>
      <c r="HG133" s="84"/>
      <c r="HH133" s="8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4"/>
      <c r="IS133" s="84"/>
      <c r="IT133" s="84"/>
    </row>
    <row r="134" spans="1:15" s="83" customFormat="1" ht="17.25" customHeight="1">
      <c r="A134" s="5" t="s">
        <v>14</v>
      </c>
      <c r="B134" s="6">
        <v>951</v>
      </c>
      <c r="C134" s="6" t="s">
        <v>49</v>
      </c>
      <c r="D134" s="7" t="s">
        <v>121</v>
      </c>
      <c r="E134" s="7" t="s">
        <v>16</v>
      </c>
      <c r="F134" s="7" t="s">
        <v>15</v>
      </c>
      <c r="G134" s="7" t="s">
        <v>1</v>
      </c>
      <c r="H134" s="8">
        <f>H136+H137</f>
        <v>240000</v>
      </c>
      <c r="I134" s="8">
        <f>I136+I137</f>
        <v>237657.06</v>
      </c>
      <c r="J134" s="8">
        <f>J136+J137</f>
        <v>237657.06</v>
      </c>
      <c r="K134" s="8">
        <f>K136+K137</f>
        <v>0</v>
      </c>
      <c r="L134" s="8">
        <f>L136+L137</f>
        <v>0</v>
      </c>
      <c r="M134" s="8">
        <f>M136+M137</f>
        <v>237657.06</v>
      </c>
      <c r="N134" s="8">
        <f t="shared" si="17"/>
        <v>2342.9400000000023</v>
      </c>
      <c r="O134" s="8">
        <v>0</v>
      </c>
    </row>
    <row r="135" spans="1:15" s="83" customFormat="1" ht="21.75" customHeight="1" hidden="1">
      <c r="A135" s="5" t="s">
        <v>24</v>
      </c>
      <c r="B135" s="6">
        <v>951</v>
      </c>
      <c r="C135" s="6" t="s">
        <v>49</v>
      </c>
      <c r="D135" s="7" t="s">
        <v>121</v>
      </c>
      <c r="E135" s="7" t="s">
        <v>16</v>
      </c>
      <c r="F135" s="7" t="s">
        <v>25</v>
      </c>
      <c r="G135" s="7">
        <v>100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f>H135-J135</f>
        <v>0</v>
      </c>
      <c r="O135" s="8">
        <v>0</v>
      </c>
    </row>
    <row r="136" spans="1:15" s="83" customFormat="1" ht="21.75" customHeight="1">
      <c r="A136" s="5" t="s">
        <v>24</v>
      </c>
      <c r="B136" s="6">
        <v>951</v>
      </c>
      <c r="C136" s="6" t="s">
        <v>49</v>
      </c>
      <c r="D136" s="7" t="s">
        <v>121</v>
      </c>
      <c r="E136" s="7" t="s">
        <v>16</v>
      </c>
      <c r="F136" s="7" t="s">
        <v>25</v>
      </c>
      <c r="G136" s="7">
        <v>130</v>
      </c>
      <c r="H136" s="8">
        <v>240000</v>
      </c>
      <c r="I136" s="8">
        <v>237657.06</v>
      </c>
      <c r="J136" s="8">
        <v>237657.06</v>
      </c>
      <c r="K136" s="8">
        <v>0</v>
      </c>
      <c r="L136" s="8">
        <v>0</v>
      </c>
      <c r="M136" s="8">
        <v>237657.06</v>
      </c>
      <c r="N136" s="8">
        <f t="shared" si="17"/>
        <v>2342.9400000000023</v>
      </c>
      <c r="O136" s="8">
        <v>0</v>
      </c>
    </row>
    <row r="137" spans="1:15" s="83" customFormat="1" ht="16.5" customHeight="1" hidden="1">
      <c r="A137" s="5" t="s">
        <v>17</v>
      </c>
      <c r="B137" s="6">
        <v>951</v>
      </c>
      <c r="C137" s="6" t="s">
        <v>49</v>
      </c>
      <c r="D137" s="7" t="s">
        <v>121</v>
      </c>
      <c r="E137" s="7" t="s">
        <v>16</v>
      </c>
      <c r="F137" s="7" t="s">
        <v>18</v>
      </c>
      <c r="G137" s="7">
        <v>130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f t="shared" si="17"/>
        <v>0</v>
      </c>
      <c r="O137" s="8">
        <v>0</v>
      </c>
    </row>
    <row r="138" spans="1:15" s="83" customFormat="1" ht="16.5" customHeight="1" hidden="1">
      <c r="A138" s="5" t="s">
        <v>19</v>
      </c>
      <c r="B138" s="6">
        <v>951</v>
      </c>
      <c r="C138" s="6" t="s">
        <v>49</v>
      </c>
      <c r="D138" s="7" t="s">
        <v>121</v>
      </c>
      <c r="E138" s="7" t="s">
        <v>16</v>
      </c>
      <c r="F138" s="7">
        <v>340</v>
      </c>
      <c r="G138" s="7"/>
      <c r="H138" s="8">
        <f>H139+H140</f>
        <v>0</v>
      </c>
      <c r="I138" s="8">
        <f>I139+I140</f>
        <v>0</v>
      </c>
      <c r="J138" s="8">
        <f>J139+J140</f>
        <v>0</v>
      </c>
      <c r="K138" s="8">
        <v>0</v>
      </c>
      <c r="L138" s="8">
        <v>0</v>
      </c>
      <c r="M138" s="8">
        <f>M139+M140</f>
        <v>0</v>
      </c>
      <c r="N138" s="8">
        <f>H138-J138</f>
        <v>0</v>
      </c>
      <c r="O138" s="8">
        <v>0</v>
      </c>
    </row>
    <row r="139" spans="1:15" s="83" customFormat="1" ht="16.5" customHeight="1" hidden="1">
      <c r="A139" s="5" t="s">
        <v>17</v>
      </c>
      <c r="B139" s="6">
        <v>951</v>
      </c>
      <c r="C139" s="6" t="s">
        <v>49</v>
      </c>
      <c r="D139" s="7" t="s">
        <v>121</v>
      </c>
      <c r="E139" s="7" t="s">
        <v>16</v>
      </c>
      <c r="F139" s="7">
        <v>346</v>
      </c>
      <c r="G139" s="7">
        <v>123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>H139-J139</f>
        <v>0</v>
      </c>
      <c r="O139" s="8">
        <v>0</v>
      </c>
    </row>
    <row r="140" spans="1:15" s="83" customFormat="1" ht="16.5" customHeight="1" hidden="1">
      <c r="A140" s="5" t="s">
        <v>17</v>
      </c>
      <c r="B140" s="6">
        <v>951</v>
      </c>
      <c r="C140" s="6" t="s">
        <v>49</v>
      </c>
      <c r="D140" s="7" t="s">
        <v>121</v>
      </c>
      <c r="E140" s="7" t="s">
        <v>16</v>
      </c>
      <c r="F140" s="7">
        <v>346</v>
      </c>
      <c r="G140" s="7">
        <v>130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>H140-J140</f>
        <v>0</v>
      </c>
      <c r="O140" s="8">
        <v>0</v>
      </c>
    </row>
    <row r="141" spans="1:254" s="68" customFormat="1" ht="34.5" customHeight="1" hidden="1">
      <c r="A141" s="1" t="s">
        <v>89</v>
      </c>
      <c r="B141" s="2">
        <v>951</v>
      </c>
      <c r="C141" s="3" t="s">
        <v>49</v>
      </c>
      <c r="D141" s="3" t="s">
        <v>91</v>
      </c>
      <c r="E141" s="3"/>
      <c r="F141" s="3"/>
      <c r="G141" s="3"/>
      <c r="H141" s="4">
        <f>H142</f>
        <v>0</v>
      </c>
      <c r="I141" s="4">
        <f aca="true" t="shared" si="30" ref="I141:M142">I142</f>
        <v>0</v>
      </c>
      <c r="J141" s="4">
        <f t="shared" si="30"/>
        <v>0</v>
      </c>
      <c r="K141" s="4">
        <f t="shared" si="30"/>
        <v>0</v>
      </c>
      <c r="L141" s="4">
        <f t="shared" si="30"/>
        <v>0</v>
      </c>
      <c r="M141" s="4">
        <f t="shared" si="30"/>
        <v>0</v>
      </c>
      <c r="N141" s="8">
        <f t="shared" si="17"/>
        <v>0</v>
      </c>
      <c r="O141" s="8">
        <v>0</v>
      </c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</row>
    <row r="142" spans="1:15" s="83" customFormat="1" ht="16.5" customHeight="1" hidden="1">
      <c r="A142" s="5" t="s">
        <v>90</v>
      </c>
      <c r="B142" s="6">
        <v>951</v>
      </c>
      <c r="C142" s="7" t="s">
        <v>49</v>
      </c>
      <c r="D142" s="7" t="s">
        <v>91</v>
      </c>
      <c r="E142" s="7" t="s">
        <v>16</v>
      </c>
      <c r="F142" s="7">
        <v>310</v>
      </c>
      <c r="G142" s="7"/>
      <c r="H142" s="8">
        <f>H143</f>
        <v>0</v>
      </c>
      <c r="I142" s="8">
        <f t="shared" si="30"/>
        <v>0</v>
      </c>
      <c r="J142" s="8">
        <f t="shared" si="30"/>
        <v>0</v>
      </c>
      <c r="K142" s="8">
        <f t="shared" si="30"/>
        <v>0</v>
      </c>
      <c r="L142" s="8">
        <f t="shared" si="30"/>
        <v>0</v>
      </c>
      <c r="M142" s="8">
        <f t="shared" si="30"/>
        <v>0</v>
      </c>
      <c r="N142" s="8">
        <f t="shared" si="17"/>
        <v>0</v>
      </c>
      <c r="O142" s="8">
        <v>0</v>
      </c>
    </row>
    <row r="143" spans="1:15" s="83" customFormat="1" ht="16.5" customHeight="1" hidden="1">
      <c r="A143" s="5" t="s">
        <v>90</v>
      </c>
      <c r="B143" s="6">
        <v>951</v>
      </c>
      <c r="C143" s="7" t="s">
        <v>49</v>
      </c>
      <c r="D143" s="7" t="s">
        <v>91</v>
      </c>
      <c r="E143" s="7" t="s">
        <v>16</v>
      </c>
      <c r="F143" s="7">
        <v>310</v>
      </c>
      <c r="G143" s="7">
        <v>26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f t="shared" si="17"/>
        <v>0</v>
      </c>
      <c r="O143" s="8">
        <v>0</v>
      </c>
    </row>
    <row r="144" spans="1:254" s="68" customFormat="1" ht="126" customHeight="1" hidden="1">
      <c r="A144" s="1" t="s">
        <v>92</v>
      </c>
      <c r="B144" s="2">
        <v>951</v>
      </c>
      <c r="C144" s="3" t="s">
        <v>49</v>
      </c>
      <c r="D144" s="30" t="s">
        <v>93</v>
      </c>
      <c r="E144" s="3" t="s">
        <v>1</v>
      </c>
      <c r="F144" s="3" t="s">
        <v>1</v>
      </c>
      <c r="G144" s="3" t="s">
        <v>1</v>
      </c>
      <c r="H144" s="4">
        <f>H145</f>
        <v>0</v>
      </c>
      <c r="I144" s="4">
        <f aca="true" t="shared" si="31" ref="I144:M145">I145</f>
        <v>0</v>
      </c>
      <c r="J144" s="4">
        <f t="shared" si="31"/>
        <v>0</v>
      </c>
      <c r="K144" s="4">
        <f t="shared" si="31"/>
        <v>0</v>
      </c>
      <c r="L144" s="4">
        <f t="shared" si="31"/>
        <v>0</v>
      </c>
      <c r="M144" s="4">
        <f t="shared" si="31"/>
        <v>0</v>
      </c>
      <c r="N144" s="8">
        <f t="shared" si="17"/>
        <v>0</v>
      </c>
      <c r="O144" s="8">
        <v>0</v>
      </c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</row>
    <row r="145" spans="1:15" s="83" customFormat="1" ht="16.5" customHeight="1" hidden="1">
      <c r="A145" s="5" t="s">
        <v>19</v>
      </c>
      <c r="B145" s="6">
        <v>951</v>
      </c>
      <c r="C145" s="7" t="s">
        <v>49</v>
      </c>
      <c r="D145" s="31" t="s">
        <v>93</v>
      </c>
      <c r="E145" s="7">
        <v>414</v>
      </c>
      <c r="F145" s="7">
        <v>310</v>
      </c>
      <c r="G145" s="7" t="s">
        <v>1</v>
      </c>
      <c r="H145" s="8">
        <f>H146</f>
        <v>0</v>
      </c>
      <c r="I145" s="8">
        <f t="shared" si="31"/>
        <v>0</v>
      </c>
      <c r="J145" s="8">
        <f t="shared" si="31"/>
        <v>0</v>
      </c>
      <c r="K145" s="8">
        <f t="shared" si="31"/>
        <v>0</v>
      </c>
      <c r="L145" s="8">
        <f t="shared" si="31"/>
        <v>0</v>
      </c>
      <c r="M145" s="8">
        <f t="shared" si="31"/>
        <v>0</v>
      </c>
      <c r="N145" s="8">
        <f t="shared" si="17"/>
        <v>0</v>
      </c>
      <c r="O145" s="8">
        <v>0</v>
      </c>
    </row>
    <row r="146" spans="1:15" s="83" customFormat="1" ht="16.5" customHeight="1" hidden="1">
      <c r="A146" s="5" t="s">
        <v>19</v>
      </c>
      <c r="B146" s="6">
        <v>951</v>
      </c>
      <c r="C146" s="7" t="s">
        <v>49</v>
      </c>
      <c r="D146" s="31" t="s">
        <v>93</v>
      </c>
      <c r="E146" s="7">
        <v>414</v>
      </c>
      <c r="F146" s="7">
        <v>310</v>
      </c>
      <c r="G146" s="31" t="s">
        <v>85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f t="shared" si="17"/>
        <v>0</v>
      </c>
      <c r="O146" s="8">
        <v>0</v>
      </c>
    </row>
    <row r="147" spans="1:254" s="68" customFormat="1" ht="45" customHeight="1" hidden="1">
      <c r="A147" s="1" t="s">
        <v>78</v>
      </c>
      <c r="B147" s="2">
        <v>951</v>
      </c>
      <c r="C147" s="3" t="s">
        <v>49</v>
      </c>
      <c r="D147" s="3" t="s">
        <v>79</v>
      </c>
      <c r="E147" s="3" t="s">
        <v>1</v>
      </c>
      <c r="F147" s="3" t="s">
        <v>1</v>
      </c>
      <c r="G147" s="3" t="s">
        <v>1</v>
      </c>
      <c r="H147" s="4">
        <f aca="true" t="shared" si="32" ref="H147:J148">H148</f>
        <v>0</v>
      </c>
      <c r="I147" s="4">
        <f t="shared" si="32"/>
        <v>0</v>
      </c>
      <c r="J147" s="4">
        <f t="shared" si="32"/>
        <v>0</v>
      </c>
      <c r="K147" s="4">
        <f aca="true" t="shared" si="33" ref="K147:M148">K148</f>
        <v>0</v>
      </c>
      <c r="L147" s="4">
        <f t="shared" si="33"/>
        <v>0</v>
      </c>
      <c r="M147" s="4">
        <f t="shared" si="33"/>
        <v>0</v>
      </c>
      <c r="N147" s="8">
        <f t="shared" si="17"/>
        <v>0</v>
      </c>
      <c r="O147" s="8">
        <v>0</v>
      </c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  <c r="IS147" s="84"/>
      <c r="IT147" s="84"/>
    </row>
    <row r="148" spans="1:15" s="83" customFormat="1" ht="15.75" customHeight="1" hidden="1">
      <c r="A148" s="5" t="s">
        <v>14</v>
      </c>
      <c r="B148" s="6">
        <v>951</v>
      </c>
      <c r="C148" s="7" t="s">
        <v>49</v>
      </c>
      <c r="D148" s="7" t="s">
        <v>79</v>
      </c>
      <c r="E148" s="7" t="s">
        <v>80</v>
      </c>
      <c r="F148" s="7" t="s">
        <v>15</v>
      </c>
      <c r="G148" s="7" t="s">
        <v>1</v>
      </c>
      <c r="H148" s="8">
        <f t="shared" si="32"/>
        <v>0</v>
      </c>
      <c r="I148" s="8">
        <f t="shared" si="32"/>
        <v>0</v>
      </c>
      <c r="J148" s="8">
        <f t="shared" si="32"/>
        <v>0</v>
      </c>
      <c r="K148" s="8">
        <f t="shared" si="33"/>
        <v>0</v>
      </c>
      <c r="L148" s="8">
        <f t="shared" si="33"/>
        <v>0</v>
      </c>
      <c r="M148" s="8">
        <f t="shared" si="33"/>
        <v>0</v>
      </c>
      <c r="N148" s="8">
        <f t="shared" si="17"/>
        <v>0</v>
      </c>
      <c r="O148" s="8">
        <v>0</v>
      </c>
    </row>
    <row r="149" spans="1:15" s="83" customFormat="1" ht="20.25" customHeight="1" hidden="1">
      <c r="A149" s="5" t="s">
        <v>24</v>
      </c>
      <c r="B149" s="6">
        <v>951</v>
      </c>
      <c r="C149" s="7" t="s">
        <v>49</v>
      </c>
      <c r="D149" s="7" t="s">
        <v>79</v>
      </c>
      <c r="E149" s="7" t="s">
        <v>80</v>
      </c>
      <c r="F149" s="7" t="s">
        <v>25</v>
      </c>
      <c r="G149" s="7" t="s">
        <v>62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f t="shared" si="17"/>
        <v>0</v>
      </c>
      <c r="O149" s="8">
        <v>0</v>
      </c>
    </row>
    <row r="150" spans="1:254" s="68" customFormat="1" ht="69.75" customHeight="1" hidden="1">
      <c r="A150" s="1" t="s">
        <v>81</v>
      </c>
      <c r="B150" s="2">
        <v>951</v>
      </c>
      <c r="C150" s="3" t="s">
        <v>49</v>
      </c>
      <c r="D150" s="3" t="s">
        <v>82</v>
      </c>
      <c r="E150" s="3" t="s">
        <v>1</v>
      </c>
      <c r="F150" s="3" t="s">
        <v>1</v>
      </c>
      <c r="G150" s="3" t="s">
        <v>1</v>
      </c>
      <c r="H150" s="4">
        <f aca="true" t="shared" si="34" ref="H150:J151">H151</f>
        <v>0</v>
      </c>
      <c r="I150" s="4">
        <f t="shared" si="34"/>
        <v>0</v>
      </c>
      <c r="J150" s="4">
        <f t="shared" si="34"/>
        <v>0</v>
      </c>
      <c r="K150" s="4">
        <f aca="true" t="shared" si="35" ref="K150:M151">K151</f>
        <v>0</v>
      </c>
      <c r="L150" s="4">
        <f t="shared" si="35"/>
        <v>0</v>
      </c>
      <c r="M150" s="4">
        <f t="shared" si="35"/>
        <v>0</v>
      </c>
      <c r="N150" s="8">
        <f t="shared" si="17"/>
        <v>0</v>
      </c>
      <c r="O150" s="8">
        <v>0</v>
      </c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4"/>
      <c r="IT150" s="84"/>
    </row>
    <row r="151" spans="1:15" s="83" customFormat="1" ht="15.75" customHeight="1" hidden="1">
      <c r="A151" s="5" t="s">
        <v>14</v>
      </c>
      <c r="B151" s="6">
        <v>951</v>
      </c>
      <c r="C151" s="7" t="s">
        <v>49</v>
      </c>
      <c r="D151" s="7" t="s">
        <v>82</v>
      </c>
      <c r="E151" s="7">
        <v>414</v>
      </c>
      <c r="F151" s="7" t="s">
        <v>15</v>
      </c>
      <c r="G151" s="7" t="s">
        <v>1</v>
      </c>
      <c r="H151" s="8">
        <f t="shared" si="34"/>
        <v>0</v>
      </c>
      <c r="I151" s="8">
        <f t="shared" si="34"/>
        <v>0</v>
      </c>
      <c r="J151" s="8">
        <f t="shared" si="34"/>
        <v>0</v>
      </c>
      <c r="K151" s="8">
        <f t="shared" si="35"/>
        <v>0</v>
      </c>
      <c r="L151" s="8">
        <f t="shared" si="35"/>
        <v>0</v>
      </c>
      <c r="M151" s="8">
        <f t="shared" si="35"/>
        <v>0</v>
      </c>
      <c r="N151" s="8">
        <f t="shared" si="17"/>
        <v>0</v>
      </c>
      <c r="O151" s="8">
        <v>0</v>
      </c>
    </row>
    <row r="152" spans="1:15" s="83" customFormat="1" ht="17.25" customHeight="1" hidden="1">
      <c r="A152" s="5" t="s">
        <v>17</v>
      </c>
      <c r="B152" s="6">
        <v>951</v>
      </c>
      <c r="C152" s="7" t="s">
        <v>49</v>
      </c>
      <c r="D152" s="7" t="s">
        <v>82</v>
      </c>
      <c r="E152" s="7">
        <v>414</v>
      </c>
      <c r="F152" s="7" t="s">
        <v>18</v>
      </c>
      <c r="G152" s="7" t="s">
        <v>62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f t="shared" si="17"/>
        <v>0</v>
      </c>
      <c r="O152" s="8">
        <v>0</v>
      </c>
    </row>
    <row r="153" spans="1:254" s="68" customFormat="1" ht="34.5" customHeight="1" hidden="1">
      <c r="A153" s="1" t="s">
        <v>364</v>
      </c>
      <c r="B153" s="2">
        <v>951</v>
      </c>
      <c r="C153" s="2" t="s">
        <v>49</v>
      </c>
      <c r="D153" s="2">
        <v>9990028970</v>
      </c>
      <c r="E153" s="3" t="s">
        <v>1</v>
      </c>
      <c r="F153" s="3" t="s">
        <v>1</v>
      </c>
      <c r="G153" s="3" t="s">
        <v>1</v>
      </c>
      <c r="H153" s="4">
        <f aca="true" t="shared" si="36" ref="H153:M153">H154</f>
        <v>0</v>
      </c>
      <c r="I153" s="4">
        <f t="shared" si="36"/>
        <v>0</v>
      </c>
      <c r="J153" s="4">
        <f t="shared" si="36"/>
        <v>0</v>
      </c>
      <c r="K153" s="4">
        <f t="shared" si="36"/>
        <v>0</v>
      </c>
      <c r="L153" s="4">
        <f t="shared" si="36"/>
        <v>0</v>
      </c>
      <c r="M153" s="4">
        <f t="shared" si="36"/>
        <v>0</v>
      </c>
      <c r="N153" s="8">
        <f t="shared" si="17"/>
        <v>0</v>
      </c>
      <c r="O153" s="8">
        <v>0</v>
      </c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  <c r="IS153" s="84"/>
      <c r="IT153" s="84"/>
    </row>
    <row r="154" spans="1:15" s="83" customFormat="1" ht="17.25" customHeight="1" hidden="1">
      <c r="A154" s="5" t="s">
        <v>28</v>
      </c>
      <c r="B154" s="6">
        <v>951</v>
      </c>
      <c r="C154" s="6" t="s">
        <v>49</v>
      </c>
      <c r="D154" s="6">
        <v>9990028970</v>
      </c>
      <c r="E154" s="7">
        <v>540</v>
      </c>
      <c r="F154" s="7">
        <v>250</v>
      </c>
      <c r="G154" s="7" t="s">
        <v>1</v>
      </c>
      <c r="H154" s="8">
        <f>H155</f>
        <v>0</v>
      </c>
      <c r="I154" s="8">
        <f>I155</f>
        <v>0</v>
      </c>
      <c r="J154" s="8">
        <f>J155</f>
        <v>0</v>
      </c>
      <c r="K154" s="8">
        <f>K155+K156</f>
        <v>0</v>
      </c>
      <c r="L154" s="8">
        <f>L155+L156</f>
        <v>0</v>
      </c>
      <c r="M154" s="8">
        <f>M155</f>
        <v>0</v>
      </c>
      <c r="N154" s="8">
        <f t="shared" si="17"/>
        <v>0</v>
      </c>
      <c r="O154" s="8">
        <v>0</v>
      </c>
    </row>
    <row r="155" spans="1:15" s="83" customFormat="1" ht="34.5" customHeight="1" hidden="1">
      <c r="A155" s="5" t="s">
        <v>31</v>
      </c>
      <c r="B155" s="6">
        <v>951</v>
      </c>
      <c r="C155" s="6" t="s">
        <v>49</v>
      </c>
      <c r="D155" s="6">
        <v>9990028970</v>
      </c>
      <c r="E155" s="7">
        <v>540</v>
      </c>
      <c r="F155" s="7">
        <v>251</v>
      </c>
      <c r="G155" s="31" t="s">
        <v>365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f t="shared" si="17"/>
        <v>0</v>
      </c>
      <c r="O155" s="8">
        <v>0</v>
      </c>
    </row>
    <row r="156" spans="1:254" s="68" customFormat="1" ht="44.25" customHeight="1">
      <c r="A156" s="1" t="s">
        <v>432</v>
      </c>
      <c r="B156" s="2">
        <v>951</v>
      </c>
      <c r="C156" s="2" t="s">
        <v>341</v>
      </c>
      <c r="D156" s="3" t="s">
        <v>115</v>
      </c>
      <c r="E156" s="3" t="s">
        <v>1</v>
      </c>
      <c r="F156" s="3" t="s">
        <v>1</v>
      </c>
      <c r="G156" s="3" t="s">
        <v>1</v>
      </c>
      <c r="H156" s="4">
        <f>H157+H159</f>
        <v>100000</v>
      </c>
      <c r="I156" s="4">
        <f>I157+I159</f>
        <v>37000</v>
      </c>
      <c r="J156" s="4">
        <f>J157+J159</f>
        <v>37000</v>
      </c>
      <c r="K156" s="4">
        <f>K157+K159</f>
        <v>0</v>
      </c>
      <c r="L156" s="4">
        <f>L159</f>
        <v>0</v>
      </c>
      <c r="M156" s="4">
        <f>M157+M159</f>
        <v>37000</v>
      </c>
      <c r="N156" s="8">
        <f t="shared" si="17"/>
        <v>63000</v>
      </c>
      <c r="O156" s="8">
        <v>0</v>
      </c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4"/>
      <c r="IT156" s="84"/>
    </row>
    <row r="157" spans="1:15" s="83" customFormat="1" ht="16.5" customHeight="1">
      <c r="A157" s="5" t="s">
        <v>14</v>
      </c>
      <c r="B157" s="6">
        <v>951</v>
      </c>
      <c r="C157" s="6" t="s">
        <v>341</v>
      </c>
      <c r="D157" s="6">
        <v>9990028990</v>
      </c>
      <c r="E157" s="7">
        <v>244</v>
      </c>
      <c r="F157" s="7" t="s">
        <v>15</v>
      </c>
      <c r="G157" s="7" t="s">
        <v>1</v>
      </c>
      <c r="H157" s="8">
        <f aca="true" t="shared" si="37" ref="H157:M157">H158</f>
        <v>28000</v>
      </c>
      <c r="I157" s="8">
        <f t="shared" si="37"/>
        <v>28000</v>
      </c>
      <c r="J157" s="8">
        <f t="shared" si="37"/>
        <v>28000</v>
      </c>
      <c r="K157" s="8">
        <f t="shared" si="37"/>
        <v>0</v>
      </c>
      <c r="L157" s="8">
        <f t="shared" si="37"/>
        <v>0</v>
      </c>
      <c r="M157" s="8">
        <f t="shared" si="37"/>
        <v>28000</v>
      </c>
      <c r="N157" s="8">
        <f>H157-J157</f>
        <v>0</v>
      </c>
      <c r="O157" s="8">
        <v>0</v>
      </c>
    </row>
    <row r="158" spans="1:15" s="83" customFormat="1" ht="15.75" customHeight="1">
      <c r="A158" s="5" t="s">
        <v>17</v>
      </c>
      <c r="B158" s="6">
        <v>951</v>
      </c>
      <c r="C158" s="6" t="s">
        <v>341</v>
      </c>
      <c r="D158" s="6">
        <v>9990028990</v>
      </c>
      <c r="E158" s="7">
        <v>244</v>
      </c>
      <c r="F158" s="7" t="s">
        <v>18</v>
      </c>
      <c r="G158" s="31" t="s">
        <v>400</v>
      </c>
      <c r="H158" s="8">
        <v>28000</v>
      </c>
      <c r="I158" s="8">
        <v>28000</v>
      </c>
      <c r="J158" s="8">
        <v>28000</v>
      </c>
      <c r="K158" s="8">
        <v>0</v>
      </c>
      <c r="L158" s="8">
        <v>0</v>
      </c>
      <c r="M158" s="8">
        <v>28000</v>
      </c>
      <c r="N158" s="8">
        <f>H158-J158</f>
        <v>0</v>
      </c>
      <c r="O158" s="8">
        <v>0</v>
      </c>
    </row>
    <row r="159" spans="1:15" s="83" customFormat="1" ht="16.5" customHeight="1">
      <c r="A159" s="5" t="s">
        <v>14</v>
      </c>
      <c r="B159" s="6">
        <v>951</v>
      </c>
      <c r="C159" s="6" t="s">
        <v>341</v>
      </c>
      <c r="D159" s="6">
        <v>9990028990</v>
      </c>
      <c r="E159" s="7">
        <v>245</v>
      </c>
      <c r="F159" s="7" t="s">
        <v>15</v>
      </c>
      <c r="G159" s="7" t="s">
        <v>1</v>
      </c>
      <c r="H159" s="8">
        <f>H160+H161</f>
        <v>72000</v>
      </c>
      <c r="I159" s="8">
        <f>I160+I161</f>
        <v>9000</v>
      </c>
      <c r="J159" s="8">
        <f>J160+J161</f>
        <v>9000</v>
      </c>
      <c r="K159" s="8">
        <f>K160</f>
        <v>0</v>
      </c>
      <c r="L159" s="8">
        <f>L160</f>
        <v>0</v>
      </c>
      <c r="M159" s="8">
        <f>M160+M161</f>
        <v>9000</v>
      </c>
      <c r="N159" s="8">
        <f t="shared" si="17"/>
        <v>63000</v>
      </c>
      <c r="O159" s="8">
        <v>0</v>
      </c>
    </row>
    <row r="160" spans="1:15" s="83" customFormat="1" ht="15.75" customHeight="1">
      <c r="A160" s="5" t="s">
        <v>17</v>
      </c>
      <c r="B160" s="6">
        <v>951</v>
      </c>
      <c r="C160" s="6" t="s">
        <v>341</v>
      </c>
      <c r="D160" s="6">
        <v>9990028990</v>
      </c>
      <c r="E160" s="7">
        <v>245</v>
      </c>
      <c r="F160" s="7" t="s">
        <v>18</v>
      </c>
      <c r="G160" s="31" t="s">
        <v>400</v>
      </c>
      <c r="H160" s="8">
        <v>72000</v>
      </c>
      <c r="I160" s="8">
        <v>9000</v>
      </c>
      <c r="J160" s="8">
        <v>9000</v>
      </c>
      <c r="K160" s="8">
        <v>0</v>
      </c>
      <c r="L160" s="8">
        <v>0</v>
      </c>
      <c r="M160" s="8">
        <v>9000</v>
      </c>
      <c r="N160" s="8">
        <f t="shared" si="17"/>
        <v>63000</v>
      </c>
      <c r="O160" s="8">
        <v>0</v>
      </c>
    </row>
    <row r="161" spans="1:15" s="83" customFormat="1" ht="15.75" customHeight="1" hidden="1">
      <c r="A161" s="5" t="s">
        <v>17</v>
      </c>
      <c r="B161" s="6">
        <v>951</v>
      </c>
      <c r="C161" s="6" t="s">
        <v>341</v>
      </c>
      <c r="D161" s="6">
        <v>9990028990</v>
      </c>
      <c r="E161" s="7">
        <v>245</v>
      </c>
      <c r="F161" s="7" t="s">
        <v>18</v>
      </c>
      <c r="G161" s="31" t="s">
        <v>437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f>H161-J161</f>
        <v>0</v>
      </c>
      <c r="O161" s="8">
        <v>0</v>
      </c>
    </row>
    <row r="162" spans="1:254" s="68" customFormat="1" ht="34.5" customHeight="1" hidden="1">
      <c r="A162" s="1" t="s">
        <v>491</v>
      </c>
      <c r="B162" s="32">
        <v>951</v>
      </c>
      <c r="C162" s="32" t="s">
        <v>86</v>
      </c>
      <c r="D162" s="32" t="s">
        <v>492</v>
      </c>
      <c r="E162" s="30"/>
      <c r="F162" s="30"/>
      <c r="G162" s="30"/>
      <c r="H162" s="4">
        <f aca="true" t="shared" si="38" ref="H162:M162">H163</f>
        <v>0</v>
      </c>
      <c r="I162" s="4">
        <f t="shared" si="38"/>
        <v>0</v>
      </c>
      <c r="J162" s="4">
        <f t="shared" si="38"/>
        <v>0</v>
      </c>
      <c r="K162" s="4">
        <f t="shared" si="38"/>
        <v>0</v>
      </c>
      <c r="L162" s="4">
        <f t="shared" si="38"/>
        <v>0</v>
      </c>
      <c r="M162" s="4">
        <f t="shared" si="38"/>
        <v>0</v>
      </c>
      <c r="N162" s="8">
        <f t="shared" si="17"/>
        <v>0</v>
      </c>
      <c r="O162" s="8">
        <v>0</v>
      </c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</row>
    <row r="163" spans="1:15" s="83" customFormat="1" ht="19.5" customHeight="1" hidden="1">
      <c r="A163" s="5" t="s">
        <v>14</v>
      </c>
      <c r="B163" s="33" t="s">
        <v>87</v>
      </c>
      <c r="C163" s="33" t="s">
        <v>86</v>
      </c>
      <c r="D163" s="33" t="s">
        <v>492</v>
      </c>
      <c r="E163" s="31" t="s">
        <v>494</v>
      </c>
      <c r="F163" s="31"/>
      <c r="G163" s="31"/>
      <c r="H163" s="8">
        <f>H164+H165</f>
        <v>0</v>
      </c>
      <c r="I163" s="8">
        <f>I164+I165</f>
        <v>0</v>
      </c>
      <c r="J163" s="8">
        <f>J164+J165</f>
        <v>0</v>
      </c>
      <c r="K163" s="8">
        <f>K165</f>
        <v>0</v>
      </c>
      <c r="L163" s="8">
        <f>L165</f>
        <v>0</v>
      </c>
      <c r="M163" s="8">
        <f>M164+M165</f>
        <v>0</v>
      </c>
      <c r="N163" s="8">
        <f t="shared" si="17"/>
        <v>0</v>
      </c>
      <c r="O163" s="8">
        <v>0</v>
      </c>
    </row>
    <row r="164" spans="1:15" s="83" customFormat="1" ht="19.5" customHeight="1" hidden="1">
      <c r="A164" s="5" t="s">
        <v>102</v>
      </c>
      <c r="B164" s="33" t="s">
        <v>87</v>
      </c>
      <c r="C164" s="33" t="s">
        <v>86</v>
      </c>
      <c r="D164" s="33" t="s">
        <v>492</v>
      </c>
      <c r="E164" s="31" t="s">
        <v>494</v>
      </c>
      <c r="F164" s="31"/>
      <c r="G164" s="31"/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f>H164-J164</f>
        <v>0</v>
      </c>
      <c r="O164" s="8">
        <v>0</v>
      </c>
    </row>
    <row r="165" spans="1:15" s="83" customFormat="1" ht="19.5" customHeight="1" hidden="1">
      <c r="A165" s="5" t="s">
        <v>24</v>
      </c>
      <c r="B165" s="33" t="s">
        <v>87</v>
      </c>
      <c r="C165" s="33" t="s">
        <v>86</v>
      </c>
      <c r="D165" s="33" t="s">
        <v>492</v>
      </c>
      <c r="E165" s="31" t="s">
        <v>494</v>
      </c>
      <c r="F165" s="31" t="s">
        <v>493</v>
      </c>
      <c r="G165" s="31" t="s">
        <v>400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17"/>
        <v>0</v>
      </c>
      <c r="O165" s="8">
        <v>0</v>
      </c>
    </row>
    <row r="166" spans="1:254" s="68" customFormat="1" ht="89.25" customHeight="1" hidden="1">
      <c r="A166" s="1" t="s">
        <v>50</v>
      </c>
      <c r="B166" s="2">
        <v>951</v>
      </c>
      <c r="C166" s="2" t="s">
        <v>52</v>
      </c>
      <c r="D166" s="2" t="s">
        <v>51</v>
      </c>
      <c r="E166" s="3" t="s">
        <v>1</v>
      </c>
      <c r="F166" s="3" t="s">
        <v>1</v>
      </c>
      <c r="G166" s="3" t="s">
        <v>1</v>
      </c>
      <c r="H166" s="4">
        <f>H167</f>
        <v>0</v>
      </c>
      <c r="I166" s="4">
        <f aca="true" t="shared" si="39" ref="I166:M167">I167</f>
        <v>0</v>
      </c>
      <c r="J166" s="4">
        <f t="shared" si="39"/>
        <v>0</v>
      </c>
      <c r="K166" s="4">
        <f t="shared" si="39"/>
        <v>0</v>
      </c>
      <c r="L166" s="4">
        <f t="shared" si="39"/>
        <v>0</v>
      </c>
      <c r="M166" s="4">
        <f t="shared" si="39"/>
        <v>0</v>
      </c>
      <c r="N166" s="8">
        <f aca="true" t="shared" si="40" ref="N166:N254">H166-J166</f>
        <v>0</v>
      </c>
      <c r="O166" s="8">
        <v>0</v>
      </c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  <c r="IS166" s="84"/>
      <c r="IT166" s="84"/>
    </row>
    <row r="167" spans="1:15" s="83" customFormat="1" ht="22.5" customHeight="1" hidden="1">
      <c r="A167" s="5" t="s">
        <v>53</v>
      </c>
      <c r="B167" s="6">
        <v>951</v>
      </c>
      <c r="C167" s="6" t="s">
        <v>52</v>
      </c>
      <c r="D167" s="6" t="s">
        <v>51</v>
      </c>
      <c r="E167" s="7" t="s">
        <v>55</v>
      </c>
      <c r="F167" s="7" t="s">
        <v>54</v>
      </c>
      <c r="G167" s="7" t="s">
        <v>1</v>
      </c>
      <c r="H167" s="8">
        <f>H168</f>
        <v>0</v>
      </c>
      <c r="I167" s="8">
        <f t="shared" si="39"/>
        <v>0</v>
      </c>
      <c r="J167" s="8">
        <f t="shared" si="39"/>
        <v>0</v>
      </c>
      <c r="K167" s="8">
        <f t="shared" si="39"/>
        <v>0</v>
      </c>
      <c r="L167" s="8">
        <f t="shared" si="39"/>
        <v>0</v>
      </c>
      <c r="M167" s="8">
        <f t="shared" si="39"/>
        <v>0</v>
      </c>
      <c r="N167" s="8">
        <f t="shared" si="40"/>
        <v>0</v>
      </c>
      <c r="O167" s="8">
        <v>0</v>
      </c>
    </row>
    <row r="168" spans="1:15" s="83" customFormat="1" ht="33.75" customHeight="1" hidden="1">
      <c r="A168" s="5" t="s">
        <v>56</v>
      </c>
      <c r="B168" s="6">
        <v>951</v>
      </c>
      <c r="C168" s="6" t="s">
        <v>52</v>
      </c>
      <c r="D168" s="6" t="s">
        <v>51</v>
      </c>
      <c r="E168" s="7" t="s">
        <v>55</v>
      </c>
      <c r="F168" s="7" t="s">
        <v>84</v>
      </c>
      <c r="G168" s="7" t="s">
        <v>58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f t="shared" si="40"/>
        <v>0</v>
      </c>
      <c r="O168" s="8">
        <v>0</v>
      </c>
    </row>
    <row r="169" spans="1:254" s="68" customFormat="1" ht="60.75" customHeight="1" hidden="1">
      <c r="A169" s="1" t="s">
        <v>59</v>
      </c>
      <c r="B169" s="2">
        <v>951</v>
      </c>
      <c r="C169" s="2" t="s">
        <v>52</v>
      </c>
      <c r="D169" s="2" t="s">
        <v>122</v>
      </c>
      <c r="E169" s="3" t="s">
        <v>1</v>
      </c>
      <c r="F169" s="3" t="s">
        <v>1</v>
      </c>
      <c r="G169" s="3" t="s">
        <v>1</v>
      </c>
      <c r="H169" s="4">
        <f aca="true" t="shared" si="41" ref="H169:M169">H170</f>
        <v>0</v>
      </c>
      <c r="I169" s="4">
        <f t="shared" si="41"/>
        <v>0</v>
      </c>
      <c r="J169" s="4">
        <f t="shared" si="41"/>
        <v>0</v>
      </c>
      <c r="K169" s="4">
        <f t="shared" si="41"/>
        <v>0</v>
      </c>
      <c r="L169" s="4">
        <f t="shared" si="41"/>
        <v>0</v>
      </c>
      <c r="M169" s="4">
        <f t="shared" si="41"/>
        <v>0</v>
      </c>
      <c r="N169" s="8">
        <f t="shared" si="40"/>
        <v>0</v>
      </c>
      <c r="O169" s="8">
        <v>0</v>
      </c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  <c r="GK169" s="84"/>
      <c r="GL169" s="84"/>
      <c r="GM169" s="84"/>
      <c r="GN169" s="84"/>
      <c r="GO169" s="84"/>
      <c r="GP169" s="84"/>
      <c r="GQ169" s="84"/>
      <c r="GR169" s="84"/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  <c r="HC169" s="84"/>
      <c r="HD169" s="84"/>
      <c r="HE169" s="84"/>
      <c r="HF169" s="84"/>
      <c r="HG169" s="84"/>
      <c r="HH169" s="84"/>
      <c r="HI169" s="84"/>
      <c r="HJ169" s="84"/>
      <c r="HK169" s="84"/>
      <c r="HL169" s="84"/>
      <c r="HM169" s="84"/>
      <c r="HN169" s="84"/>
      <c r="HO169" s="84"/>
      <c r="HP169" s="84"/>
      <c r="HQ169" s="84"/>
      <c r="HR169" s="84"/>
      <c r="HS169" s="84"/>
      <c r="HT169" s="84"/>
      <c r="HU169" s="84"/>
      <c r="HV169" s="84"/>
      <c r="HW169" s="84"/>
      <c r="HX169" s="84"/>
      <c r="HY169" s="84"/>
      <c r="HZ169" s="84"/>
      <c r="IA169" s="84"/>
      <c r="IB169" s="84"/>
      <c r="IC169" s="84"/>
      <c r="ID169" s="84"/>
      <c r="IE169" s="84"/>
      <c r="IF169" s="84"/>
      <c r="IG169" s="84"/>
      <c r="IH169" s="84"/>
      <c r="II169" s="84"/>
      <c r="IJ169" s="84"/>
      <c r="IK169" s="84"/>
      <c r="IL169" s="84"/>
      <c r="IM169" s="84"/>
      <c r="IN169" s="84"/>
      <c r="IO169" s="84"/>
      <c r="IP169" s="84"/>
      <c r="IQ169" s="84"/>
      <c r="IR169" s="84"/>
      <c r="IS169" s="84"/>
      <c r="IT169" s="84"/>
    </row>
    <row r="170" spans="1:15" s="83" customFormat="1" ht="20.25" customHeight="1" hidden="1">
      <c r="A170" s="5" t="s">
        <v>14</v>
      </c>
      <c r="B170" s="6">
        <v>951</v>
      </c>
      <c r="C170" s="6" t="s">
        <v>52</v>
      </c>
      <c r="D170" s="6" t="s">
        <v>122</v>
      </c>
      <c r="E170" s="7" t="s">
        <v>16</v>
      </c>
      <c r="F170" s="7" t="s">
        <v>15</v>
      </c>
      <c r="G170" s="7" t="s">
        <v>1</v>
      </c>
      <c r="H170" s="8">
        <f>H172+H171</f>
        <v>0</v>
      </c>
      <c r="I170" s="8">
        <f>I172+I171</f>
        <v>0</v>
      </c>
      <c r="J170" s="8">
        <f>J172+J171</f>
        <v>0</v>
      </c>
      <c r="K170" s="8">
        <f>K172+K171</f>
        <v>0</v>
      </c>
      <c r="L170" s="8">
        <f>L172+L171</f>
        <v>0</v>
      </c>
      <c r="M170" s="8">
        <f>M172+M171</f>
        <v>0</v>
      </c>
      <c r="N170" s="8">
        <f t="shared" si="40"/>
        <v>0</v>
      </c>
      <c r="O170" s="8">
        <v>0</v>
      </c>
    </row>
    <row r="171" spans="1:15" s="83" customFormat="1" ht="20.25" customHeight="1" hidden="1">
      <c r="A171" s="5" t="s">
        <v>24</v>
      </c>
      <c r="B171" s="6">
        <v>951</v>
      </c>
      <c r="C171" s="6" t="s">
        <v>52</v>
      </c>
      <c r="D171" s="6" t="s">
        <v>122</v>
      </c>
      <c r="E171" s="7" t="s">
        <v>16</v>
      </c>
      <c r="F171" s="7" t="s">
        <v>25</v>
      </c>
      <c r="G171" s="7" t="s">
        <v>8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f t="shared" si="40"/>
        <v>0</v>
      </c>
      <c r="O171" s="8">
        <v>0</v>
      </c>
    </row>
    <row r="172" spans="1:15" s="83" customFormat="1" ht="19.5" customHeight="1" hidden="1">
      <c r="A172" s="5" t="s">
        <v>17</v>
      </c>
      <c r="B172" s="6">
        <v>951</v>
      </c>
      <c r="C172" s="6" t="s">
        <v>52</v>
      </c>
      <c r="D172" s="6" t="s">
        <v>122</v>
      </c>
      <c r="E172" s="7" t="s">
        <v>16</v>
      </c>
      <c r="F172" s="7" t="s">
        <v>18</v>
      </c>
      <c r="G172" s="7" t="s">
        <v>8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0"/>
        <v>0</v>
      </c>
      <c r="O172" s="8">
        <v>0</v>
      </c>
    </row>
    <row r="173" spans="1:254" s="68" customFormat="1" ht="38.25" customHeight="1" hidden="1">
      <c r="A173" s="1" t="s">
        <v>328</v>
      </c>
      <c r="B173" s="2">
        <v>951</v>
      </c>
      <c r="C173" s="2" t="s">
        <v>52</v>
      </c>
      <c r="D173" s="2" t="s">
        <v>331</v>
      </c>
      <c r="E173" s="3" t="s">
        <v>1</v>
      </c>
      <c r="F173" s="3" t="s">
        <v>1</v>
      </c>
      <c r="G173" s="3" t="s">
        <v>1</v>
      </c>
      <c r="H173" s="4">
        <f>H174+H176</f>
        <v>0</v>
      </c>
      <c r="I173" s="4">
        <f>I174+I176</f>
        <v>0</v>
      </c>
      <c r="J173" s="4">
        <f>J174+J176</f>
        <v>0</v>
      </c>
      <c r="K173" s="4">
        <f>K174+K176</f>
        <v>0</v>
      </c>
      <c r="L173" s="4">
        <f>L174+L176</f>
        <v>0</v>
      </c>
      <c r="M173" s="4">
        <f>M174+M176</f>
        <v>0</v>
      </c>
      <c r="N173" s="8">
        <f t="shared" si="40"/>
        <v>0</v>
      </c>
      <c r="O173" s="8">
        <v>0</v>
      </c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4"/>
      <c r="HF173" s="84"/>
      <c r="HG173" s="84"/>
      <c r="HH173" s="84"/>
      <c r="HI173" s="84"/>
      <c r="HJ173" s="84"/>
      <c r="HK173" s="84"/>
      <c r="HL173" s="84"/>
      <c r="HM173" s="84"/>
      <c r="HN173" s="84"/>
      <c r="HO173" s="84"/>
      <c r="HP173" s="84"/>
      <c r="HQ173" s="84"/>
      <c r="HR173" s="84"/>
      <c r="HS173" s="84"/>
      <c r="HT173" s="84"/>
      <c r="HU173" s="84"/>
      <c r="HV173" s="84"/>
      <c r="HW173" s="84"/>
      <c r="HX173" s="84"/>
      <c r="HY173" s="84"/>
      <c r="HZ173" s="84"/>
      <c r="IA173" s="84"/>
      <c r="IB173" s="84"/>
      <c r="IC173" s="84"/>
      <c r="ID173" s="84"/>
      <c r="IE173" s="84"/>
      <c r="IF173" s="84"/>
      <c r="IG173" s="84"/>
      <c r="IH173" s="84"/>
      <c r="II173" s="84"/>
      <c r="IJ173" s="84"/>
      <c r="IK173" s="84"/>
      <c r="IL173" s="84"/>
      <c r="IM173" s="84"/>
      <c r="IN173" s="84"/>
      <c r="IO173" s="84"/>
      <c r="IP173" s="84"/>
      <c r="IQ173" s="84"/>
      <c r="IR173" s="84"/>
      <c r="IS173" s="84"/>
      <c r="IT173" s="84"/>
    </row>
    <row r="174" spans="1:15" s="83" customFormat="1" ht="20.25" customHeight="1" hidden="1">
      <c r="A174" s="5" t="s">
        <v>366</v>
      </c>
      <c r="B174" s="6">
        <v>951</v>
      </c>
      <c r="C174" s="6" t="s">
        <v>52</v>
      </c>
      <c r="D174" s="6" t="s">
        <v>331</v>
      </c>
      <c r="E174" s="7" t="s">
        <v>16</v>
      </c>
      <c r="F174" s="7">
        <v>220</v>
      </c>
      <c r="G174" s="7" t="s">
        <v>1</v>
      </c>
      <c r="H174" s="8">
        <f>H175</f>
        <v>0</v>
      </c>
      <c r="I174" s="8">
        <f>I176+I177</f>
        <v>0</v>
      </c>
      <c r="J174" s="8">
        <f>J176+J177</f>
        <v>0</v>
      </c>
      <c r="K174" s="8">
        <f>K177</f>
        <v>0</v>
      </c>
      <c r="L174" s="8">
        <f>L177</f>
        <v>0</v>
      </c>
      <c r="M174" s="8">
        <f>M176+M177</f>
        <v>0</v>
      </c>
      <c r="N174" s="8">
        <f t="shared" si="40"/>
        <v>0</v>
      </c>
      <c r="O174" s="8">
        <v>0</v>
      </c>
    </row>
    <row r="175" spans="1:15" s="83" customFormat="1" ht="20.25" customHeight="1" hidden="1">
      <c r="A175" s="5" t="s">
        <v>366</v>
      </c>
      <c r="B175" s="6">
        <v>951</v>
      </c>
      <c r="C175" s="6" t="s">
        <v>52</v>
      </c>
      <c r="D175" s="6" t="s">
        <v>331</v>
      </c>
      <c r="E175" s="7" t="s">
        <v>16</v>
      </c>
      <c r="F175" s="7">
        <v>226</v>
      </c>
      <c r="G175" s="7" t="s">
        <v>1</v>
      </c>
      <c r="H175" s="8">
        <v>0</v>
      </c>
      <c r="I175" s="8">
        <f>I177+I178</f>
        <v>0</v>
      </c>
      <c r="J175" s="8">
        <f>J177+J178</f>
        <v>0</v>
      </c>
      <c r="K175" s="8">
        <f>K178</f>
        <v>0</v>
      </c>
      <c r="L175" s="8">
        <f>L178</f>
        <v>0</v>
      </c>
      <c r="M175" s="8">
        <f>M177+M178</f>
        <v>0</v>
      </c>
      <c r="N175" s="8">
        <f>H175-J175</f>
        <v>0</v>
      </c>
      <c r="O175" s="8">
        <v>0</v>
      </c>
    </row>
    <row r="176" spans="1:15" s="83" customFormat="1" ht="21.75" customHeight="1" hidden="1">
      <c r="A176" s="5" t="s">
        <v>102</v>
      </c>
      <c r="B176" s="6">
        <v>951</v>
      </c>
      <c r="C176" s="6" t="s">
        <v>52</v>
      </c>
      <c r="D176" s="6" t="s">
        <v>331</v>
      </c>
      <c r="E176" s="7" t="s">
        <v>16</v>
      </c>
      <c r="F176" s="7">
        <v>340</v>
      </c>
      <c r="G176" s="31"/>
      <c r="H176" s="8">
        <f aca="true" t="shared" si="42" ref="H176:M176">H177</f>
        <v>0</v>
      </c>
      <c r="I176" s="8">
        <f t="shared" si="42"/>
        <v>0</v>
      </c>
      <c r="J176" s="8">
        <f t="shared" si="42"/>
        <v>0</v>
      </c>
      <c r="K176" s="8">
        <f t="shared" si="42"/>
        <v>0</v>
      </c>
      <c r="L176" s="8">
        <f t="shared" si="42"/>
        <v>0</v>
      </c>
      <c r="M176" s="8">
        <f t="shared" si="42"/>
        <v>0</v>
      </c>
      <c r="N176" s="8">
        <f t="shared" si="40"/>
        <v>0</v>
      </c>
      <c r="O176" s="8">
        <v>0</v>
      </c>
    </row>
    <row r="177" spans="1:15" s="83" customFormat="1" ht="21.75" customHeight="1" hidden="1">
      <c r="A177" s="5" t="s">
        <v>19</v>
      </c>
      <c r="B177" s="6">
        <v>951</v>
      </c>
      <c r="C177" s="6" t="s">
        <v>52</v>
      </c>
      <c r="D177" s="6" t="s">
        <v>331</v>
      </c>
      <c r="E177" s="7" t="s">
        <v>16</v>
      </c>
      <c r="F177" s="7">
        <v>340</v>
      </c>
      <c r="G177" s="31" t="s">
        <v>329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0"/>
        <v>0</v>
      </c>
      <c r="O177" s="8">
        <v>0</v>
      </c>
    </row>
    <row r="178" spans="1:15" s="84" customFormat="1" ht="153" customHeight="1" hidden="1">
      <c r="A178" s="1" t="s">
        <v>325</v>
      </c>
      <c r="B178" s="2">
        <v>951</v>
      </c>
      <c r="C178" s="32" t="s">
        <v>98</v>
      </c>
      <c r="D178" s="30" t="s">
        <v>99</v>
      </c>
      <c r="E178" s="3"/>
      <c r="F178" s="3"/>
      <c r="G178" s="3"/>
      <c r="H178" s="4">
        <f>H179</f>
        <v>0</v>
      </c>
      <c r="I178" s="4">
        <f aca="true" t="shared" si="43" ref="I178:M179">I179</f>
        <v>0</v>
      </c>
      <c r="J178" s="4">
        <f t="shared" si="43"/>
        <v>0</v>
      </c>
      <c r="K178" s="4">
        <f t="shared" si="43"/>
        <v>0</v>
      </c>
      <c r="L178" s="4">
        <f t="shared" si="43"/>
        <v>0</v>
      </c>
      <c r="M178" s="4">
        <f t="shared" si="43"/>
        <v>0</v>
      </c>
      <c r="N178" s="8">
        <f t="shared" si="40"/>
        <v>0</v>
      </c>
      <c r="O178" s="8">
        <v>0</v>
      </c>
    </row>
    <row r="179" spans="1:15" s="83" customFormat="1" ht="21.75" customHeight="1" hidden="1">
      <c r="A179" s="5" t="s">
        <v>97</v>
      </c>
      <c r="B179" s="6">
        <v>951</v>
      </c>
      <c r="C179" s="33" t="s">
        <v>98</v>
      </c>
      <c r="D179" s="31" t="s">
        <v>99</v>
      </c>
      <c r="E179" s="7">
        <v>414</v>
      </c>
      <c r="F179" s="7">
        <v>220</v>
      </c>
      <c r="G179" s="7"/>
      <c r="H179" s="8">
        <f>H180</f>
        <v>0</v>
      </c>
      <c r="I179" s="8">
        <f t="shared" si="43"/>
        <v>0</v>
      </c>
      <c r="J179" s="8">
        <f t="shared" si="43"/>
        <v>0</v>
      </c>
      <c r="K179" s="8">
        <f t="shared" si="43"/>
        <v>0</v>
      </c>
      <c r="L179" s="8">
        <f t="shared" si="43"/>
        <v>0</v>
      </c>
      <c r="M179" s="8">
        <f t="shared" si="43"/>
        <v>0</v>
      </c>
      <c r="N179" s="8">
        <f t="shared" si="40"/>
        <v>0</v>
      </c>
      <c r="O179" s="8">
        <v>0</v>
      </c>
    </row>
    <row r="180" spans="1:15" s="83" customFormat="1" ht="21.75" customHeight="1" hidden="1">
      <c r="A180" s="5" t="s">
        <v>96</v>
      </c>
      <c r="B180" s="6">
        <v>951</v>
      </c>
      <c r="C180" s="6" t="s">
        <v>52</v>
      </c>
      <c r="D180" s="31" t="s">
        <v>99</v>
      </c>
      <c r="E180" s="7">
        <v>414</v>
      </c>
      <c r="F180" s="7">
        <v>226</v>
      </c>
      <c r="G180" s="7">
        <v>26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f t="shared" si="40"/>
        <v>0</v>
      </c>
      <c r="O180" s="8">
        <v>0</v>
      </c>
    </row>
    <row r="181" spans="1:254" s="68" customFormat="1" ht="89.25" customHeight="1" hidden="1">
      <c r="A181" s="1" t="s">
        <v>60</v>
      </c>
      <c r="B181" s="2">
        <v>951</v>
      </c>
      <c r="C181" s="2" t="s">
        <v>52</v>
      </c>
      <c r="D181" s="3" t="s">
        <v>61</v>
      </c>
      <c r="E181" s="3" t="s">
        <v>1</v>
      </c>
      <c r="F181" s="3" t="s">
        <v>1</v>
      </c>
      <c r="G181" s="3" t="s">
        <v>1</v>
      </c>
      <c r="H181" s="4">
        <f>H182</f>
        <v>0</v>
      </c>
      <c r="I181" s="4">
        <f aca="true" t="shared" si="44" ref="I181:M182">I182</f>
        <v>0</v>
      </c>
      <c r="J181" s="4">
        <f t="shared" si="44"/>
        <v>0</v>
      </c>
      <c r="K181" s="4">
        <f t="shared" si="44"/>
        <v>0</v>
      </c>
      <c r="L181" s="4">
        <f t="shared" si="44"/>
        <v>0</v>
      </c>
      <c r="M181" s="4">
        <f t="shared" si="44"/>
        <v>0</v>
      </c>
      <c r="N181" s="8">
        <f t="shared" si="40"/>
        <v>0</v>
      </c>
      <c r="O181" s="8">
        <v>0</v>
      </c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</row>
    <row r="182" spans="1:15" s="83" customFormat="1" ht="22.5" customHeight="1" hidden="1">
      <c r="A182" s="5" t="s">
        <v>53</v>
      </c>
      <c r="B182" s="6">
        <v>951</v>
      </c>
      <c r="C182" s="6" t="s">
        <v>52</v>
      </c>
      <c r="D182" s="7" t="s">
        <v>61</v>
      </c>
      <c r="E182" s="7" t="s">
        <v>55</v>
      </c>
      <c r="F182" s="7" t="s">
        <v>54</v>
      </c>
      <c r="G182" s="7" t="s">
        <v>1</v>
      </c>
      <c r="H182" s="8">
        <f>H183</f>
        <v>0</v>
      </c>
      <c r="I182" s="8">
        <f t="shared" si="44"/>
        <v>0</v>
      </c>
      <c r="J182" s="8">
        <f t="shared" si="44"/>
        <v>0</v>
      </c>
      <c r="K182" s="8">
        <f t="shared" si="44"/>
        <v>0</v>
      </c>
      <c r="L182" s="8">
        <f t="shared" si="44"/>
        <v>0</v>
      </c>
      <c r="M182" s="8">
        <f t="shared" si="44"/>
        <v>0</v>
      </c>
      <c r="N182" s="8">
        <f t="shared" si="40"/>
        <v>0</v>
      </c>
      <c r="O182" s="8">
        <v>0</v>
      </c>
    </row>
    <row r="183" spans="1:15" s="83" customFormat="1" ht="30.75" customHeight="1" hidden="1">
      <c r="A183" s="5" t="s">
        <v>56</v>
      </c>
      <c r="B183" s="6">
        <v>951</v>
      </c>
      <c r="C183" s="6" t="s">
        <v>52</v>
      </c>
      <c r="D183" s="7" t="s">
        <v>61</v>
      </c>
      <c r="E183" s="7" t="s">
        <v>55</v>
      </c>
      <c r="F183" s="7">
        <v>242</v>
      </c>
      <c r="G183" s="7" t="s">
        <v>62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0"/>
        <v>0</v>
      </c>
      <c r="O183" s="8">
        <v>0</v>
      </c>
    </row>
    <row r="184" spans="1:254" s="68" customFormat="1" ht="38.25" customHeight="1" hidden="1">
      <c r="A184" s="1" t="s">
        <v>63</v>
      </c>
      <c r="B184" s="2">
        <v>951</v>
      </c>
      <c r="C184" s="2" t="s">
        <v>64</v>
      </c>
      <c r="D184" s="3" t="s">
        <v>326</v>
      </c>
      <c r="E184" s="3" t="s">
        <v>1</v>
      </c>
      <c r="F184" s="3" t="s">
        <v>1</v>
      </c>
      <c r="G184" s="3" t="s">
        <v>1</v>
      </c>
      <c r="H184" s="4">
        <f>H185</f>
        <v>0</v>
      </c>
      <c r="I184" s="4">
        <f aca="true" t="shared" si="45" ref="I184:M185">I185</f>
        <v>0</v>
      </c>
      <c r="J184" s="4">
        <f t="shared" si="45"/>
        <v>0</v>
      </c>
      <c r="K184" s="4">
        <f t="shared" si="45"/>
        <v>0</v>
      </c>
      <c r="L184" s="4">
        <f t="shared" si="45"/>
        <v>0</v>
      </c>
      <c r="M184" s="4">
        <f t="shared" si="45"/>
        <v>0</v>
      </c>
      <c r="N184" s="8">
        <f t="shared" si="40"/>
        <v>0</v>
      </c>
      <c r="O184" s="8">
        <v>0</v>
      </c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  <c r="IG184" s="84"/>
      <c r="IH184" s="84"/>
      <c r="II184" s="84"/>
      <c r="IJ184" s="84"/>
      <c r="IK184" s="84"/>
      <c r="IL184" s="84"/>
      <c r="IM184" s="84"/>
      <c r="IN184" s="84"/>
      <c r="IO184" s="84"/>
      <c r="IP184" s="84"/>
      <c r="IQ184" s="84"/>
      <c r="IR184" s="84"/>
      <c r="IS184" s="84"/>
      <c r="IT184" s="84"/>
    </row>
    <row r="185" spans="1:15" s="83" customFormat="1" ht="21.75" customHeight="1" hidden="1">
      <c r="A185" s="5" t="s">
        <v>14</v>
      </c>
      <c r="B185" s="6">
        <v>951</v>
      </c>
      <c r="C185" s="6" t="s">
        <v>64</v>
      </c>
      <c r="D185" s="7" t="s">
        <v>326</v>
      </c>
      <c r="E185" s="7" t="s">
        <v>16</v>
      </c>
      <c r="F185" s="7" t="s">
        <v>15</v>
      </c>
      <c r="G185" s="7" t="s">
        <v>1</v>
      </c>
      <c r="H185" s="8">
        <f>H186</f>
        <v>0</v>
      </c>
      <c r="I185" s="8">
        <f t="shared" si="45"/>
        <v>0</v>
      </c>
      <c r="J185" s="8">
        <f t="shared" si="45"/>
        <v>0</v>
      </c>
      <c r="K185" s="8">
        <f>K186</f>
        <v>0</v>
      </c>
      <c r="L185" s="8">
        <f>L186</f>
        <v>0</v>
      </c>
      <c r="M185" s="8">
        <f t="shared" si="45"/>
        <v>0</v>
      </c>
      <c r="N185" s="8">
        <f t="shared" si="40"/>
        <v>0</v>
      </c>
      <c r="O185" s="8">
        <v>0</v>
      </c>
    </row>
    <row r="186" spans="1:15" s="83" customFormat="1" ht="21.75" customHeight="1" hidden="1">
      <c r="A186" s="5" t="s">
        <v>24</v>
      </c>
      <c r="B186" s="6">
        <v>951</v>
      </c>
      <c r="C186" s="6" t="s">
        <v>64</v>
      </c>
      <c r="D186" s="7" t="s">
        <v>326</v>
      </c>
      <c r="E186" s="7" t="s">
        <v>16</v>
      </c>
      <c r="F186" s="7" t="s">
        <v>25</v>
      </c>
      <c r="G186" s="7"/>
      <c r="H186" s="8">
        <v>0</v>
      </c>
      <c r="I186" s="8">
        <v>0</v>
      </c>
      <c r="J186" s="8">
        <v>0</v>
      </c>
      <c r="K186" s="8"/>
      <c r="L186" s="8"/>
      <c r="M186" s="8">
        <v>0</v>
      </c>
      <c r="N186" s="8">
        <f t="shared" si="40"/>
        <v>0</v>
      </c>
      <c r="O186" s="8">
        <v>0</v>
      </c>
    </row>
    <row r="187" spans="1:254" s="68" customFormat="1" ht="23.25" customHeight="1" hidden="1">
      <c r="A187" s="1" t="s">
        <v>330</v>
      </c>
      <c r="B187" s="2">
        <v>951</v>
      </c>
      <c r="C187" s="2" t="s">
        <v>52</v>
      </c>
      <c r="D187" s="2">
        <v>9990028740</v>
      </c>
      <c r="E187" s="3" t="s">
        <v>1</v>
      </c>
      <c r="F187" s="3" t="s">
        <v>1</v>
      </c>
      <c r="G187" s="3" t="s">
        <v>1</v>
      </c>
      <c r="H187" s="4">
        <f>H188+H190</f>
        <v>0</v>
      </c>
      <c r="I187" s="4">
        <f>I188+I190</f>
        <v>0</v>
      </c>
      <c r="J187" s="4">
        <f>J188+J190</f>
        <v>0</v>
      </c>
      <c r="K187" s="4">
        <f>K188</f>
        <v>0</v>
      </c>
      <c r="L187" s="4">
        <f>L188</f>
        <v>0</v>
      </c>
      <c r="M187" s="4">
        <f>M188+M190</f>
        <v>0</v>
      </c>
      <c r="N187" s="8">
        <f t="shared" si="40"/>
        <v>0</v>
      </c>
      <c r="O187" s="8">
        <v>0</v>
      </c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4"/>
      <c r="HF187" s="84"/>
      <c r="HG187" s="84"/>
      <c r="HH187" s="84"/>
      <c r="HI187" s="84"/>
      <c r="HJ187" s="84"/>
      <c r="HK187" s="84"/>
      <c r="HL187" s="84"/>
      <c r="HM187" s="84"/>
      <c r="HN187" s="84"/>
      <c r="HO187" s="84"/>
      <c r="HP187" s="84"/>
      <c r="HQ187" s="84"/>
      <c r="HR187" s="84"/>
      <c r="HS187" s="84"/>
      <c r="HT187" s="84"/>
      <c r="HU187" s="84"/>
      <c r="HV187" s="84"/>
      <c r="HW187" s="84"/>
      <c r="HX187" s="84"/>
      <c r="HY187" s="84"/>
      <c r="HZ187" s="84"/>
      <c r="IA187" s="84"/>
      <c r="IB187" s="84"/>
      <c r="IC187" s="84"/>
      <c r="ID187" s="84"/>
      <c r="IE187" s="84"/>
      <c r="IF187" s="84"/>
      <c r="IG187" s="84"/>
      <c r="IH187" s="84"/>
      <c r="II187" s="84"/>
      <c r="IJ187" s="84"/>
      <c r="IK187" s="84"/>
      <c r="IL187" s="84"/>
      <c r="IM187" s="84"/>
      <c r="IN187" s="84"/>
      <c r="IO187" s="84"/>
      <c r="IP187" s="84"/>
      <c r="IQ187" s="84"/>
      <c r="IR187" s="84"/>
      <c r="IS187" s="84"/>
      <c r="IT187" s="84"/>
    </row>
    <row r="188" spans="1:15" s="83" customFormat="1" ht="21.75" customHeight="1" hidden="1">
      <c r="A188" s="5" t="s">
        <v>26</v>
      </c>
      <c r="B188" s="6">
        <v>951</v>
      </c>
      <c r="C188" s="6" t="s">
        <v>52</v>
      </c>
      <c r="D188" s="6">
        <v>9990028740</v>
      </c>
      <c r="E188" s="6">
        <v>853</v>
      </c>
      <c r="F188" s="7">
        <v>290</v>
      </c>
      <c r="G188" s="7" t="s">
        <v>1</v>
      </c>
      <c r="H188" s="8">
        <f>H189</f>
        <v>0</v>
      </c>
      <c r="I188" s="8">
        <f>I189</f>
        <v>0</v>
      </c>
      <c r="J188" s="8">
        <f>J189</f>
        <v>0</v>
      </c>
      <c r="K188" s="8">
        <f>K189</f>
        <v>0</v>
      </c>
      <c r="L188" s="8">
        <f>L189</f>
        <v>0</v>
      </c>
      <c r="M188" s="8">
        <f>M189</f>
        <v>0</v>
      </c>
      <c r="N188" s="8">
        <f t="shared" si="40"/>
        <v>0</v>
      </c>
      <c r="O188" s="8">
        <v>0</v>
      </c>
    </row>
    <row r="189" spans="1:15" s="83" customFormat="1" ht="21.75" customHeight="1" hidden="1">
      <c r="A189" s="5" t="s">
        <v>26</v>
      </c>
      <c r="B189" s="6">
        <v>951</v>
      </c>
      <c r="C189" s="6" t="s">
        <v>52</v>
      </c>
      <c r="D189" s="6">
        <v>9990028740</v>
      </c>
      <c r="E189" s="6">
        <v>853</v>
      </c>
      <c r="F189" s="7">
        <v>290</v>
      </c>
      <c r="G189" s="31" t="s">
        <v>329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f t="shared" si="40"/>
        <v>0</v>
      </c>
      <c r="O189" s="8">
        <v>0</v>
      </c>
    </row>
    <row r="190" spans="1:15" s="83" customFormat="1" ht="21.75" customHeight="1" hidden="1">
      <c r="A190" s="5" t="s">
        <v>26</v>
      </c>
      <c r="B190" s="6">
        <v>951</v>
      </c>
      <c r="C190" s="6" t="s">
        <v>52</v>
      </c>
      <c r="D190" s="6">
        <v>9990028740</v>
      </c>
      <c r="E190" s="6">
        <v>853</v>
      </c>
      <c r="F190" s="7">
        <v>290</v>
      </c>
      <c r="G190" s="7" t="s">
        <v>1</v>
      </c>
      <c r="H190" s="8">
        <f aca="true" t="shared" si="46" ref="H190:M190">H191</f>
        <v>0</v>
      </c>
      <c r="I190" s="8">
        <f t="shared" si="46"/>
        <v>0</v>
      </c>
      <c r="J190" s="8">
        <f t="shared" si="46"/>
        <v>0</v>
      </c>
      <c r="K190" s="8">
        <f t="shared" si="46"/>
        <v>0</v>
      </c>
      <c r="L190" s="8">
        <f t="shared" si="46"/>
        <v>0</v>
      </c>
      <c r="M190" s="8">
        <f t="shared" si="46"/>
        <v>0</v>
      </c>
      <c r="N190" s="8">
        <f t="shared" si="40"/>
        <v>0</v>
      </c>
      <c r="O190" s="8">
        <v>0</v>
      </c>
    </row>
    <row r="191" spans="1:15" s="83" customFormat="1" ht="21.75" customHeight="1" hidden="1">
      <c r="A191" s="5" t="s">
        <v>26</v>
      </c>
      <c r="B191" s="6">
        <v>951</v>
      </c>
      <c r="C191" s="6" t="s">
        <v>52</v>
      </c>
      <c r="D191" s="6">
        <v>9990028740</v>
      </c>
      <c r="E191" s="6">
        <v>853</v>
      </c>
      <c r="F191" s="7">
        <v>290</v>
      </c>
      <c r="G191" s="31" t="s">
        <v>88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f t="shared" si="40"/>
        <v>0</v>
      </c>
      <c r="O191" s="8">
        <v>0</v>
      </c>
    </row>
    <row r="192" spans="1:254" s="68" customFormat="1" ht="72.75" customHeight="1" hidden="1">
      <c r="A192" s="1" t="s">
        <v>48</v>
      </c>
      <c r="B192" s="2">
        <v>951</v>
      </c>
      <c r="C192" s="2" t="s">
        <v>64</v>
      </c>
      <c r="D192" s="3" t="s">
        <v>120</v>
      </c>
      <c r="E192" s="3" t="s">
        <v>1</v>
      </c>
      <c r="F192" s="3" t="s">
        <v>1</v>
      </c>
      <c r="G192" s="3" t="s">
        <v>1</v>
      </c>
      <c r="H192" s="4">
        <f aca="true" t="shared" si="47" ref="H192:J193">H193</f>
        <v>0</v>
      </c>
      <c r="I192" s="4">
        <f t="shared" si="47"/>
        <v>0</v>
      </c>
      <c r="J192" s="4">
        <f t="shared" si="47"/>
        <v>0</v>
      </c>
      <c r="K192" s="4">
        <f aca="true" t="shared" si="48" ref="K192:M193">K193</f>
        <v>0</v>
      </c>
      <c r="L192" s="4">
        <f t="shared" si="48"/>
        <v>0</v>
      </c>
      <c r="M192" s="4">
        <f t="shared" si="48"/>
        <v>0</v>
      </c>
      <c r="N192" s="8">
        <f t="shared" si="40"/>
        <v>0</v>
      </c>
      <c r="O192" s="8">
        <v>0</v>
      </c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4"/>
      <c r="HF192" s="84"/>
      <c r="HG192" s="84"/>
      <c r="HH192" s="84"/>
      <c r="HI192" s="84"/>
      <c r="HJ192" s="84"/>
      <c r="HK192" s="84"/>
      <c r="HL192" s="84"/>
      <c r="HM192" s="84"/>
      <c r="HN192" s="84"/>
      <c r="HO192" s="84"/>
      <c r="HP192" s="84"/>
      <c r="HQ192" s="84"/>
      <c r="HR192" s="84"/>
      <c r="HS192" s="84"/>
      <c r="HT192" s="84"/>
      <c r="HU192" s="84"/>
      <c r="HV192" s="84"/>
      <c r="HW192" s="84"/>
      <c r="HX192" s="84"/>
      <c r="HY192" s="84"/>
      <c r="HZ192" s="84"/>
      <c r="IA192" s="84"/>
      <c r="IB192" s="84"/>
      <c r="IC192" s="84"/>
      <c r="ID192" s="84"/>
      <c r="IE192" s="84"/>
      <c r="IF192" s="84"/>
      <c r="IG192" s="84"/>
      <c r="IH192" s="84"/>
      <c r="II192" s="84"/>
      <c r="IJ192" s="84"/>
      <c r="IK192" s="84"/>
      <c r="IL192" s="84"/>
      <c r="IM192" s="84"/>
      <c r="IN192" s="84"/>
      <c r="IO192" s="84"/>
      <c r="IP192" s="84"/>
      <c r="IQ192" s="84"/>
      <c r="IR192" s="84"/>
      <c r="IS192" s="84"/>
      <c r="IT192" s="84"/>
    </row>
    <row r="193" spans="1:15" s="83" customFormat="1" ht="19.5" customHeight="1" hidden="1">
      <c r="A193" s="5" t="s">
        <v>14</v>
      </c>
      <c r="B193" s="6">
        <v>951</v>
      </c>
      <c r="C193" s="6" t="s">
        <v>64</v>
      </c>
      <c r="D193" s="7" t="s">
        <v>120</v>
      </c>
      <c r="E193" s="7" t="s">
        <v>16</v>
      </c>
      <c r="F193" s="7">
        <v>220</v>
      </c>
      <c r="G193" s="7" t="s">
        <v>1</v>
      </c>
      <c r="H193" s="8">
        <f t="shared" si="47"/>
        <v>0</v>
      </c>
      <c r="I193" s="8">
        <f t="shared" si="47"/>
        <v>0</v>
      </c>
      <c r="J193" s="8">
        <f t="shared" si="47"/>
        <v>0</v>
      </c>
      <c r="K193" s="8">
        <f t="shared" si="48"/>
        <v>0</v>
      </c>
      <c r="L193" s="8">
        <f t="shared" si="48"/>
        <v>0</v>
      </c>
      <c r="M193" s="8">
        <f t="shared" si="48"/>
        <v>0</v>
      </c>
      <c r="N193" s="8">
        <f t="shared" si="40"/>
        <v>0</v>
      </c>
      <c r="O193" s="8">
        <v>0</v>
      </c>
    </row>
    <row r="194" spans="1:15" s="83" customFormat="1" ht="20.25" customHeight="1" hidden="1">
      <c r="A194" s="5" t="s">
        <v>17</v>
      </c>
      <c r="B194" s="6">
        <v>951</v>
      </c>
      <c r="C194" s="6" t="s">
        <v>64</v>
      </c>
      <c r="D194" s="7" t="s">
        <v>120</v>
      </c>
      <c r="E194" s="7" t="s">
        <v>16</v>
      </c>
      <c r="F194" s="7">
        <v>225</v>
      </c>
      <c r="G194" s="7" t="s">
        <v>8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 t="shared" si="40"/>
        <v>0</v>
      </c>
      <c r="O194" s="8">
        <v>0</v>
      </c>
    </row>
    <row r="195" spans="1:254" s="68" customFormat="1" ht="38.25" customHeight="1" hidden="1">
      <c r="A195" s="1" t="s">
        <v>328</v>
      </c>
      <c r="B195" s="2">
        <v>951</v>
      </c>
      <c r="C195" s="2" t="s">
        <v>52</v>
      </c>
      <c r="D195" s="3" t="s">
        <v>331</v>
      </c>
      <c r="E195" s="3" t="s">
        <v>1</v>
      </c>
      <c r="F195" s="3" t="s">
        <v>1</v>
      </c>
      <c r="G195" s="3" t="s">
        <v>1</v>
      </c>
      <c r="H195" s="4">
        <f>H196+H201</f>
        <v>0</v>
      </c>
      <c r="I195" s="4">
        <f>I196+I201</f>
        <v>0</v>
      </c>
      <c r="J195" s="4">
        <f>J196+J201</f>
        <v>0</v>
      </c>
      <c r="K195" s="4">
        <f>K198+K200</f>
        <v>0</v>
      </c>
      <c r="L195" s="4">
        <f>L198+L200</f>
        <v>0</v>
      </c>
      <c r="M195" s="4">
        <f>M196+M201</f>
        <v>0</v>
      </c>
      <c r="N195" s="8">
        <f t="shared" si="40"/>
        <v>0</v>
      </c>
      <c r="O195" s="8">
        <v>0</v>
      </c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4"/>
      <c r="IH195" s="84"/>
      <c r="II195" s="84"/>
      <c r="IJ195" s="84"/>
      <c r="IK195" s="84"/>
      <c r="IL195" s="84"/>
      <c r="IM195" s="84"/>
      <c r="IN195" s="84"/>
      <c r="IO195" s="84"/>
      <c r="IP195" s="84"/>
      <c r="IQ195" s="84"/>
      <c r="IR195" s="84"/>
      <c r="IS195" s="84"/>
      <c r="IT195" s="84"/>
    </row>
    <row r="196" spans="1:15" s="83" customFormat="1" ht="21.75" customHeight="1" hidden="1">
      <c r="A196" s="5" t="s">
        <v>14</v>
      </c>
      <c r="B196" s="6">
        <v>951</v>
      </c>
      <c r="C196" s="6" t="s">
        <v>52</v>
      </c>
      <c r="D196" s="7" t="s">
        <v>331</v>
      </c>
      <c r="E196" s="7" t="s">
        <v>16</v>
      </c>
      <c r="F196" s="7">
        <v>220</v>
      </c>
      <c r="G196" s="31"/>
      <c r="H196" s="8">
        <f>H197+H198</f>
        <v>0</v>
      </c>
      <c r="I196" s="8">
        <f>I197+I198</f>
        <v>0</v>
      </c>
      <c r="J196" s="8">
        <f>J197+J198</f>
        <v>0</v>
      </c>
      <c r="K196" s="8">
        <f>K198</f>
        <v>0</v>
      </c>
      <c r="L196" s="8">
        <f>L198</f>
        <v>0</v>
      </c>
      <c r="M196" s="8">
        <f>M197+M198</f>
        <v>0</v>
      </c>
      <c r="N196" s="8">
        <f t="shared" si="40"/>
        <v>0</v>
      </c>
      <c r="O196" s="8">
        <v>0</v>
      </c>
    </row>
    <row r="197" spans="1:15" s="83" customFormat="1" ht="21.75" customHeight="1" hidden="1">
      <c r="A197" s="5" t="s">
        <v>407</v>
      </c>
      <c r="B197" s="6">
        <v>951</v>
      </c>
      <c r="C197" s="6" t="s">
        <v>52</v>
      </c>
      <c r="D197" s="7" t="s">
        <v>331</v>
      </c>
      <c r="E197" s="7" t="s">
        <v>16</v>
      </c>
      <c r="F197" s="7">
        <v>225</v>
      </c>
      <c r="G197" s="31" t="s">
        <v>88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f>H197-J197</f>
        <v>0</v>
      </c>
      <c r="O197" s="8">
        <v>0</v>
      </c>
    </row>
    <row r="198" spans="1:15" s="83" customFormat="1" ht="21.75" customHeight="1" hidden="1">
      <c r="A198" s="5" t="s">
        <v>17</v>
      </c>
      <c r="B198" s="6">
        <v>951</v>
      </c>
      <c r="C198" s="6" t="s">
        <v>52</v>
      </c>
      <c r="D198" s="7" t="s">
        <v>331</v>
      </c>
      <c r="E198" s="7" t="s">
        <v>16</v>
      </c>
      <c r="F198" s="7">
        <v>226</v>
      </c>
      <c r="G198" s="31" t="s">
        <v>88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f t="shared" si="40"/>
        <v>0</v>
      </c>
      <c r="O198" s="8">
        <v>0</v>
      </c>
    </row>
    <row r="199" spans="1:15" s="83" customFormat="1" ht="21.75" customHeight="1" hidden="1">
      <c r="A199" s="5" t="s">
        <v>102</v>
      </c>
      <c r="B199" s="6">
        <v>951</v>
      </c>
      <c r="C199" s="6" t="s">
        <v>52</v>
      </c>
      <c r="D199" s="7" t="s">
        <v>331</v>
      </c>
      <c r="E199" s="7" t="s">
        <v>16</v>
      </c>
      <c r="F199" s="7">
        <v>310</v>
      </c>
      <c r="G199" s="31"/>
      <c r="H199" s="8">
        <f aca="true" t="shared" si="49" ref="H199:M199">H200</f>
        <v>0</v>
      </c>
      <c r="I199" s="8">
        <f t="shared" si="49"/>
        <v>0</v>
      </c>
      <c r="J199" s="8">
        <f t="shared" si="49"/>
        <v>0</v>
      </c>
      <c r="K199" s="8">
        <f t="shared" si="49"/>
        <v>0</v>
      </c>
      <c r="L199" s="8">
        <f t="shared" si="49"/>
        <v>0</v>
      </c>
      <c r="M199" s="8">
        <f t="shared" si="49"/>
        <v>0</v>
      </c>
      <c r="N199" s="8">
        <f t="shared" si="40"/>
        <v>0</v>
      </c>
      <c r="O199" s="8">
        <v>0</v>
      </c>
    </row>
    <row r="200" spans="1:15" s="83" customFormat="1" ht="21.75" customHeight="1" hidden="1">
      <c r="A200" s="5" t="s">
        <v>102</v>
      </c>
      <c r="B200" s="6">
        <v>951</v>
      </c>
      <c r="C200" s="6" t="s">
        <v>52</v>
      </c>
      <c r="D200" s="7" t="s">
        <v>331</v>
      </c>
      <c r="E200" s="7" t="s">
        <v>16</v>
      </c>
      <c r="F200" s="7">
        <v>310</v>
      </c>
      <c r="G200" s="31" t="s">
        <v>88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f t="shared" si="40"/>
        <v>0</v>
      </c>
      <c r="O200" s="8">
        <v>0</v>
      </c>
    </row>
    <row r="201" spans="1:15" s="83" customFormat="1" ht="21.75" customHeight="1" hidden="1">
      <c r="A201" s="5" t="s">
        <v>19</v>
      </c>
      <c r="B201" s="6">
        <v>951</v>
      </c>
      <c r="C201" s="6" t="s">
        <v>52</v>
      </c>
      <c r="D201" s="7" t="s">
        <v>331</v>
      </c>
      <c r="E201" s="7" t="s">
        <v>16</v>
      </c>
      <c r="F201" s="7">
        <v>340</v>
      </c>
      <c r="G201" s="31"/>
      <c r="H201" s="8">
        <f aca="true" t="shared" si="50" ref="H201:M201">H202</f>
        <v>0</v>
      </c>
      <c r="I201" s="8">
        <f t="shared" si="50"/>
        <v>0</v>
      </c>
      <c r="J201" s="8">
        <f t="shared" si="50"/>
        <v>0</v>
      </c>
      <c r="K201" s="8">
        <f t="shared" si="50"/>
        <v>0</v>
      </c>
      <c r="L201" s="8">
        <f t="shared" si="50"/>
        <v>0</v>
      </c>
      <c r="M201" s="8">
        <f t="shared" si="50"/>
        <v>0</v>
      </c>
      <c r="N201" s="8">
        <f t="shared" si="40"/>
        <v>0</v>
      </c>
      <c r="O201" s="8">
        <v>0</v>
      </c>
    </row>
    <row r="202" spans="1:15" s="83" customFormat="1" ht="21.75" customHeight="1" hidden="1">
      <c r="A202" s="5" t="s">
        <v>19</v>
      </c>
      <c r="B202" s="6">
        <v>951</v>
      </c>
      <c r="C202" s="6" t="s">
        <v>52</v>
      </c>
      <c r="D202" s="7" t="s">
        <v>331</v>
      </c>
      <c r="E202" s="7" t="s">
        <v>16</v>
      </c>
      <c r="F202" s="7">
        <v>340</v>
      </c>
      <c r="G202" s="31" t="s">
        <v>88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f t="shared" si="40"/>
        <v>0</v>
      </c>
      <c r="O202" s="8">
        <v>0</v>
      </c>
    </row>
    <row r="203" spans="1:254" s="68" customFormat="1" ht="31.5" customHeight="1">
      <c r="A203" s="1" t="s">
        <v>470</v>
      </c>
      <c r="B203" s="2">
        <v>951</v>
      </c>
      <c r="C203" s="2" t="s">
        <v>52</v>
      </c>
      <c r="D203" s="32" t="s">
        <v>469</v>
      </c>
      <c r="E203" s="3" t="s">
        <v>1</v>
      </c>
      <c r="F203" s="3" t="s">
        <v>1</v>
      </c>
      <c r="G203" s="3" t="s">
        <v>1</v>
      </c>
      <c r="H203" s="4">
        <f>H204+H206</f>
        <v>30700</v>
      </c>
      <c r="I203" s="4">
        <f>I204+I206</f>
        <v>30697.18</v>
      </c>
      <c r="J203" s="4">
        <f>J204+J206</f>
        <v>30697.18</v>
      </c>
      <c r="K203" s="4">
        <f>K204+K206</f>
        <v>0</v>
      </c>
      <c r="L203" s="4">
        <f>L204+L206</f>
        <v>0</v>
      </c>
      <c r="M203" s="4">
        <f>M204+M206</f>
        <v>30697.18</v>
      </c>
      <c r="N203" s="8">
        <f>H203-J203</f>
        <v>2.819999999999709</v>
      </c>
      <c r="O203" s="8">
        <v>0</v>
      </c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</row>
    <row r="204" spans="1:15" s="83" customFormat="1" ht="21.75" customHeight="1">
      <c r="A204" s="5" t="s">
        <v>14</v>
      </c>
      <c r="B204" s="6">
        <v>951</v>
      </c>
      <c r="C204" s="6" t="s">
        <v>52</v>
      </c>
      <c r="D204" s="33" t="s">
        <v>469</v>
      </c>
      <c r="E204" s="7">
        <v>244</v>
      </c>
      <c r="F204" s="7">
        <v>220</v>
      </c>
      <c r="G204" s="31"/>
      <c r="H204" s="8">
        <f>H205</f>
        <v>700</v>
      </c>
      <c r="I204" s="8">
        <f>I205</f>
        <v>697.18</v>
      </c>
      <c r="J204" s="8">
        <f>J205</f>
        <v>697.18</v>
      </c>
      <c r="K204" s="8">
        <v>0</v>
      </c>
      <c r="L204" s="8">
        <v>0</v>
      </c>
      <c r="M204" s="8">
        <f>M205</f>
        <v>697.18</v>
      </c>
      <c r="N204" s="8">
        <f>H204-J204</f>
        <v>2.82000000000005</v>
      </c>
      <c r="O204" s="8">
        <v>0</v>
      </c>
    </row>
    <row r="205" spans="1:15" s="83" customFormat="1" ht="21.75" customHeight="1">
      <c r="A205" s="5" t="s">
        <v>407</v>
      </c>
      <c r="B205" s="6">
        <v>951</v>
      </c>
      <c r="C205" s="6" t="s">
        <v>52</v>
      </c>
      <c r="D205" s="33" t="s">
        <v>469</v>
      </c>
      <c r="E205" s="7">
        <v>244</v>
      </c>
      <c r="F205" s="7">
        <v>225</v>
      </c>
      <c r="G205" s="31"/>
      <c r="H205" s="8">
        <v>700</v>
      </c>
      <c r="I205" s="8">
        <v>697.18</v>
      </c>
      <c r="J205" s="8">
        <v>697.18</v>
      </c>
      <c r="K205" s="8">
        <v>0</v>
      </c>
      <c r="L205" s="8">
        <v>0</v>
      </c>
      <c r="M205" s="8">
        <v>697.18</v>
      </c>
      <c r="N205" s="8">
        <f>H205-J205</f>
        <v>2.82000000000005</v>
      </c>
      <c r="O205" s="8">
        <v>0</v>
      </c>
    </row>
    <row r="206" spans="1:15" s="83" customFormat="1" ht="21.75" customHeight="1">
      <c r="A206" s="5" t="s">
        <v>26</v>
      </c>
      <c r="B206" s="6">
        <v>951</v>
      </c>
      <c r="C206" s="6" t="s">
        <v>52</v>
      </c>
      <c r="D206" s="33" t="s">
        <v>469</v>
      </c>
      <c r="E206" s="7">
        <v>831</v>
      </c>
      <c r="F206" s="7">
        <v>290</v>
      </c>
      <c r="G206" s="31"/>
      <c r="H206" s="8">
        <f>H207</f>
        <v>30000</v>
      </c>
      <c r="I206" s="8">
        <f>I207</f>
        <v>30000</v>
      </c>
      <c r="J206" s="8">
        <f>J207</f>
        <v>30000</v>
      </c>
      <c r="K206" s="8">
        <v>0</v>
      </c>
      <c r="L206" s="8">
        <v>0</v>
      </c>
      <c r="M206" s="8">
        <f>M207</f>
        <v>30000</v>
      </c>
      <c r="N206" s="8">
        <f>H206-J206</f>
        <v>0</v>
      </c>
      <c r="O206" s="8">
        <v>0</v>
      </c>
    </row>
    <row r="207" spans="1:15" s="83" customFormat="1" ht="21" customHeight="1">
      <c r="A207" s="5" t="s">
        <v>429</v>
      </c>
      <c r="B207" s="6">
        <v>951</v>
      </c>
      <c r="C207" s="6" t="s">
        <v>52</v>
      </c>
      <c r="D207" s="33" t="s">
        <v>469</v>
      </c>
      <c r="E207" s="7">
        <v>831</v>
      </c>
      <c r="F207" s="7">
        <v>297</v>
      </c>
      <c r="G207" s="31" t="s">
        <v>400</v>
      </c>
      <c r="H207" s="8">
        <v>30000</v>
      </c>
      <c r="I207" s="8">
        <v>30000</v>
      </c>
      <c r="J207" s="8">
        <v>30000</v>
      </c>
      <c r="K207" s="8">
        <v>0</v>
      </c>
      <c r="L207" s="8">
        <v>0</v>
      </c>
      <c r="M207" s="8">
        <v>30000</v>
      </c>
      <c r="N207" s="8">
        <f>H207-J207</f>
        <v>0</v>
      </c>
      <c r="O207" s="8">
        <v>0</v>
      </c>
    </row>
    <row r="208" spans="1:254" s="68" customFormat="1" ht="71.25" customHeight="1">
      <c r="A208" s="1" t="s">
        <v>431</v>
      </c>
      <c r="B208" s="2">
        <v>951</v>
      </c>
      <c r="C208" s="2" t="s">
        <v>52</v>
      </c>
      <c r="D208" s="2">
        <v>9990085030</v>
      </c>
      <c r="E208" s="3" t="s">
        <v>1</v>
      </c>
      <c r="F208" s="3" t="s">
        <v>1</v>
      </c>
      <c r="G208" s="3" t="s">
        <v>1</v>
      </c>
      <c r="H208" s="4">
        <f aca="true" t="shared" si="51" ref="H208:M208">H209</f>
        <v>50000</v>
      </c>
      <c r="I208" s="4">
        <f t="shared" si="51"/>
        <v>50000</v>
      </c>
      <c r="J208" s="4">
        <f t="shared" si="51"/>
        <v>50000</v>
      </c>
      <c r="K208" s="4">
        <f t="shared" si="51"/>
        <v>0</v>
      </c>
      <c r="L208" s="4">
        <f t="shared" si="51"/>
        <v>0</v>
      </c>
      <c r="M208" s="4">
        <f t="shared" si="51"/>
        <v>50000</v>
      </c>
      <c r="N208" s="8">
        <f t="shared" si="40"/>
        <v>0</v>
      </c>
      <c r="O208" s="8">
        <v>0</v>
      </c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  <c r="GK208" s="84"/>
      <c r="GL208" s="84"/>
      <c r="GM208" s="84"/>
      <c r="GN208" s="84"/>
      <c r="GO208" s="84"/>
      <c r="GP208" s="84"/>
      <c r="GQ208" s="84"/>
      <c r="GR208" s="84"/>
      <c r="GS208" s="84"/>
      <c r="GT208" s="84"/>
      <c r="GU208" s="84"/>
      <c r="GV208" s="84"/>
      <c r="GW208" s="84"/>
      <c r="GX208" s="84"/>
      <c r="GY208" s="84"/>
      <c r="GZ208" s="84"/>
      <c r="HA208" s="84"/>
      <c r="HB208" s="84"/>
      <c r="HC208" s="84"/>
      <c r="HD208" s="84"/>
      <c r="HE208" s="84"/>
      <c r="HF208" s="84"/>
      <c r="HG208" s="84"/>
      <c r="HH208" s="84"/>
      <c r="HI208" s="84"/>
      <c r="HJ208" s="84"/>
      <c r="HK208" s="84"/>
      <c r="HL208" s="84"/>
      <c r="HM208" s="84"/>
      <c r="HN208" s="84"/>
      <c r="HO208" s="84"/>
      <c r="HP208" s="84"/>
      <c r="HQ208" s="84"/>
      <c r="HR208" s="84"/>
      <c r="HS208" s="84"/>
      <c r="HT208" s="84"/>
      <c r="HU208" s="84"/>
      <c r="HV208" s="84"/>
      <c r="HW208" s="84"/>
      <c r="HX208" s="84"/>
      <c r="HY208" s="84"/>
      <c r="HZ208" s="84"/>
      <c r="IA208" s="84"/>
      <c r="IB208" s="84"/>
      <c r="IC208" s="84"/>
      <c r="ID208" s="84"/>
      <c r="IE208" s="84"/>
      <c r="IF208" s="84"/>
      <c r="IG208" s="84"/>
      <c r="IH208" s="84"/>
      <c r="II208" s="84"/>
      <c r="IJ208" s="84"/>
      <c r="IK208" s="84"/>
      <c r="IL208" s="84"/>
      <c r="IM208" s="84"/>
      <c r="IN208" s="84"/>
      <c r="IO208" s="84"/>
      <c r="IP208" s="84"/>
      <c r="IQ208" s="84"/>
      <c r="IR208" s="84"/>
      <c r="IS208" s="84"/>
      <c r="IT208" s="84"/>
    </row>
    <row r="209" spans="1:15" s="83" customFormat="1" ht="21.75" customHeight="1">
      <c r="A209" s="5" t="s">
        <v>28</v>
      </c>
      <c r="B209" s="6">
        <v>951</v>
      </c>
      <c r="C209" s="6" t="s">
        <v>52</v>
      </c>
      <c r="D209" s="6">
        <v>9990085030</v>
      </c>
      <c r="E209" s="7">
        <v>540</v>
      </c>
      <c r="F209" s="7">
        <v>250</v>
      </c>
      <c r="G209" s="31"/>
      <c r="H209" s="8">
        <f>H210</f>
        <v>50000</v>
      </c>
      <c r="I209" s="8">
        <f>I210</f>
        <v>50000</v>
      </c>
      <c r="J209" s="8">
        <f>J210</f>
        <v>50000</v>
      </c>
      <c r="K209" s="8">
        <v>0</v>
      </c>
      <c r="L209" s="8">
        <v>0</v>
      </c>
      <c r="M209" s="8">
        <f>M210</f>
        <v>50000</v>
      </c>
      <c r="N209" s="8">
        <f t="shared" si="40"/>
        <v>0</v>
      </c>
      <c r="O209" s="8">
        <v>0</v>
      </c>
    </row>
    <row r="210" spans="1:15" s="83" customFormat="1" ht="31.5" customHeight="1">
      <c r="A210" s="5" t="s">
        <v>31</v>
      </c>
      <c r="B210" s="6">
        <v>951</v>
      </c>
      <c r="C210" s="6" t="s">
        <v>52</v>
      </c>
      <c r="D210" s="6">
        <v>9990085030</v>
      </c>
      <c r="E210" s="7">
        <v>540</v>
      </c>
      <c r="F210" s="7">
        <v>251</v>
      </c>
      <c r="G210" s="31" t="s">
        <v>400</v>
      </c>
      <c r="H210" s="8">
        <v>50000</v>
      </c>
      <c r="I210" s="8">
        <v>50000</v>
      </c>
      <c r="J210" s="8">
        <v>50000</v>
      </c>
      <c r="K210" s="8">
        <v>0</v>
      </c>
      <c r="L210" s="8">
        <v>0</v>
      </c>
      <c r="M210" s="8">
        <v>50000</v>
      </c>
      <c r="N210" s="8">
        <f t="shared" si="40"/>
        <v>0</v>
      </c>
      <c r="O210" s="8">
        <v>0</v>
      </c>
    </row>
    <row r="211" spans="1:254" s="68" customFormat="1" ht="35.25" customHeight="1">
      <c r="A211" s="1" t="s">
        <v>440</v>
      </c>
      <c r="B211" s="2">
        <v>951</v>
      </c>
      <c r="C211" s="2" t="s">
        <v>64</v>
      </c>
      <c r="D211" s="3" t="s">
        <v>326</v>
      </c>
      <c r="E211" s="3" t="s">
        <v>1</v>
      </c>
      <c r="F211" s="3" t="s">
        <v>1</v>
      </c>
      <c r="G211" s="3" t="s">
        <v>1</v>
      </c>
      <c r="H211" s="4">
        <f>H212+H216</f>
        <v>790300</v>
      </c>
      <c r="I211" s="4">
        <f>I212+I216</f>
        <v>220000</v>
      </c>
      <c r="J211" s="4">
        <f>J212+J216</f>
        <v>220000</v>
      </c>
      <c r="K211" s="4">
        <f>K216</f>
        <v>0</v>
      </c>
      <c r="L211" s="4">
        <f>L216</f>
        <v>0</v>
      </c>
      <c r="M211" s="4">
        <f>M212+M216</f>
        <v>220000</v>
      </c>
      <c r="N211" s="4">
        <f>H211-J211</f>
        <v>570300</v>
      </c>
      <c r="O211" s="4">
        <v>0</v>
      </c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84"/>
      <c r="GD211" s="84"/>
      <c r="GE211" s="84"/>
      <c r="GF211" s="84"/>
      <c r="GG211" s="84"/>
      <c r="GH211" s="84"/>
      <c r="GI211" s="84"/>
      <c r="GJ211" s="84"/>
      <c r="GK211" s="84"/>
      <c r="GL211" s="84"/>
      <c r="GM211" s="84"/>
      <c r="GN211" s="84"/>
      <c r="GO211" s="84"/>
      <c r="GP211" s="84"/>
      <c r="GQ211" s="84"/>
      <c r="GR211" s="84"/>
      <c r="GS211" s="84"/>
      <c r="GT211" s="84"/>
      <c r="GU211" s="84"/>
      <c r="GV211" s="84"/>
      <c r="GW211" s="84"/>
      <c r="GX211" s="84"/>
      <c r="GY211" s="84"/>
      <c r="GZ211" s="84"/>
      <c r="HA211" s="84"/>
      <c r="HB211" s="84"/>
      <c r="HC211" s="84"/>
      <c r="HD211" s="84"/>
      <c r="HE211" s="84"/>
      <c r="HF211" s="84"/>
      <c r="HG211" s="84"/>
      <c r="HH211" s="84"/>
      <c r="HI211" s="84"/>
      <c r="HJ211" s="84"/>
      <c r="HK211" s="84"/>
      <c r="HL211" s="84"/>
      <c r="HM211" s="84"/>
      <c r="HN211" s="84"/>
      <c r="HO211" s="84"/>
      <c r="HP211" s="84"/>
      <c r="HQ211" s="84"/>
      <c r="HR211" s="84"/>
      <c r="HS211" s="84"/>
      <c r="HT211" s="84"/>
      <c r="HU211" s="84"/>
      <c r="HV211" s="84"/>
      <c r="HW211" s="84"/>
      <c r="HX211" s="84"/>
      <c r="HY211" s="84"/>
      <c r="HZ211" s="84"/>
      <c r="IA211" s="84"/>
      <c r="IB211" s="84"/>
      <c r="IC211" s="84"/>
      <c r="ID211" s="84"/>
      <c r="IE211" s="84"/>
      <c r="IF211" s="84"/>
      <c r="IG211" s="84"/>
      <c r="IH211" s="84"/>
      <c r="II211" s="84"/>
      <c r="IJ211" s="84"/>
      <c r="IK211" s="84"/>
      <c r="IL211" s="84"/>
      <c r="IM211" s="84"/>
      <c r="IN211" s="84"/>
      <c r="IO211" s="84"/>
      <c r="IP211" s="84"/>
      <c r="IQ211" s="84"/>
      <c r="IR211" s="84"/>
      <c r="IS211" s="84"/>
      <c r="IT211" s="84"/>
    </row>
    <row r="212" spans="1:15" s="83" customFormat="1" ht="20.25" customHeight="1">
      <c r="A212" s="5" t="s">
        <v>14</v>
      </c>
      <c r="B212" s="6">
        <v>951</v>
      </c>
      <c r="C212" s="6" t="s">
        <v>64</v>
      </c>
      <c r="D212" s="7" t="s">
        <v>326</v>
      </c>
      <c r="E212" s="7" t="s">
        <v>16</v>
      </c>
      <c r="F212" s="7">
        <v>220</v>
      </c>
      <c r="G212" s="7" t="s">
        <v>1</v>
      </c>
      <c r="H212" s="8">
        <f>H213+H214+H215</f>
        <v>230000</v>
      </c>
      <c r="I212" s="8">
        <f>I213+I214+I215</f>
        <v>220000</v>
      </c>
      <c r="J212" s="8">
        <f>J213+J214+J215</f>
        <v>220000</v>
      </c>
      <c r="K212" s="8">
        <f>K213</f>
        <v>0</v>
      </c>
      <c r="L212" s="8">
        <f>L213</f>
        <v>0</v>
      </c>
      <c r="M212" s="8">
        <f>M213+M214+M215</f>
        <v>220000</v>
      </c>
      <c r="N212" s="8">
        <f>H212-J212</f>
        <v>10000</v>
      </c>
      <c r="O212" s="8">
        <v>0</v>
      </c>
    </row>
    <row r="213" spans="1:15" s="83" customFormat="1" ht="20.25" customHeight="1">
      <c r="A213" s="5" t="s">
        <v>24</v>
      </c>
      <c r="B213" s="6">
        <v>951</v>
      </c>
      <c r="C213" s="6" t="s">
        <v>64</v>
      </c>
      <c r="D213" s="7" t="s">
        <v>326</v>
      </c>
      <c r="E213" s="7" t="s">
        <v>16</v>
      </c>
      <c r="F213" s="7">
        <v>225</v>
      </c>
      <c r="G213" s="31" t="s">
        <v>400</v>
      </c>
      <c r="H213" s="8">
        <v>230000</v>
      </c>
      <c r="I213" s="8">
        <v>220000</v>
      </c>
      <c r="J213" s="8">
        <v>220000</v>
      </c>
      <c r="K213" s="8">
        <v>0</v>
      </c>
      <c r="L213" s="8">
        <v>0</v>
      </c>
      <c r="M213" s="8">
        <v>220000</v>
      </c>
      <c r="N213" s="8">
        <f>H213-J213</f>
        <v>10000</v>
      </c>
      <c r="O213" s="8">
        <v>0</v>
      </c>
    </row>
    <row r="214" spans="1:15" s="83" customFormat="1" ht="20.25" customHeight="1" hidden="1">
      <c r="A214" s="5" t="s">
        <v>24</v>
      </c>
      <c r="B214" s="6">
        <v>951</v>
      </c>
      <c r="C214" s="6" t="s">
        <v>64</v>
      </c>
      <c r="D214" s="7" t="s">
        <v>326</v>
      </c>
      <c r="E214" s="7" t="s">
        <v>16</v>
      </c>
      <c r="F214" s="7">
        <v>225</v>
      </c>
      <c r="G214" s="31" t="s">
        <v>437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f>H214-J214</f>
        <v>0</v>
      </c>
      <c r="O214" s="8">
        <v>0</v>
      </c>
    </row>
    <row r="215" spans="1:15" s="83" customFormat="1" ht="20.25" customHeight="1" hidden="1">
      <c r="A215" s="5" t="s">
        <v>17</v>
      </c>
      <c r="B215" s="6">
        <v>951</v>
      </c>
      <c r="C215" s="6" t="s">
        <v>64</v>
      </c>
      <c r="D215" s="7" t="s">
        <v>326</v>
      </c>
      <c r="E215" s="7" t="s">
        <v>16</v>
      </c>
      <c r="F215" s="7">
        <v>226</v>
      </c>
      <c r="G215" s="31" t="s">
        <v>437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f>H215-J215</f>
        <v>0</v>
      </c>
      <c r="O215" s="8">
        <v>0</v>
      </c>
    </row>
    <row r="216" spans="1:15" s="83" customFormat="1" ht="21.75" customHeight="1">
      <c r="A216" s="5" t="s">
        <v>19</v>
      </c>
      <c r="B216" s="6">
        <v>951</v>
      </c>
      <c r="C216" s="6" t="s">
        <v>64</v>
      </c>
      <c r="D216" s="7" t="s">
        <v>326</v>
      </c>
      <c r="E216" s="7">
        <v>410</v>
      </c>
      <c r="F216" s="7">
        <v>310</v>
      </c>
      <c r="G216" s="31"/>
      <c r="H216" s="8">
        <f>H217</f>
        <v>560300</v>
      </c>
      <c r="I216" s="8">
        <f>I217</f>
        <v>0</v>
      </c>
      <c r="J216" s="8">
        <f>J217</f>
        <v>0</v>
      </c>
      <c r="K216" s="8">
        <v>0</v>
      </c>
      <c r="L216" s="8">
        <v>0</v>
      </c>
      <c r="M216" s="8">
        <f>M217</f>
        <v>0</v>
      </c>
      <c r="N216" s="8">
        <f t="shared" si="40"/>
        <v>560300</v>
      </c>
      <c r="O216" s="8">
        <v>0</v>
      </c>
    </row>
    <row r="217" spans="1:15" s="83" customFormat="1" ht="30.75" customHeight="1">
      <c r="A217" s="5" t="s">
        <v>477</v>
      </c>
      <c r="B217" s="6">
        <v>951</v>
      </c>
      <c r="C217" s="6" t="s">
        <v>64</v>
      </c>
      <c r="D217" s="7" t="s">
        <v>326</v>
      </c>
      <c r="E217" s="7">
        <v>412</v>
      </c>
      <c r="F217" s="7">
        <v>310</v>
      </c>
      <c r="G217" s="31" t="s">
        <v>400</v>
      </c>
      <c r="H217" s="8">
        <v>560300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f t="shared" si="40"/>
        <v>560300</v>
      </c>
      <c r="O217" s="8">
        <v>0</v>
      </c>
    </row>
    <row r="218" spans="1:254" s="68" customFormat="1" ht="35.25" customHeight="1">
      <c r="A218" s="1" t="s">
        <v>65</v>
      </c>
      <c r="B218" s="2">
        <v>951</v>
      </c>
      <c r="C218" s="2" t="s">
        <v>64</v>
      </c>
      <c r="D218" s="3" t="s">
        <v>123</v>
      </c>
      <c r="E218" s="3" t="s">
        <v>1</v>
      </c>
      <c r="F218" s="3" t="s">
        <v>1</v>
      </c>
      <c r="G218" s="3" t="s">
        <v>1</v>
      </c>
      <c r="H218" s="4">
        <f>H219+H222</f>
        <v>819500</v>
      </c>
      <c r="I218" s="4">
        <f>I219+I222</f>
        <v>465052.60000000003</v>
      </c>
      <c r="J218" s="4">
        <f>J219+J222</f>
        <v>465052.60000000003</v>
      </c>
      <c r="K218" s="4">
        <f>K219</f>
        <v>0</v>
      </c>
      <c r="L218" s="4">
        <f>L219</f>
        <v>0</v>
      </c>
      <c r="M218" s="4">
        <f>M219+M222</f>
        <v>465052.60000000003</v>
      </c>
      <c r="N218" s="4">
        <f t="shared" si="40"/>
        <v>354447.39999999997</v>
      </c>
      <c r="O218" s="4">
        <v>0</v>
      </c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84"/>
      <c r="GD218" s="84"/>
      <c r="GE218" s="84"/>
      <c r="GF218" s="84"/>
      <c r="GG218" s="84"/>
      <c r="GH218" s="84"/>
      <c r="GI218" s="84"/>
      <c r="GJ218" s="84"/>
      <c r="GK218" s="84"/>
      <c r="GL218" s="84"/>
      <c r="GM218" s="84"/>
      <c r="GN218" s="84"/>
      <c r="GO218" s="84"/>
      <c r="GP218" s="84"/>
      <c r="GQ218" s="84"/>
      <c r="GR218" s="84"/>
      <c r="GS218" s="84"/>
      <c r="GT218" s="84"/>
      <c r="GU218" s="84"/>
      <c r="GV218" s="84"/>
      <c r="GW218" s="84"/>
      <c r="GX218" s="84"/>
      <c r="GY218" s="84"/>
      <c r="GZ218" s="84"/>
      <c r="HA218" s="84"/>
      <c r="HB218" s="84"/>
      <c r="HC218" s="84"/>
      <c r="HD218" s="84"/>
      <c r="HE218" s="84"/>
      <c r="HF218" s="84"/>
      <c r="HG218" s="84"/>
      <c r="HH218" s="84"/>
      <c r="HI218" s="84"/>
      <c r="HJ218" s="84"/>
      <c r="HK218" s="84"/>
      <c r="HL218" s="84"/>
      <c r="HM218" s="84"/>
      <c r="HN218" s="84"/>
      <c r="HO218" s="84"/>
      <c r="HP218" s="84"/>
      <c r="HQ218" s="84"/>
      <c r="HR218" s="84"/>
      <c r="HS218" s="84"/>
      <c r="HT218" s="84"/>
      <c r="HU218" s="84"/>
      <c r="HV218" s="84"/>
      <c r="HW218" s="84"/>
      <c r="HX218" s="84"/>
      <c r="HY218" s="84"/>
      <c r="HZ218" s="84"/>
      <c r="IA218" s="84"/>
      <c r="IB218" s="84"/>
      <c r="IC218" s="84"/>
      <c r="ID218" s="84"/>
      <c r="IE218" s="84"/>
      <c r="IF218" s="84"/>
      <c r="IG218" s="84"/>
      <c r="IH218" s="84"/>
      <c r="II218" s="84"/>
      <c r="IJ218" s="84"/>
      <c r="IK218" s="84"/>
      <c r="IL218" s="84"/>
      <c r="IM218" s="84"/>
      <c r="IN218" s="84"/>
      <c r="IO218" s="84"/>
      <c r="IP218" s="84"/>
      <c r="IQ218" s="84"/>
      <c r="IR218" s="84"/>
      <c r="IS218" s="84"/>
      <c r="IT218" s="84"/>
    </row>
    <row r="219" spans="1:15" s="83" customFormat="1" ht="20.25" customHeight="1">
      <c r="A219" s="5" t="s">
        <v>14</v>
      </c>
      <c r="B219" s="6">
        <v>951</v>
      </c>
      <c r="C219" s="6" t="s">
        <v>64</v>
      </c>
      <c r="D219" s="7" t="s">
        <v>123</v>
      </c>
      <c r="E219" s="7">
        <v>247</v>
      </c>
      <c r="F219" s="7" t="s">
        <v>15</v>
      </c>
      <c r="G219" s="7" t="s">
        <v>1</v>
      </c>
      <c r="H219" s="8">
        <f>H220+H221</f>
        <v>719500</v>
      </c>
      <c r="I219" s="8">
        <f>I220+I221</f>
        <v>422845.60000000003</v>
      </c>
      <c r="J219" s="8">
        <f>J220+J221</f>
        <v>422845.60000000003</v>
      </c>
      <c r="K219" s="8">
        <f>K220+K221</f>
        <v>0</v>
      </c>
      <c r="L219" s="8">
        <f>L220+L221</f>
        <v>0</v>
      </c>
      <c r="M219" s="8">
        <f>M220+M221</f>
        <v>422845.60000000003</v>
      </c>
      <c r="N219" s="8">
        <f t="shared" si="40"/>
        <v>296654.39999999997</v>
      </c>
      <c r="O219" s="8">
        <v>0</v>
      </c>
    </row>
    <row r="220" spans="1:15" s="83" customFormat="1" ht="20.25" customHeight="1">
      <c r="A220" s="5" t="s">
        <v>23</v>
      </c>
      <c r="B220" s="6">
        <v>951</v>
      </c>
      <c r="C220" s="6" t="s">
        <v>64</v>
      </c>
      <c r="D220" s="7" t="s">
        <v>123</v>
      </c>
      <c r="E220" s="7">
        <v>247</v>
      </c>
      <c r="F220" s="7">
        <v>223</v>
      </c>
      <c r="G220" s="31" t="s">
        <v>400</v>
      </c>
      <c r="H220" s="8">
        <v>419500</v>
      </c>
      <c r="I220" s="8">
        <v>412123.83</v>
      </c>
      <c r="J220" s="8">
        <v>412123.83</v>
      </c>
      <c r="K220" s="8">
        <v>0</v>
      </c>
      <c r="L220" s="8">
        <v>0</v>
      </c>
      <c r="M220" s="8">
        <v>412123.83</v>
      </c>
      <c r="N220" s="8">
        <f t="shared" si="40"/>
        <v>7376.169999999984</v>
      </c>
      <c r="O220" s="8">
        <v>0</v>
      </c>
    </row>
    <row r="221" spans="1:15" s="83" customFormat="1" ht="20.25" customHeight="1">
      <c r="A221" s="5" t="s">
        <v>23</v>
      </c>
      <c r="B221" s="6">
        <v>951</v>
      </c>
      <c r="C221" s="6" t="s">
        <v>64</v>
      </c>
      <c r="D221" s="7" t="s">
        <v>123</v>
      </c>
      <c r="E221" s="7">
        <v>247</v>
      </c>
      <c r="F221" s="7">
        <v>223</v>
      </c>
      <c r="G221" s="31" t="s">
        <v>437</v>
      </c>
      <c r="H221" s="8">
        <v>300000</v>
      </c>
      <c r="I221" s="8">
        <v>10721.77</v>
      </c>
      <c r="J221" s="8">
        <v>10721.77</v>
      </c>
      <c r="K221" s="8">
        <v>0</v>
      </c>
      <c r="L221" s="8">
        <v>0</v>
      </c>
      <c r="M221" s="8">
        <v>10721.77</v>
      </c>
      <c r="N221" s="8">
        <f>H221-J221</f>
        <v>289278.23</v>
      </c>
      <c r="O221" s="8">
        <v>0</v>
      </c>
    </row>
    <row r="222" spans="1:15" s="83" customFormat="1" ht="20.25" customHeight="1">
      <c r="A222" s="5" t="s">
        <v>14</v>
      </c>
      <c r="B222" s="6">
        <v>951</v>
      </c>
      <c r="C222" s="6" t="s">
        <v>64</v>
      </c>
      <c r="D222" s="7" t="s">
        <v>123</v>
      </c>
      <c r="E222" s="7" t="s">
        <v>16</v>
      </c>
      <c r="F222" s="7" t="s">
        <v>15</v>
      </c>
      <c r="G222" s="7" t="s">
        <v>1</v>
      </c>
      <c r="H222" s="8">
        <f>H223+H224</f>
        <v>100000</v>
      </c>
      <c r="I222" s="8">
        <f>I223+I224</f>
        <v>42207</v>
      </c>
      <c r="J222" s="8">
        <f>J223+J224</f>
        <v>42207</v>
      </c>
      <c r="K222" s="8">
        <f>K223</f>
        <v>0</v>
      </c>
      <c r="L222" s="8">
        <f>L223</f>
        <v>0</v>
      </c>
      <c r="M222" s="8">
        <f>M223+M224</f>
        <v>42207</v>
      </c>
      <c r="N222" s="8">
        <f>H222-J222</f>
        <v>57793</v>
      </c>
      <c r="O222" s="8">
        <v>0</v>
      </c>
    </row>
    <row r="223" spans="1:15" s="83" customFormat="1" ht="20.25" customHeight="1">
      <c r="A223" s="5" t="s">
        <v>24</v>
      </c>
      <c r="B223" s="6">
        <v>951</v>
      </c>
      <c r="C223" s="6" t="s">
        <v>64</v>
      </c>
      <c r="D223" s="7" t="s">
        <v>123</v>
      </c>
      <c r="E223" s="7" t="s">
        <v>16</v>
      </c>
      <c r="F223" s="7">
        <v>225</v>
      </c>
      <c r="G223" s="31" t="s">
        <v>400</v>
      </c>
      <c r="H223" s="8">
        <v>100000</v>
      </c>
      <c r="I223" s="8">
        <v>42207</v>
      </c>
      <c r="J223" s="8">
        <v>42207</v>
      </c>
      <c r="K223" s="8">
        <v>0</v>
      </c>
      <c r="L223" s="8">
        <v>0</v>
      </c>
      <c r="M223" s="8">
        <v>42207</v>
      </c>
      <c r="N223" s="8">
        <f>H223-J223</f>
        <v>57793</v>
      </c>
      <c r="O223" s="8">
        <v>0</v>
      </c>
    </row>
    <row r="224" spans="1:15" s="83" customFormat="1" ht="20.25" customHeight="1" hidden="1">
      <c r="A224" s="5" t="s">
        <v>24</v>
      </c>
      <c r="B224" s="6">
        <v>951</v>
      </c>
      <c r="C224" s="6" t="s">
        <v>64</v>
      </c>
      <c r="D224" s="7" t="s">
        <v>123</v>
      </c>
      <c r="E224" s="7" t="s">
        <v>16</v>
      </c>
      <c r="F224" s="7">
        <v>225</v>
      </c>
      <c r="G224" s="31" t="s">
        <v>437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f t="shared" si="40"/>
        <v>0</v>
      </c>
      <c r="O224" s="8">
        <v>0</v>
      </c>
    </row>
    <row r="225" spans="1:254" s="68" customFormat="1" ht="31.5" customHeight="1" hidden="1">
      <c r="A225" s="1" t="s">
        <v>450</v>
      </c>
      <c r="B225" s="2">
        <v>951</v>
      </c>
      <c r="C225" s="2" t="s">
        <v>64</v>
      </c>
      <c r="D225" s="3" t="s">
        <v>448</v>
      </c>
      <c r="E225" s="3" t="s">
        <v>1</v>
      </c>
      <c r="F225" s="3" t="s">
        <v>1</v>
      </c>
      <c r="G225" s="3" t="s">
        <v>1</v>
      </c>
      <c r="H225" s="4">
        <f aca="true" t="shared" si="52" ref="H225:M225">H226</f>
        <v>0</v>
      </c>
      <c r="I225" s="4">
        <f t="shared" si="52"/>
        <v>0</v>
      </c>
      <c r="J225" s="4">
        <f t="shared" si="52"/>
        <v>0</v>
      </c>
      <c r="K225" s="4">
        <f t="shared" si="52"/>
        <v>0</v>
      </c>
      <c r="L225" s="4">
        <f t="shared" si="52"/>
        <v>0</v>
      </c>
      <c r="M225" s="4">
        <f t="shared" si="52"/>
        <v>0</v>
      </c>
      <c r="N225" s="4">
        <f aca="true" t="shared" si="53" ref="N225:N232">H225-J225</f>
        <v>0</v>
      </c>
      <c r="O225" s="4">
        <v>0</v>
      </c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  <c r="FH225" s="84"/>
      <c r="FI225" s="84"/>
      <c r="FJ225" s="84"/>
      <c r="FK225" s="84"/>
      <c r="FL225" s="84"/>
      <c r="FM225" s="84"/>
      <c r="FN225" s="84"/>
      <c r="FO225" s="84"/>
      <c r="FP225" s="84"/>
      <c r="FQ225" s="84"/>
      <c r="FR225" s="84"/>
      <c r="FS225" s="84"/>
      <c r="FT225" s="84"/>
      <c r="FU225" s="84"/>
      <c r="FV225" s="84"/>
      <c r="FW225" s="84"/>
      <c r="FX225" s="84"/>
      <c r="FY225" s="84"/>
      <c r="FZ225" s="84"/>
      <c r="GA225" s="84"/>
      <c r="GB225" s="84"/>
      <c r="GC225" s="84"/>
      <c r="GD225" s="84"/>
      <c r="GE225" s="84"/>
      <c r="GF225" s="84"/>
      <c r="GG225" s="84"/>
      <c r="GH225" s="84"/>
      <c r="GI225" s="84"/>
      <c r="GJ225" s="84"/>
      <c r="GK225" s="84"/>
      <c r="GL225" s="84"/>
      <c r="GM225" s="84"/>
      <c r="GN225" s="84"/>
      <c r="GO225" s="84"/>
      <c r="GP225" s="84"/>
      <c r="GQ225" s="84"/>
      <c r="GR225" s="84"/>
      <c r="GS225" s="84"/>
      <c r="GT225" s="84"/>
      <c r="GU225" s="84"/>
      <c r="GV225" s="84"/>
      <c r="GW225" s="84"/>
      <c r="GX225" s="84"/>
      <c r="GY225" s="84"/>
      <c r="GZ225" s="84"/>
      <c r="HA225" s="84"/>
      <c r="HB225" s="84"/>
      <c r="HC225" s="84"/>
      <c r="HD225" s="84"/>
      <c r="HE225" s="84"/>
      <c r="HF225" s="84"/>
      <c r="HG225" s="84"/>
      <c r="HH225" s="84"/>
      <c r="HI225" s="84"/>
      <c r="HJ225" s="84"/>
      <c r="HK225" s="84"/>
      <c r="HL225" s="84"/>
      <c r="HM225" s="84"/>
      <c r="HN225" s="84"/>
      <c r="HO225" s="84"/>
      <c r="HP225" s="84"/>
      <c r="HQ225" s="84"/>
      <c r="HR225" s="84"/>
      <c r="HS225" s="84"/>
      <c r="HT225" s="84"/>
      <c r="HU225" s="84"/>
      <c r="HV225" s="84"/>
      <c r="HW225" s="84"/>
      <c r="HX225" s="84"/>
      <c r="HY225" s="84"/>
      <c r="HZ225" s="84"/>
      <c r="IA225" s="84"/>
      <c r="IB225" s="84"/>
      <c r="IC225" s="84"/>
      <c r="ID225" s="84"/>
      <c r="IE225" s="84"/>
      <c r="IF225" s="84"/>
      <c r="IG225" s="84"/>
      <c r="IH225" s="84"/>
      <c r="II225" s="84"/>
      <c r="IJ225" s="84"/>
      <c r="IK225" s="84"/>
      <c r="IL225" s="84"/>
      <c r="IM225" s="84"/>
      <c r="IN225" s="84"/>
      <c r="IO225" s="84"/>
      <c r="IP225" s="84"/>
      <c r="IQ225" s="84"/>
      <c r="IR225" s="84"/>
      <c r="IS225" s="84"/>
      <c r="IT225" s="84"/>
    </row>
    <row r="226" spans="1:15" s="83" customFormat="1" ht="20.25" customHeight="1" hidden="1">
      <c r="A226" s="5" t="s">
        <v>14</v>
      </c>
      <c r="B226" s="6">
        <v>951</v>
      </c>
      <c r="C226" s="6" t="s">
        <v>64</v>
      </c>
      <c r="D226" s="7" t="s">
        <v>448</v>
      </c>
      <c r="E226" s="7" t="s">
        <v>16</v>
      </c>
      <c r="F226" s="7">
        <v>220</v>
      </c>
      <c r="G226" s="7" t="s">
        <v>1</v>
      </c>
      <c r="H226" s="8">
        <f>H227+H228+H229</f>
        <v>0</v>
      </c>
      <c r="I226" s="8">
        <f>I227+I228+I229</f>
        <v>0</v>
      </c>
      <c r="J226" s="8">
        <f>J227+J228+J229</f>
        <v>0</v>
      </c>
      <c r="K226" s="8">
        <f>K228</f>
        <v>0</v>
      </c>
      <c r="L226" s="8">
        <f>L228</f>
        <v>0</v>
      </c>
      <c r="M226" s="8">
        <f>M227+M228+M229</f>
        <v>0</v>
      </c>
      <c r="N226" s="8">
        <f t="shared" si="53"/>
        <v>0</v>
      </c>
      <c r="O226" s="8">
        <v>0</v>
      </c>
    </row>
    <row r="227" spans="1:15" s="83" customFormat="1" ht="20.25" customHeight="1" hidden="1">
      <c r="A227" s="5" t="s">
        <v>24</v>
      </c>
      <c r="B227" s="6">
        <v>951</v>
      </c>
      <c r="C227" s="6" t="s">
        <v>64</v>
      </c>
      <c r="D227" s="7" t="s">
        <v>448</v>
      </c>
      <c r="E227" s="7" t="s">
        <v>16</v>
      </c>
      <c r="F227" s="7">
        <v>225</v>
      </c>
      <c r="G227" s="31" t="s">
        <v>400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f>H227-J227</f>
        <v>0</v>
      </c>
      <c r="O227" s="8">
        <v>0</v>
      </c>
    </row>
    <row r="228" spans="1:15" s="83" customFormat="1" ht="20.25" customHeight="1" hidden="1">
      <c r="A228" s="5" t="s">
        <v>24</v>
      </c>
      <c r="B228" s="6">
        <v>951</v>
      </c>
      <c r="C228" s="6" t="s">
        <v>64</v>
      </c>
      <c r="D228" s="7" t="s">
        <v>448</v>
      </c>
      <c r="E228" s="7" t="s">
        <v>16</v>
      </c>
      <c r="F228" s="7">
        <v>225</v>
      </c>
      <c r="G228" s="31" t="s">
        <v>437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f t="shared" si="53"/>
        <v>0</v>
      </c>
      <c r="O228" s="8">
        <v>0</v>
      </c>
    </row>
    <row r="229" spans="1:15" s="83" customFormat="1" ht="20.25" customHeight="1" hidden="1">
      <c r="A229" s="5" t="s">
        <v>24</v>
      </c>
      <c r="B229" s="6">
        <v>951</v>
      </c>
      <c r="C229" s="6" t="s">
        <v>64</v>
      </c>
      <c r="D229" s="7" t="s">
        <v>448</v>
      </c>
      <c r="E229" s="7" t="s">
        <v>16</v>
      </c>
      <c r="F229" s="7">
        <v>226</v>
      </c>
      <c r="G229" s="31" t="s">
        <v>400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f>H229-J229</f>
        <v>0</v>
      </c>
      <c r="O229" s="8">
        <v>0</v>
      </c>
    </row>
    <row r="230" spans="1:254" s="68" customFormat="1" ht="33" customHeight="1">
      <c r="A230" s="1" t="s">
        <v>412</v>
      </c>
      <c r="B230" s="2">
        <v>951</v>
      </c>
      <c r="C230" s="2" t="s">
        <v>64</v>
      </c>
      <c r="D230" s="3" t="s">
        <v>411</v>
      </c>
      <c r="E230" s="3" t="s">
        <v>1</v>
      </c>
      <c r="F230" s="3" t="s">
        <v>1</v>
      </c>
      <c r="G230" s="3" t="s">
        <v>1</v>
      </c>
      <c r="H230" s="4">
        <f aca="true" t="shared" si="54" ref="H230:M230">H231</f>
        <v>10000</v>
      </c>
      <c r="I230" s="4">
        <f t="shared" si="54"/>
        <v>7350</v>
      </c>
      <c r="J230" s="4">
        <f t="shared" si="54"/>
        <v>7350</v>
      </c>
      <c r="K230" s="4">
        <f t="shared" si="54"/>
        <v>0</v>
      </c>
      <c r="L230" s="4">
        <f t="shared" si="54"/>
        <v>0</v>
      </c>
      <c r="M230" s="4">
        <f t="shared" si="54"/>
        <v>7350</v>
      </c>
      <c r="N230" s="4">
        <f t="shared" si="53"/>
        <v>2650</v>
      </c>
      <c r="O230" s="4">
        <v>0</v>
      </c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84"/>
      <c r="GD230" s="84"/>
      <c r="GE230" s="84"/>
      <c r="GF230" s="84"/>
      <c r="GG230" s="84"/>
      <c r="GH230" s="84"/>
      <c r="GI230" s="84"/>
      <c r="GJ230" s="84"/>
      <c r="GK230" s="84"/>
      <c r="GL230" s="84"/>
      <c r="GM230" s="84"/>
      <c r="GN230" s="84"/>
      <c r="GO230" s="84"/>
      <c r="GP230" s="84"/>
      <c r="GQ230" s="84"/>
      <c r="GR230" s="84"/>
      <c r="GS230" s="84"/>
      <c r="GT230" s="84"/>
      <c r="GU230" s="84"/>
      <c r="GV230" s="84"/>
      <c r="GW230" s="84"/>
      <c r="GX230" s="84"/>
      <c r="GY230" s="84"/>
      <c r="GZ230" s="84"/>
      <c r="HA230" s="84"/>
      <c r="HB230" s="84"/>
      <c r="HC230" s="84"/>
      <c r="HD230" s="84"/>
      <c r="HE230" s="84"/>
      <c r="HF230" s="84"/>
      <c r="HG230" s="84"/>
      <c r="HH230" s="84"/>
      <c r="HI230" s="84"/>
      <c r="HJ230" s="84"/>
      <c r="HK230" s="84"/>
      <c r="HL230" s="84"/>
      <c r="HM230" s="84"/>
      <c r="HN230" s="84"/>
      <c r="HO230" s="84"/>
      <c r="HP230" s="84"/>
      <c r="HQ230" s="84"/>
      <c r="HR230" s="84"/>
      <c r="HS230" s="84"/>
      <c r="HT230" s="84"/>
      <c r="HU230" s="84"/>
      <c r="HV230" s="84"/>
      <c r="HW230" s="84"/>
      <c r="HX230" s="84"/>
      <c r="HY230" s="84"/>
      <c r="HZ230" s="84"/>
      <c r="IA230" s="84"/>
      <c r="IB230" s="84"/>
      <c r="IC230" s="84"/>
      <c r="ID230" s="84"/>
      <c r="IE230" s="84"/>
      <c r="IF230" s="84"/>
      <c r="IG230" s="84"/>
      <c r="IH230" s="84"/>
      <c r="II230" s="84"/>
      <c r="IJ230" s="84"/>
      <c r="IK230" s="84"/>
      <c r="IL230" s="84"/>
      <c r="IM230" s="84"/>
      <c r="IN230" s="84"/>
      <c r="IO230" s="84"/>
      <c r="IP230" s="84"/>
      <c r="IQ230" s="84"/>
      <c r="IR230" s="84"/>
      <c r="IS230" s="84"/>
      <c r="IT230" s="84"/>
    </row>
    <row r="231" spans="1:15" s="83" customFormat="1" ht="21" customHeight="1">
      <c r="A231" s="5" t="s">
        <v>14</v>
      </c>
      <c r="B231" s="6">
        <v>951</v>
      </c>
      <c r="C231" s="6" t="s">
        <v>64</v>
      </c>
      <c r="D231" s="7" t="s">
        <v>411</v>
      </c>
      <c r="E231" s="7" t="s">
        <v>16</v>
      </c>
      <c r="F231" s="7">
        <v>220</v>
      </c>
      <c r="G231" s="7" t="s">
        <v>1</v>
      </c>
      <c r="H231" s="8">
        <f>H232</f>
        <v>10000</v>
      </c>
      <c r="I231" s="8">
        <f>I232</f>
        <v>7350</v>
      </c>
      <c r="J231" s="8">
        <f>J232</f>
        <v>7350</v>
      </c>
      <c r="K231" s="8">
        <f>K233</f>
        <v>0</v>
      </c>
      <c r="L231" s="8">
        <f>L233</f>
        <v>0</v>
      </c>
      <c r="M231" s="8">
        <f>M232</f>
        <v>7350</v>
      </c>
      <c r="N231" s="8">
        <f t="shared" si="53"/>
        <v>2650</v>
      </c>
      <c r="O231" s="8">
        <v>0</v>
      </c>
    </row>
    <row r="232" spans="1:15" s="83" customFormat="1" ht="22.5" customHeight="1">
      <c r="A232" s="5" t="s">
        <v>17</v>
      </c>
      <c r="B232" s="6">
        <v>951</v>
      </c>
      <c r="C232" s="6" t="s">
        <v>64</v>
      </c>
      <c r="D232" s="7" t="s">
        <v>411</v>
      </c>
      <c r="E232" s="7" t="s">
        <v>16</v>
      </c>
      <c r="F232" s="7">
        <v>226</v>
      </c>
      <c r="G232" s="31" t="s">
        <v>400</v>
      </c>
      <c r="H232" s="8">
        <v>10000</v>
      </c>
      <c r="I232" s="8">
        <v>7350</v>
      </c>
      <c r="J232" s="8">
        <v>7350</v>
      </c>
      <c r="K232" s="8">
        <v>0</v>
      </c>
      <c r="L232" s="8">
        <v>0</v>
      </c>
      <c r="M232" s="8">
        <v>7350</v>
      </c>
      <c r="N232" s="8">
        <f t="shared" si="53"/>
        <v>2650</v>
      </c>
      <c r="O232" s="8">
        <v>0</v>
      </c>
    </row>
    <row r="233" spans="1:254" s="68" customFormat="1" ht="45.75" customHeight="1">
      <c r="A233" s="1" t="s">
        <v>320</v>
      </c>
      <c r="B233" s="2">
        <v>951</v>
      </c>
      <c r="C233" s="2" t="s">
        <v>64</v>
      </c>
      <c r="D233" s="3" t="s">
        <v>124</v>
      </c>
      <c r="E233" s="3" t="s">
        <v>1</v>
      </c>
      <c r="F233" s="3" t="s">
        <v>1</v>
      </c>
      <c r="G233" s="3" t="s">
        <v>1</v>
      </c>
      <c r="H233" s="4">
        <f>H234+H239</f>
        <v>1353100</v>
      </c>
      <c r="I233" s="4">
        <f>I234+I239</f>
        <v>1032641.04</v>
      </c>
      <c r="J233" s="4">
        <f>J234+J239</f>
        <v>1032641.04</v>
      </c>
      <c r="K233" s="4">
        <f>K234</f>
        <v>0</v>
      </c>
      <c r="L233" s="4">
        <f>L234</f>
        <v>0</v>
      </c>
      <c r="M233" s="4">
        <f>M234+M239</f>
        <v>1032641.04</v>
      </c>
      <c r="N233" s="4">
        <f>N234+N239</f>
        <v>320458.95999999996</v>
      </c>
      <c r="O233" s="4">
        <v>0</v>
      </c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  <c r="ED233" s="84"/>
      <c r="EE233" s="84"/>
      <c r="EF233" s="84"/>
      <c r="EG233" s="84"/>
      <c r="EH233" s="84"/>
      <c r="EI233" s="84"/>
      <c r="EJ233" s="84"/>
      <c r="EK233" s="84"/>
      <c r="EL233" s="84"/>
      <c r="EM233" s="84"/>
      <c r="EN233" s="84"/>
      <c r="EO233" s="84"/>
      <c r="EP233" s="84"/>
      <c r="EQ233" s="84"/>
      <c r="ER233" s="84"/>
      <c r="ES233" s="84"/>
      <c r="ET233" s="84"/>
      <c r="EU233" s="84"/>
      <c r="EV233" s="84"/>
      <c r="EW233" s="84"/>
      <c r="EX233" s="84"/>
      <c r="EY233" s="84"/>
      <c r="EZ233" s="84"/>
      <c r="FA233" s="84"/>
      <c r="FB233" s="84"/>
      <c r="FC233" s="84"/>
      <c r="FD233" s="84"/>
      <c r="FE233" s="84"/>
      <c r="FF233" s="84"/>
      <c r="FG233" s="84"/>
      <c r="FH233" s="84"/>
      <c r="FI233" s="84"/>
      <c r="FJ233" s="84"/>
      <c r="FK233" s="84"/>
      <c r="FL233" s="84"/>
      <c r="FM233" s="84"/>
      <c r="FN233" s="84"/>
      <c r="FO233" s="84"/>
      <c r="FP233" s="84"/>
      <c r="FQ233" s="84"/>
      <c r="FR233" s="84"/>
      <c r="FS233" s="84"/>
      <c r="FT233" s="84"/>
      <c r="FU233" s="84"/>
      <c r="FV233" s="84"/>
      <c r="FW233" s="84"/>
      <c r="FX233" s="84"/>
      <c r="FY233" s="84"/>
      <c r="FZ233" s="84"/>
      <c r="GA233" s="84"/>
      <c r="GB233" s="84"/>
      <c r="GC233" s="84"/>
      <c r="GD233" s="84"/>
      <c r="GE233" s="84"/>
      <c r="GF233" s="84"/>
      <c r="GG233" s="84"/>
      <c r="GH233" s="84"/>
      <c r="GI233" s="84"/>
      <c r="GJ233" s="84"/>
      <c r="GK233" s="84"/>
      <c r="GL233" s="84"/>
      <c r="GM233" s="84"/>
      <c r="GN233" s="84"/>
      <c r="GO233" s="84"/>
      <c r="GP233" s="84"/>
      <c r="GQ233" s="84"/>
      <c r="GR233" s="84"/>
      <c r="GS233" s="84"/>
      <c r="GT233" s="84"/>
      <c r="GU233" s="84"/>
      <c r="GV233" s="84"/>
      <c r="GW233" s="84"/>
      <c r="GX233" s="84"/>
      <c r="GY233" s="84"/>
      <c r="GZ233" s="84"/>
      <c r="HA233" s="84"/>
      <c r="HB233" s="84"/>
      <c r="HC233" s="84"/>
      <c r="HD233" s="84"/>
      <c r="HE233" s="84"/>
      <c r="HF233" s="84"/>
      <c r="HG233" s="84"/>
      <c r="HH233" s="84"/>
      <c r="HI233" s="84"/>
      <c r="HJ233" s="84"/>
      <c r="HK233" s="84"/>
      <c r="HL233" s="84"/>
      <c r="HM233" s="84"/>
      <c r="HN233" s="84"/>
      <c r="HO233" s="84"/>
      <c r="HP233" s="84"/>
      <c r="HQ233" s="84"/>
      <c r="HR233" s="84"/>
      <c r="HS233" s="84"/>
      <c r="HT233" s="84"/>
      <c r="HU233" s="84"/>
      <c r="HV233" s="84"/>
      <c r="HW233" s="84"/>
      <c r="HX233" s="84"/>
      <c r="HY233" s="84"/>
      <c r="HZ233" s="84"/>
      <c r="IA233" s="84"/>
      <c r="IB233" s="84"/>
      <c r="IC233" s="84"/>
      <c r="ID233" s="84"/>
      <c r="IE233" s="84"/>
      <c r="IF233" s="84"/>
      <c r="IG233" s="84"/>
      <c r="IH233" s="84"/>
      <c r="II233" s="84"/>
      <c r="IJ233" s="84"/>
      <c r="IK233" s="84"/>
      <c r="IL233" s="84"/>
      <c r="IM233" s="84"/>
      <c r="IN233" s="84"/>
      <c r="IO233" s="84"/>
      <c r="IP233" s="84"/>
      <c r="IQ233" s="84"/>
      <c r="IR233" s="84"/>
      <c r="IS233" s="84"/>
      <c r="IT233" s="84"/>
    </row>
    <row r="234" spans="1:15" s="83" customFormat="1" ht="21" customHeight="1">
      <c r="A234" s="5" t="s">
        <v>14</v>
      </c>
      <c r="B234" s="6">
        <v>951</v>
      </c>
      <c r="C234" s="6" t="s">
        <v>64</v>
      </c>
      <c r="D234" s="7" t="s">
        <v>124</v>
      </c>
      <c r="E234" s="7" t="s">
        <v>16</v>
      </c>
      <c r="F234" s="7">
        <v>220</v>
      </c>
      <c r="G234" s="7" t="s">
        <v>1</v>
      </c>
      <c r="H234" s="8">
        <f>H235+H236</f>
        <v>1224200</v>
      </c>
      <c r="I234" s="8">
        <f>I235+I236</f>
        <v>903790.91</v>
      </c>
      <c r="J234" s="8">
        <f>J235+J236</f>
        <v>903790.91</v>
      </c>
      <c r="K234" s="8">
        <f>K235+K236</f>
        <v>0</v>
      </c>
      <c r="L234" s="8">
        <f>L235+L236</f>
        <v>0</v>
      </c>
      <c r="M234" s="8">
        <f>M235+M236</f>
        <v>903790.91</v>
      </c>
      <c r="N234" s="8">
        <f t="shared" si="40"/>
        <v>320409.08999999997</v>
      </c>
      <c r="O234" s="8">
        <v>0</v>
      </c>
    </row>
    <row r="235" spans="1:15" s="83" customFormat="1" ht="22.5" customHeight="1">
      <c r="A235" s="5" t="s">
        <v>24</v>
      </c>
      <c r="B235" s="6">
        <v>951</v>
      </c>
      <c r="C235" s="6" t="s">
        <v>64</v>
      </c>
      <c r="D235" s="7" t="s">
        <v>124</v>
      </c>
      <c r="E235" s="7" t="s">
        <v>16</v>
      </c>
      <c r="F235" s="7">
        <v>225</v>
      </c>
      <c r="G235" s="31" t="s">
        <v>400</v>
      </c>
      <c r="H235" s="8">
        <v>974200</v>
      </c>
      <c r="I235" s="8">
        <v>654601.53</v>
      </c>
      <c r="J235" s="8">
        <v>654601.53</v>
      </c>
      <c r="K235" s="8">
        <v>0</v>
      </c>
      <c r="L235" s="8">
        <v>0</v>
      </c>
      <c r="M235" s="8">
        <v>654601.53</v>
      </c>
      <c r="N235" s="8">
        <f>H235-J235</f>
        <v>319598.47</v>
      </c>
      <c r="O235" s="8">
        <v>0</v>
      </c>
    </row>
    <row r="236" spans="1:15" s="83" customFormat="1" ht="22.5" customHeight="1">
      <c r="A236" s="5" t="s">
        <v>24</v>
      </c>
      <c r="B236" s="6">
        <v>951</v>
      </c>
      <c r="C236" s="6" t="s">
        <v>64</v>
      </c>
      <c r="D236" s="7" t="s">
        <v>124</v>
      </c>
      <c r="E236" s="7" t="s">
        <v>16</v>
      </c>
      <c r="F236" s="7">
        <v>225</v>
      </c>
      <c r="G236" s="31" t="s">
        <v>437</v>
      </c>
      <c r="H236" s="8">
        <v>250000</v>
      </c>
      <c r="I236" s="8">
        <v>249189.38</v>
      </c>
      <c r="J236" s="8">
        <v>249189.38</v>
      </c>
      <c r="K236" s="8">
        <v>0</v>
      </c>
      <c r="L236" s="8">
        <v>0</v>
      </c>
      <c r="M236" s="8">
        <v>249189.38</v>
      </c>
      <c r="N236" s="8">
        <f t="shared" si="40"/>
        <v>810.6199999999953</v>
      </c>
      <c r="O236" s="8">
        <v>0</v>
      </c>
    </row>
    <row r="237" spans="1:15" s="83" customFormat="1" ht="22.5" customHeight="1" hidden="1">
      <c r="A237" s="5" t="s">
        <v>24</v>
      </c>
      <c r="B237" s="6">
        <v>951</v>
      </c>
      <c r="C237" s="6" t="s">
        <v>64</v>
      </c>
      <c r="D237" s="7" t="s">
        <v>124</v>
      </c>
      <c r="E237" s="7" t="s">
        <v>16</v>
      </c>
      <c r="F237" s="7">
        <v>225</v>
      </c>
      <c r="G237" s="31" t="s">
        <v>437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>H237-J237</f>
        <v>0</v>
      </c>
      <c r="O237" s="8">
        <v>0</v>
      </c>
    </row>
    <row r="238" spans="1:15" s="83" customFormat="1" ht="22.5" customHeight="1" hidden="1">
      <c r="A238" s="5" t="s">
        <v>17</v>
      </c>
      <c r="B238" s="6">
        <v>951</v>
      </c>
      <c r="C238" s="6" t="s">
        <v>64</v>
      </c>
      <c r="D238" s="7" t="s">
        <v>124</v>
      </c>
      <c r="E238" s="7" t="s">
        <v>16</v>
      </c>
      <c r="F238" s="7">
        <v>226</v>
      </c>
      <c r="G238" s="31" t="s">
        <v>400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>H238-J238</f>
        <v>0</v>
      </c>
      <c r="O238" s="8">
        <v>0</v>
      </c>
    </row>
    <row r="239" spans="1:15" s="83" customFormat="1" ht="21" customHeight="1">
      <c r="A239" s="5" t="s">
        <v>366</v>
      </c>
      <c r="B239" s="6">
        <v>951</v>
      </c>
      <c r="C239" s="6" t="s">
        <v>64</v>
      </c>
      <c r="D239" s="7" t="s">
        <v>124</v>
      </c>
      <c r="E239" s="7" t="s">
        <v>16</v>
      </c>
      <c r="F239" s="7">
        <v>300</v>
      </c>
      <c r="G239" s="7" t="s">
        <v>1</v>
      </c>
      <c r="H239" s="8">
        <f>H240+H242</f>
        <v>128900</v>
      </c>
      <c r="I239" s="8">
        <f>I240+I242</f>
        <v>128850.13</v>
      </c>
      <c r="J239" s="8">
        <f>J240+J242</f>
        <v>128850.13</v>
      </c>
      <c r="K239" s="8">
        <f>K240</f>
        <v>0</v>
      </c>
      <c r="L239" s="8">
        <f>L240</f>
        <v>0</v>
      </c>
      <c r="M239" s="8">
        <f>M240+M242</f>
        <v>128850.13</v>
      </c>
      <c r="N239" s="8">
        <f t="shared" si="40"/>
        <v>49.86999999999534</v>
      </c>
      <c r="O239" s="8">
        <v>0</v>
      </c>
    </row>
    <row r="240" spans="1:15" s="83" customFormat="1" ht="19.5" customHeight="1" hidden="1">
      <c r="A240" s="5" t="s">
        <v>102</v>
      </c>
      <c r="B240" s="6">
        <v>951</v>
      </c>
      <c r="C240" s="6" t="s">
        <v>64</v>
      </c>
      <c r="D240" s="7" t="s">
        <v>124</v>
      </c>
      <c r="E240" s="7" t="s">
        <v>16</v>
      </c>
      <c r="F240" s="7">
        <v>310</v>
      </c>
      <c r="G240" s="7" t="s">
        <v>1</v>
      </c>
      <c r="H240" s="8">
        <f>H241</f>
        <v>0</v>
      </c>
      <c r="I240" s="112">
        <f>I241</f>
        <v>0</v>
      </c>
      <c r="J240" s="112">
        <f>J241</f>
        <v>0</v>
      </c>
      <c r="K240" s="8">
        <f>K241</f>
        <v>0</v>
      </c>
      <c r="L240" s="8">
        <f>L241</f>
        <v>0</v>
      </c>
      <c r="M240" s="112">
        <f>M241</f>
        <v>0</v>
      </c>
      <c r="N240" s="8">
        <f t="shared" si="40"/>
        <v>0</v>
      </c>
      <c r="O240" s="8">
        <v>0</v>
      </c>
    </row>
    <row r="241" spans="1:15" s="83" customFormat="1" ht="21" customHeight="1" hidden="1">
      <c r="A241" s="5" t="s">
        <v>102</v>
      </c>
      <c r="B241" s="6">
        <v>951</v>
      </c>
      <c r="C241" s="6" t="s">
        <v>64</v>
      </c>
      <c r="D241" s="7" t="s">
        <v>124</v>
      </c>
      <c r="E241" s="7" t="s">
        <v>16</v>
      </c>
      <c r="F241" s="7">
        <v>310</v>
      </c>
      <c r="G241" s="7">
        <v>100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 t="shared" si="40"/>
        <v>0</v>
      </c>
      <c r="O241" s="8">
        <v>0</v>
      </c>
    </row>
    <row r="242" spans="1:15" s="83" customFormat="1" ht="22.5" customHeight="1">
      <c r="A242" s="5" t="s">
        <v>19</v>
      </c>
      <c r="B242" s="6">
        <v>951</v>
      </c>
      <c r="C242" s="6" t="s">
        <v>64</v>
      </c>
      <c r="D242" s="7" t="s">
        <v>124</v>
      </c>
      <c r="E242" s="7" t="s">
        <v>16</v>
      </c>
      <c r="F242" s="7">
        <v>346</v>
      </c>
      <c r="G242" s="7">
        <v>100</v>
      </c>
      <c r="H242" s="8">
        <v>128900</v>
      </c>
      <c r="I242" s="8">
        <v>128850.13</v>
      </c>
      <c r="J242" s="8">
        <v>128850.13</v>
      </c>
      <c r="K242" s="8">
        <f>K243</f>
        <v>0</v>
      </c>
      <c r="L242" s="8">
        <f>L243</f>
        <v>0</v>
      </c>
      <c r="M242" s="8">
        <v>128850.13</v>
      </c>
      <c r="N242" s="8">
        <f t="shared" si="40"/>
        <v>49.86999999999534</v>
      </c>
      <c r="O242" s="8">
        <v>0</v>
      </c>
    </row>
    <row r="243" spans="1:15" s="83" customFormat="1" ht="34.5" customHeight="1" hidden="1">
      <c r="A243" s="5" t="s">
        <v>426</v>
      </c>
      <c r="B243" s="6">
        <v>951</v>
      </c>
      <c r="C243" s="6" t="s">
        <v>64</v>
      </c>
      <c r="D243" s="7" t="s">
        <v>124</v>
      </c>
      <c r="E243" s="7" t="s">
        <v>16</v>
      </c>
      <c r="F243" s="7">
        <v>346</v>
      </c>
      <c r="G243" s="7">
        <v>123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f t="shared" si="40"/>
        <v>0</v>
      </c>
      <c r="O243" s="8">
        <v>0</v>
      </c>
    </row>
    <row r="244" spans="1:254" s="68" customFormat="1" ht="21.75" customHeight="1">
      <c r="A244" s="1" t="s">
        <v>413</v>
      </c>
      <c r="B244" s="2">
        <v>951</v>
      </c>
      <c r="C244" s="2" t="s">
        <v>64</v>
      </c>
      <c r="D244" s="3" t="s">
        <v>338</v>
      </c>
      <c r="E244" s="3" t="s">
        <v>1</v>
      </c>
      <c r="F244" s="3" t="s">
        <v>1</v>
      </c>
      <c r="G244" s="3" t="s">
        <v>1</v>
      </c>
      <c r="H244" s="4">
        <f aca="true" t="shared" si="55" ref="H244:M244">H245</f>
        <v>50000</v>
      </c>
      <c r="I244" s="4">
        <f t="shared" si="55"/>
        <v>49630</v>
      </c>
      <c r="J244" s="4">
        <f t="shared" si="55"/>
        <v>49630</v>
      </c>
      <c r="K244" s="4">
        <f t="shared" si="55"/>
        <v>0</v>
      </c>
      <c r="L244" s="4">
        <f t="shared" si="55"/>
        <v>0</v>
      </c>
      <c r="M244" s="4">
        <f t="shared" si="55"/>
        <v>49630</v>
      </c>
      <c r="N244" s="4">
        <f t="shared" si="40"/>
        <v>370</v>
      </c>
      <c r="O244" s="4">
        <v>0</v>
      </c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84"/>
      <c r="GD244" s="84"/>
      <c r="GE244" s="84"/>
      <c r="GF244" s="84"/>
      <c r="GG244" s="84"/>
      <c r="GH244" s="84"/>
      <c r="GI244" s="84"/>
      <c r="GJ244" s="84"/>
      <c r="GK244" s="84"/>
      <c r="GL244" s="84"/>
      <c r="GM244" s="84"/>
      <c r="GN244" s="84"/>
      <c r="GO244" s="84"/>
      <c r="GP244" s="84"/>
      <c r="GQ244" s="84"/>
      <c r="GR244" s="84"/>
      <c r="GS244" s="84"/>
      <c r="GT244" s="84"/>
      <c r="GU244" s="84"/>
      <c r="GV244" s="84"/>
      <c r="GW244" s="84"/>
      <c r="GX244" s="84"/>
      <c r="GY244" s="84"/>
      <c r="GZ244" s="84"/>
      <c r="HA244" s="84"/>
      <c r="HB244" s="84"/>
      <c r="HC244" s="84"/>
      <c r="HD244" s="84"/>
      <c r="HE244" s="84"/>
      <c r="HF244" s="84"/>
      <c r="HG244" s="84"/>
      <c r="HH244" s="84"/>
      <c r="HI244" s="84"/>
      <c r="HJ244" s="84"/>
      <c r="HK244" s="84"/>
      <c r="HL244" s="84"/>
      <c r="HM244" s="84"/>
      <c r="HN244" s="84"/>
      <c r="HO244" s="84"/>
      <c r="HP244" s="84"/>
      <c r="HQ244" s="84"/>
      <c r="HR244" s="84"/>
      <c r="HS244" s="84"/>
      <c r="HT244" s="84"/>
      <c r="HU244" s="84"/>
      <c r="HV244" s="84"/>
      <c r="HW244" s="84"/>
      <c r="HX244" s="84"/>
      <c r="HY244" s="84"/>
      <c r="HZ244" s="84"/>
      <c r="IA244" s="84"/>
      <c r="IB244" s="84"/>
      <c r="IC244" s="84"/>
      <c r="ID244" s="84"/>
      <c r="IE244" s="84"/>
      <c r="IF244" s="84"/>
      <c r="IG244" s="84"/>
      <c r="IH244" s="84"/>
      <c r="II244" s="84"/>
      <c r="IJ244" s="84"/>
      <c r="IK244" s="84"/>
      <c r="IL244" s="84"/>
      <c r="IM244" s="84"/>
      <c r="IN244" s="84"/>
      <c r="IO244" s="84"/>
      <c r="IP244" s="84"/>
      <c r="IQ244" s="84"/>
      <c r="IR244" s="84"/>
      <c r="IS244" s="84"/>
      <c r="IT244" s="84"/>
    </row>
    <row r="245" spans="1:15" s="83" customFormat="1" ht="21" customHeight="1">
      <c r="A245" s="5" t="s">
        <v>14</v>
      </c>
      <c r="B245" s="6">
        <v>951</v>
      </c>
      <c r="C245" s="6" t="s">
        <v>64</v>
      </c>
      <c r="D245" s="7" t="s">
        <v>338</v>
      </c>
      <c r="E245" s="7" t="s">
        <v>16</v>
      </c>
      <c r="F245" s="7">
        <v>220</v>
      </c>
      <c r="G245" s="7" t="s">
        <v>1</v>
      </c>
      <c r="H245" s="8">
        <f>H246+H247</f>
        <v>50000</v>
      </c>
      <c r="I245" s="8">
        <f>I246+I247</f>
        <v>49630</v>
      </c>
      <c r="J245" s="8">
        <f>J246+J247</f>
        <v>49630</v>
      </c>
      <c r="K245" s="8">
        <f>K247</f>
        <v>0</v>
      </c>
      <c r="L245" s="8">
        <f>L247</f>
        <v>0</v>
      </c>
      <c r="M245" s="8">
        <f>M246+M247</f>
        <v>49630</v>
      </c>
      <c r="N245" s="8">
        <f t="shared" si="40"/>
        <v>370</v>
      </c>
      <c r="O245" s="8">
        <v>0</v>
      </c>
    </row>
    <row r="246" spans="1:15" s="83" customFormat="1" ht="22.5" customHeight="1">
      <c r="A246" s="5" t="s">
        <v>17</v>
      </c>
      <c r="B246" s="6">
        <v>951</v>
      </c>
      <c r="C246" s="6" t="s">
        <v>64</v>
      </c>
      <c r="D246" s="7" t="s">
        <v>338</v>
      </c>
      <c r="E246" s="7" t="s">
        <v>16</v>
      </c>
      <c r="F246" s="7">
        <v>226</v>
      </c>
      <c r="G246" s="31" t="s">
        <v>400</v>
      </c>
      <c r="H246" s="8">
        <v>50000</v>
      </c>
      <c r="I246" s="8">
        <v>49630</v>
      </c>
      <c r="J246" s="8">
        <v>49630</v>
      </c>
      <c r="K246" s="8">
        <v>0</v>
      </c>
      <c r="L246" s="8">
        <v>0</v>
      </c>
      <c r="M246" s="8">
        <v>49630</v>
      </c>
      <c r="N246" s="8">
        <f t="shared" si="40"/>
        <v>370</v>
      </c>
      <c r="O246" s="8">
        <v>0</v>
      </c>
    </row>
    <row r="247" spans="1:15" s="83" customFormat="1" ht="22.5" customHeight="1" hidden="1">
      <c r="A247" s="5" t="s">
        <v>17</v>
      </c>
      <c r="B247" s="6">
        <v>951</v>
      </c>
      <c r="C247" s="6" t="s">
        <v>64</v>
      </c>
      <c r="D247" s="7" t="s">
        <v>338</v>
      </c>
      <c r="E247" s="7" t="s">
        <v>16</v>
      </c>
      <c r="F247" s="7">
        <v>226</v>
      </c>
      <c r="G247" s="31" t="s">
        <v>437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f t="shared" si="40"/>
        <v>0</v>
      </c>
      <c r="O247" s="8">
        <v>0</v>
      </c>
    </row>
    <row r="248" spans="1:254" s="68" customFormat="1" ht="24.75" customHeight="1" hidden="1">
      <c r="A248" s="1" t="s">
        <v>319</v>
      </c>
      <c r="B248" s="2">
        <v>951</v>
      </c>
      <c r="C248" s="2" t="s">
        <v>64</v>
      </c>
      <c r="D248" s="3" t="s">
        <v>318</v>
      </c>
      <c r="E248" s="7"/>
      <c r="F248" s="7"/>
      <c r="G248" s="7"/>
      <c r="H248" s="4">
        <f>H249+H253+H251</f>
        <v>0</v>
      </c>
      <c r="I248" s="4">
        <f>I249+I253+I251</f>
        <v>0</v>
      </c>
      <c r="J248" s="4">
        <f>J249+J253+J251</f>
        <v>0</v>
      </c>
      <c r="K248" s="4">
        <f>K249+K253+K251</f>
        <v>0</v>
      </c>
      <c r="L248" s="4">
        <f>L249+L253+L251</f>
        <v>0</v>
      </c>
      <c r="M248" s="4">
        <f>M249+M253+M251</f>
        <v>0</v>
      </c>
      <c r="N248" s="8">
        <f t="shared" si="40"/>
        <v>0</v>
      </c>
      <c r="O248" s="8">
        <v>0</v>
      </c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  <c r="CX248" s="84"/>
      <c r="CY248" s="84"/>
      <c r="CZ248" s="84"/>
      <c r="DA248" s="84"/>
      <c r="DB248" s="84"/>
      <c r="DC248" s="84"/>
      <c r="DD248" s="84"/>
      <c r="DE248" s="84"/>
      <c r="DF248" s="84"/>
      <c r="DG248" s="84"/>
      <c r="DH248" s="84"/>
      <c r="DI248" s="84"/>
      <c r="DJ248" s="84"/>
      <c r="DK248" s="84"/>
      <c r="DL248" s="84"/>
      <c r="DM248" s="84"/>
      <c r="DN248" s="84"/>
      <c r="DO248" s="84"/>
      <c r="DP248" s="84"/>
      <c r="DQ248" s="84"/>
      <c r="DR248" s="84"/>
      <c r="DS248" s="84"/>
      <c r="DT248" s="84"/>
      <c r="DU248" s="84"/>
      <c r="DV248" s="84"/>
      <c r="DW248" s="84"/>
      <c r="DX248" s="84"/>
      <c r="DY248" s="84"/>
      <c r="DZ248" s="84"/>
      <c r="EA248" s="84"/>
      <c r="EB248" s="84"/>
      <c r="EC248" s="84"/>
      <c r="ED248" s="84"/>
      <c r="EE248" s="84"/>
      <c r="EF248" s="84"/>
      <c r="EG248" s="84"/>
      <c r="EH248" s="84"/>
      <c r="EI248" s="84"/>
      <c r="EJ248" s="84"/>
      <c r="EK248" s="84"/>
      <c r="EL248" s="84"/>
      <c r="EM248" s="84"/>
      <c r="EN248" s="84"/>
      <c r="EO248" s="84"/>
      <c r="EP248" s="84"/>
      <c r="EQ248" s="84"/>
      <c r="ER248" s="84"/>
      <c r="ES248" s="84"/>
      <c r="ET248" s="84"/>
      <c r="EU248" s="84"/>
      <c r="EV248" s="84"/>
      <c r="EW248" s="84"/>
      <c r="EX248" s="84"/>
      <c r="EY248" s="84"/>
      <c r="EZ248" s="84"/>
      <c r="FA248" s="84"/>
      <c r="FB248" s="84"/>
      <c r="FC248" s="84"/>
      <c r="FD248" s="84"/>
      <c r="FE248" s="84"/>
      <c r="FF248" s="84"/>
      <c r="FG248" s="84"/>
      <c r="FH248" s="84"/>
      <c r="FI248" s="84"/>
      <c r="FJ248" s="84"/>
      <c r="FK248" s="84"/>
      <c r="FL248" s="84"/>
      <c r="FM248" s="84"/>
      <c r="FN248" s="84"/>
      <c r="FO248" s="84"/>
      <c r="FP248" s="84"/>
      <c r="FQ248" s="84"/>
      <c r="FR248" s="84"/>
      <c r="FS248" s="84"/>
      <c r="FT248" s="84"/>
      <c r="FU248" s="84"/>
      <c r="FV248" s="84"/>
      <c r="FW248" s="84"/>
      <c r="FX248" s="84"/>
      <c r="FY248" s="84"/>
      <c r="FZ248" s="84"/>
      <c r="GA248" s="84"/>
      <c r="GB248" s="84"/>
      <c r="GC248" s="84"/>
      <c r="GD248" s="84"/>
      <c r="GE248" s="84"/>
      <c r="GF248" s="84"/>
      <c r="GG248" s="84"/>
      <c r="GH248" s="84"/>
      <c r="GI248" s="84"/>
      <c r="GJ248" s="84"/>
      <c r="GK248" s="84"/>
      <c r="GL248" s="84"/>
      <c r="GM248" s="84"/>
      <c r="GN248" s="84"/>
      <c r="GO248" s="84"/>
      <c r="GP248" s="84"/>
      <c r="GQ248" s="84"/>
      <c r="GR248" s="84"/>
      <c r="GS248" s="84"/>
      <c r="GT248" s="84"/>
      <c r="GU248" s="84"/>
      <c r="GV248" s="84"/>
      <c r="GW248" s="84"/>
      <c r="GX248" s="84"/>
      <c r="GY248" s="84"/>
      <c r="GZ248" s="84"/>
      <c r="HA248" s="84"/>
      <c r="HB248" s="84"/>
      <c r="HC248" s="84"/>
      <c r="HD248" s="84"/>
      <c r="HE248" s="84"/>
      <c r="HF248" s="84"/>
      <c r="HG248" s="84"/>
      <c r="HH248" s="84"/>
      <c r="HI248" s="84"/>
      <c r="HJ248" s="84"/>
      <c r="HK248" s="84"/>
      <c r="HL248" s="84"/>
      <c r="HM248" s="84"/>
      <c r="HN248" s="84"/>
      <c r="HO248" s="84"/>
      <c r="HP248" s="84"/>
      <c r="HQ248" s="84"/>
      <c r="HR248" s="84"/>
      <c r="HS248" s="84"/>
      <c r="HT248" s="84"/>
      <c r="HU248" s="84"/>
      <c r="HV248" s="84"/>
      <c r="HW248" s="84"/>
      <c r="HX248" s="84"/>
      <c r="HY248" s="84"/>
      <c r="HZ248" s="84"/>
      <c r="IA248" s="84"/>
      <c r="IB248" s="84"/>
      <c r="IC248" s="84"/>
      <c r="ID248" s="84"/>
      <c r="IE248" s="84"/>
      <c r="IF248" s="84"/>
      <c r="IG248" s="84"/>
      <c r="IH248" s="84"/>
      <c r="II248" s="84"/>
      <c r="IJ248" s="84"/>
      <c r="IK248" s="84"/>
      <c r="IL248" s="84"/>
      <c r="IM248" s="84"/>
      <c r="IN248" s="84"/>
      <c r="IO248" s="84"/>
      <c r="IP248" s="84"/>
      <c r="IQ248" s="84"/>
      <c r="IR248" s="84"/>
      <c r="IS248" s="84"/>
      <c r="IT248" s="84"/>
    </row>
    <row r="249" spans="1:15" s="83" customFormat="1" ht="20.25" customHeight="1" hidden="1">
      <c r="A249" s="5" t="s">
        <v>14</v>
      </c>
      <c r="B249" s="6">
        <v>951</v>
      </c>
      <c r="C249" s="6" t="s">
        <v>64</v>
      </c>
      <c r="D249" s="7" t="s">
        <v>318</v>
      </c>
      <c r="E249" s="7" t="s">
        <v>16</v>
      </c>
      <c r="F249" s="7" t="s">
        <v>15</v>
      </c>
      <c r="G249" s="7" t="s">
        <v>1</v>
      </c>
      <c r="H249" s="8">
        <f aca="true" t="shared" si="56" ref="H249:M249">H250</f>
        <v>0</v>
      </c>
      <c r="I249" s="8">
        <f t="shared" si="56"/>
        <v>0</v>
      </c>
      <c r="J249" s="8">
        <f t="shared" si="56"/>
        <v>0</v>
      </c>
      <c r="K249" s="8">
        <f t="shared" si="56"/>
        <v>0</v>
      </c>
      <c r="L249" s="8">
        <f t="shared" si="56"/>
        <v>0</v>
      </c>
      <c r="M249" s="8">
        <f t="shared" si="56"/>
        <v>0</v>
      </c>
      <c r="N249" s="8">
        <f t="shared" si="40"/>
        <v>0</v>
      </c>
      <c r="O249" s="8">
        <v>0</v>
      </c>
    </row>
    <row r="250" spans="1:15" s="83" customFormat="1" ht="19.5" customHeight="1" hidden="1">
      <c r="A250" s="5" t="s">
        <v>24</v>
      </c>
      <c r="B250" s="6">
        <v>951</v>
      </c>
      <c r="C250" s="6" t="s">
        <v>64</v>
      </c>
      <c r="D250" s="7" t="s">
        <v>318</v>
      </c>
      <c r="E250" s="7" t="s">
        <v>16</v>
      </c>
      <c r="F250" s="7" t="s">
        <v>25</v>
      </c>
      <c r="G250" s="7" t="s">
        <v>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f t="shared" si="40"/>
        <v>0</v>
      </c>
      <c r="O250" s="8">
        <v>0</v>
      </c>
    </row>
    <row r="251" spans="1:15" s="83" customFormat="1" ht="19.5" customHeight="1" hidden="1">
      <c r="A251" s="5"/>
      <c r="B251" s="6">
        <v>951</v>
      </c>
      <c r="C251" s="6" t="s">
        <v>64</v>
      </c>
      <c r="D251" s="7" t="s">
        <v>124</v>
      </c>
      <c r="E251" s="7" t="s">
        <v>16</v>
      </c>
      <c r="F251" s="7">
        <v>310</v>
      </c>
      <c r="G251" s="7" t="s">
        <v>1</v>
      </c>
      <c r="H251" s="8">
        <f aca="true" t="shared" si="57" ref="H251:M251">H252</f>
        <v>0</v>
      </c>
      <c r="I251" s="8">
        <f t="shared" si="57"/>
        <v>0</v>
      </c>
      <c r="J251" s="8">
        <f t="shared" si="57"/>
        <v>0</v>
      </c>
      <c r="K251" s="8">
        <f t="shared" si="57"/>
        <v>0</v>
      </c>
      <c r="L251" s="8">
        <f t="shared" si="57"/>
        <v>0</v>
      </c>
      <c r="M251" s="8">
        <f t="shared" si="57"/>
        <v>0</v>
      </c>
      <c r="N251" s="8">
        <f t="shared" si="40"/>
        <v>0</v>
      </c>
      <c r="O251" s="8">
        <v>0</v>
      </c>
    </row>
    <row r="252" spans="1:15" s="83" customFormat="1" ht="19.5" customHeight="1" hidden="1">
      <c r="A252" s="5"/>
      <c r="B252" s="6">
        <v>951</v>
      </c>
      <c r="C252" s="6" t="s">
        <v>64</v>
      </c>
      <c r="D252" s="7" t="s">
        <v>124</v>
      </c>
      <c r="E252" s="7" t="s">
        <v>16</v>
      </c>
      <c r="F252" s="7">
        <v>310</v>
      </c>
      <c r="G252" s="7" t="s">
        <v>8</v>
      </c>
      <c r="H252" s="8">
        <v>0</v>
      </c>
      <c r="I252" s="8">
        <v>0</v>
      </c>
      <c r="J252" s="8">
        <v>0</v>
      </c>
      <c r="K252" s="8"/>
      <c r="L252" s="8"/>
      <c r="M252" s="8">
        <v>0</v>
      </c>
      <c r="N252" s="8">
        <f t="shared" si="40"/>
        <v>0</v>
      </c>
      <c r="O252" s="8">
        <v>0</v>
      </c>
    </row>
    <row r="253" spans="1:15" s="83" customFormat="1" ht="20.25" customHeight="1" hidden="1">
      <c r="A253" s="5" t="s">
        <v>19</v>
      </c>
      <c r="B253" s="6">
        <v>951</v>
      </c>
      <c r="C253" s="6" t="s">
        <v>64</v>
      </c>
      <c r="D253" s="7" t="s">
        <v>318</v>
      </c>
      <c r="E253" s="7" t="s">
        <v>16</v>
      </c>
      <c r="F253" s="7" t="s">
        <v>20</v>
      </c>
      <c r="G253" s="7" t="s">
        <v>1</v>
      </c>
      <c r="H253" s="8">
        <f aca="true" t="shared" si="58" ref="H253:M253">H254</f>
        <v>0</v>
      </c>
      <c r="I253" s="8">
        <f t="shared" si="58"/>
        <v>0</v>
      </c>
      <c r="J253" s="8">
        <f t="shared" si="58"/>
        <v>0</v>
      </c>
      <c r="K253" s="8">
        <f t="shared" si="58"/>
        <v>0</v>
      </c>
      <c r="L253" s="8">
        <f t="shared" si="58"/>
        <v>0</v>
      </c>
      <c r="M253" s="8">
        <f t="shared" si="58"/>
        <v>0</v>
      </c>
      <c r="N253" s="8">
        <f t="shared" si="40"/>
        <v>0</v>
      </c>
      <c r="O253" s="8">
        <v>0</v>
      </c>
    </row>
    <row r="254" spans="1:15" s="83" customFormat="1" ht="18.75" customHeight="1" hidden="1">
      <c r="A254" s="5" t="s">
        <v>19</v>
      </c>
      <c r="B254" s="6">
        <v>951</v>
      </c>
      <c r="C254" s="6" t="s">
        <v>64</v>
      </c>
      <c r="D254" s="7" t="s">
        <v>318</v>
      </c>
      <c r="E254" s="7" t="s">
        <v>16</v>
      </c>
      <c r="F254" s="7" t="s">
        <v>20</v>
      </c>
      <c r="G254" s="7" t="s">
        <v>8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f t="shared" si="40"/>
        <v>0</v>
      </c>
      <c r="O254" s="8">
        <v>0</v>
      </c>
    </row>
    <row r="255" spans="1:254" s="68" customFormat="1" ht="32.25" customHeight="1">
      <c r="A255" s="1" t="s">
        <v>415</v>
      </c>
      <c r="B255" s="2">
        <v>951</v>
      </c>
      <c r="C255" s="2" t="s">
        <v>64</v>
      </c>
      <c r="D255" s="3" t="s">
        <v>414</v>
      </c>
      <c r="E255" s="3" t="s">
        <v>1</v>
      </c>
      <c r="F255" s="3" t="s">
        <v>1</v>
      </c>
      <c r="G255" s="3" t="s">
        <v>1</v>
      </c>
      <c r="H255" s="4">
        <f aca="true" t="shared" si="59" ref="H255:M255">H256</f>
        <v>10000</v>
      </c>
      <c r="I255" s="4">
        <f t="shared" si="59"/>
        <v>0</v>
      </c>
      <c r="J255" s="4">
        <f t="shared" si="59"/>
        <v>0</v>
      </c>
      <c r="K255" s="4">
        <f t="shared" si="59"/>
        <v>0</v>
      </c>
      <c r="L255" s="4">
        <f t="shared" si="59"/>
        <v>0</v>
      </c>
      <c r="M255" s="4">
        <f t="shared" si="59"/>
        <v>0</v>
      </c>
      <c r="N255" s="4">
        <f>H255-J255</f>
        <v>10000</v>
      </c>
      <c r="O255" s="4">
        <v>0</v>
      </c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84"/>
      <c r="FT255" s="84"/>
      <c r="FU255" s="84"/>
      <c r="FV255" s="84"/>
      <c r="FW255" s="84"/>
      <c r="FX255" s="84"/>
      <c r="FY255" s="84"/>
      <c r="FZ255" s="84"/>
      <c r="GA255" s="84"/>
      <c r="GB255" s="84"/>
      <c r="GC255" s="84"/>
      <c r="GD255" s="84"/>
      <c r="GE255" s="84"/>
      <c r="GF255" s="84"/>
      <c r="GG255" s="84"/>
      <c r="GH255" s="84"/>
      <c r="GI255" s="84"/>
      <c r="GJ255" s="84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84"/>
      <c r="HH255" s="84"/>
      <c r="HI255" s="84"/>
      <c r="HJ255" s="84"/>
      <c r="HK255" s="84"/>
      <c r="HL255" s="84"/>
      <c r="HM255" s="84"/>
      <c r="HN255" s="84"/>
      <c r="HO255" s="84"/>
      <c r="HP255" s="84"/>
      <c r="HQ255" s="84"/>
      <c r="HR255" s="84"/>
      <c r="HS255" s="84"/>
      <c r="HT255" s="84"/>
      <c r="HU255" s="84"/>
      <c r="HV255" s="84"/>
      <c r="HW255" s="84"/>
      <c r="HX255" s="84"/>
      <c r="HY255" s="84"/>
      <c r="HZ255" s="84"/>
      <c r="IA255" s="84"/>
      <c r="IB255" s="84"/>
      <c r="IC255" s="84"/>
      <c r="ID255" s="84"/>
      <c r="IE255" s="84"/>
      <c r="IF255" s="84"/>
      <c r="IG255" s="84"/>
      <c r="IH255" s="84"/>
      <c r="II255" s="84"/>
      <c r="IJ255" s="84"/>
      <c r="IK255" s="84"/>
      <c r="IL255" s="84"/>
      <c r="IM255" s="84"/>
      <c r="IN255" s="84"/>
      <c r="IO255" s="84"/>
      <c r="IP255" s="84"/>
      <c r="IQ255" s="84"/>
      <c r="IR255" s="84"/>
      <c r="IS255" s="84"/>
      <c r="IT255" s="84"/>
    </row>
    <row r="256" spans="1:15" s="83" customFormat="1" ht="21" customHeight="1">
      <c r="A256" s="5" t="s">
        <v>14</v>
      </c>
      <c r="B256" s="6">
        <v>951</v>
      </c>
      <c r="C256" s="6" t="s">
        <v>64</v>
      </c>
      <c r="D256" s="7" t="s">
        <v>414</v>
      </c>
      <c r="E256" s="7" t="s">
        <v>16</v>
      </c>
      <c r="F256" s="7">
        <v>220</v>
      </c>
      <c r="G256" s="7" t="s">
        <v>1</v>
      </c>
      <c r="H256" s="8">
        <f>H257+H258</f>
        <v>10000</v>
      </c>
      <c r="I256" s="8">
        <f>I257+I258</f>
        <v>0</v>
      </c>
      <c r="J256" s="8">
        <f>J257+J258</f>
        <v>0</v>
      </c>
      <c r="K256" s="8">
        <f>K258</f>
        <v>0</v>
      </c>
      <c r="L256" s="8">
        <f>L258</f>
        <v>0</v>
      </c>
      <c r="M256" s="8">
        <f>M257+M258</f>
        <v>0</v>
      </c>
      <c r="N256" s="8">
        <f>H256-J256</f>
        <v>10000</v>
      </c>
      <c r="O256" s="8">
        <v>0</v>
      </c>
    </row>
    <row r="257" spans="1:15" s="83" customFormat="1" ht="22.5" customHeight="1">
      <c r="A257" s="5" t="s">
        <v>24</v>
      </c>
      <c r="B257" s="6">
        <v>951</v>
      </c>
      <c r="C257" s="6" t="s">
        <v>64</v>
      </c>
      <c r="D257" s="7" t="s">
        <v>414</v>
      </c>
      <c r="E257" s="7" t="s">
        <v>16</v>
      </c>
      <c r="F257" s="7">
        <v>225</v>
      </c>
      <c r="G257" s="31" t="s">
        <v>400</v>
      </c>
      <c r="H257" s="8">
        <v>10000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f>H257-J257</f>
        <v>10000</v>
      </c>
      <c r="O257" s="8">
        <v>0</v>
      </c>
    </row>
    <row r="258" spans="1:15" s="83" customFormat="1" ht="22.5" customHeight="1" hidden="1">
      <c r="A258" s="5" t="s">
        <v>17</v>
      </c>
      <c r="B258" s="6">
        <v>951</v>
      </c>
      <c r="C258" s="6" t="s">
        <v>64</v>
      </c>
      <c r="D258" s="7" t="s">
        <v>414</v>
      </c>
      <c r="E258" s="7" t="s">
        <v>16</v>
      </c>
      <c r="F258" s="7">
        <v>226</v>
      </c>
      <c r="G258" s="31" t="s">
        <v>88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f>H258-J258</f>
        <v>0</v>
      </c>
      <c r="O258" s="8">
        <v>0</v>
      </c>
    </row>
    <row r="259" spans="1:254" s="68" customFormat="1" ht="70.5" customHeight="1">
      <c r="A259" s="1" t="s">
        <v>116</v>
      </c>
      <c r="B259" s="2">
        <v>951</v>
      </c>
      <c r="C259" s="2" t="s">
        <v>336</v>
      </c>
      <c r="D259" s="30" t="s">
        <v>117</v>
      </c>
      <c r="E259" s="3" t="s">
        <v>1</v>
      </c>
      <c r="F259" s="3" t="s">
        <v>1</v>
      </c>
      <c r="G259" s="3" t="s">
        <v>1</v>
      </c>
      <c r="H259" s="4">
        <f>H260</f>
        <v>15000</v>
      </c>
      <c r="I259" s="4">
        <f aca="true" t="shared" si="60" ref="I259:M260">I260</f>
        <v>9000</v>
      </c>
      <c r="J259" s="4">
        <f t="shared" si="60"/>
        <v>9000</v>
      </c>
      <c r="K259" s="4">
        <f t="shared" si="60"/>
        <v>0</v>
      </c>
      <c r="L259" s="4">
        <f t="shared" si="60"/>
        <v>0</v>
      </c>
      <c r="M259" s="4">
        <f t="shared" si="60"/>
        <v>9000</v>
      </c>
      <c r="N259" s="4">
        <f aca="true" t="shared" si="61" ref="N259:N274">H259-J259</f>
        <v>6000</v>
      </c>
      <c r="O259" s="4">
        <v>0</v>
      </c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4"/>
      <c r="CH259" s="84"/>
      <c r="CI259" s="84"/>
      <c r="CJ259" s="84"/>
      <c r="CK259" s="84"/>
      <c r="CL259" s="84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  <c r="CX259" s="84"/>
      <c r="CY259" s="84"/>
      <c r="CZ259" s="84"/>
      <c r="DA259" s="84"/>
      <c r="DB259" s="84"/>
      <c r="DC259" s="84"/>
      <c r="DD259" s="84"/>
      <c r="DE259" s="84"/>
      <c r="DF259" s="84"/>
      <c r="DG259" s="84"/>
      <c r="DH259" s="84"/>
      <c r="DI259" s="84"/>
      <c r="DJ259" s="84"/>
      <c r="DK259" s="84"/>
      <c r="DL259" s="84"/>
      <c r="DM259" s="84"/>
      <c r="DN259" s="84"/>
      <c r="DO259" s="84"/>
      <c r="DP259" s="84"/>
      <c r="DQ259" s="84"/>
      <c r="DR259" s="84"/>
      <c r="DS259" s="84"/>
      <c r="DT259" s="84"/>
      <c r="DU259" s="84"/>
      <c r="DV259" s="84"/>
      <c r="DW259" s="84"/>
      <c r="DX259" s="84"/>
      <c r="DY259" s="84"/>
      <c r="DZ259" s="84"/>
      <c r="EA259" s="84"/>
      <c r="EB259" s="84"/>
      <c r="EC259" s="84"/>
      <c r="ED259" s="84"/>
      <c r="EE259" s="84"/>
      <c r="EF259" s="84"/>
      <c r="EG259" s="84"/>
      <c r="EH259" s="84"/>
      <c r="EI259" s="84"/>
      <c r="EJ259" s="84"/>
      <c r="EK259" s="84"/>
      <c r="EL259" s="84"/>
      <c r="EM259" s="84"/>
      <c r="EN259" s="84"/>
      <c r="EO259" s="84"/>
      <c r="EP259" s="84"/>
      <c r="EQ259" s="84"/>
      <c r="ER259" s="84"/>
      <c r="ES259" s="84"/>
      <c r="ET259" s="84"/>
      <c r="EU259" s="84"/>
      <c r="EV259" s="84"/>
      <c r="EW259" s="84"/>
      <c r="EX259" s="84"/>
      <c r="EY259" s="84"/>
      <c r="EZ259" s="84"/>
      <c r="FA259" s="84"/>
      <c r="FB259" s="84"/>
      <c r="FC259" s="84"/>
      <c r="FD259" s="84"/>
      <c r="FE259" s="84"/>
      <c r="FF259" s="84"/>
      <c r="FG259" s="84"/>
      <c r="FH259" s="84"/>
      <c r="FI259" s="84"/>
      <c r="FJ259" s="84"/>
      <c r="FK259" s="84"/>
      <c r="FL259" s="84"/>
      <c r="FM259" s="84"/>
      <c r="FN259" s="84"/>
      <c r="FO259" s="84"/>
      <c r="FP259" s="84"/>
      <c r="FQ259" s="84"/>
      <c r="FR259" s="84"/>
      <c r="FS259" s="84"/>
      <c r="FT259" s="84"/>
      <c r="FU259" s="84"/>
      <c r="FV259" s="84"/>
      <c r="FW259" s="84"/>
      <c r="FX259" s="84"/>
      <c r="FY259" s="84"/>
      <c r="FZ259" s="84"/>
      <c r="GA259" s="84"/>
      <c r="GB259" s="84"/>
      <c r="GC259" s="84"/>
      <c r="GD259" s="84"/>
      <c r="GE259" s="84"/>
      <c r="GF259" s="84"/>
      <c r="GG259" s="84"/>
      <c r="GH259" s="84"/>
      <c r="GI259" s="84"/>
      <c r="GJ259" s="84"/>
      <c r="GK259" s="84"/>
      <c r="GL259" s="84"/>
      <c r="GM259" s="84"/>
      <c r="GN259" s="84"/>
      <c r="GO259" s="84"/>
      <c r="GP259" s="84"/>
      <c r="GQ259" s="84"/>
      <c r="GR259" s="84"/>
      <c r="GS259" s="84"/>
      <c r="GT259" s="84"/>
      <c r="GU259" s="84"/>
      <c r="GV259" s="84"/>
      <c r="GW259" s="84"/>
      <c r="GX259" s="84"/>
      <c r="GY259" s="84"/>
      <c r="GZ259" s="84"/>
      <c r="HA259" s="84"/>
      <c r="HB259" s="84"/>
      <c r="HC259" s="84"/>
      <c r="HD259" s="84"/>
      <c r="HE259" s="84"/>
      <c r="HF259" s="84"/>
      <c r="HG259" s="84"/>
      <c r="HH259" s="84"/>
      <c r="HI259" s="84"/>
      <c r="HJ259" s="84"/>
      <c r="HK259" s="84"/>
      <c r="HL259" s="84"/>
      <c r="HM259" s="84"/>
      <c r="HN259" s="84"/>
      <c r="HO259" s="84"/>
      <c r="HP259" s="84"/>
      <c r="HQ259" s="84"/>
      <c r="HR259" s="84"/>
      <c r="HS259" s="84"/>
      <c r="HT259" s="84"/>
      <c r="HU259" s="84"/>
      <c r="HV259" s="84"/>
      <c r="HW259" s="84"/>
      <c r="HX259" s="84"/>
      <c r="HY259" s="84"/>
      <c r="HZ259" s="84"/>
      <c r="IA259" s="84"/>
      <c r="IB259" s="84"/>
      <c r="IC259" s="84"/>
      <c r="ID259" s="84"/>
      <c r="IE259" s="84"/>
      <c r="IF259" s="84"/>
      <c r="IG259" s="84"/>
      <c r="IH259" s="84"/>
      <c r="II259" s="84"/>
      <c r="IJ259" s="84"/>
      <c r="IK259" s="84"/>
      <c r="IL259" s="84"/>
      <c r="IM259" s="84"/>
      <c r="IN259" s="84"/>
      <c r="IO259" s="84"/>
      <c r="IP259" s="84"/>
      <c r="IQ259" s="84"/>
      <c r="IR259" s="84"/>
      <c r="IS259" s="84"/>
      <c r="IT259" s="84"/>
    </row>
    <row r="260" spans="1:15" s="83" customFormat="1" ht="21" customHeight="1">
      <c r="A260" s="5" t="s">
        <v>14</v>
      </c>
      <c r="B260" s="6">
        <v>951</v>
      </c>
      <c r="C260" s="6" t="s">
        <v>336</v>
      </c>
      <c r="D260" s="31" t="s">
        <v>117</v>
      </c>
      <c r="E260" s="7" t="s">
        <v>16</v>
      </c>
      <c r="F260" s="7" t="s">
        <v>15</v>
      </c>
      <c r="G260" s="7" t="s">
        <v>1</v>
      </c>
      <c r="H260" s="8">
        <f>H261</f>
        <v>15000</v>
      </c>
      <c r="I260" s="8">
        <f t="shared" si="60"/>
        <v>9000</v>
      </c>
      <c r="J260" s="8">
        <f t="shared" si="60"/>
        <v>9000</v>
      </c>
      <c r="K260" s="8">
        <f t="shared" si="60"/>
        <v>0</v>
      </c>
      <c r="L260" s="8">
        <f t="shared" si="60"/>
        <v>0</v>
      </c>
      <c r="M260" s="8">
        <f t="shared" si="60"/>
        <v>9000</v>
      </c>
      <c r="N260" s="8">
        <f t="shared" si="61"/>
        <v>6000</v>
      </c>
      <c r="O260" s="8">
        <v>0</v>
      </c>
    </row>
    <row r="261" spans="1:15" s="83" customFormat="1" ht="18" customHeight="1">
      <c r="A261" s="5" t="s">
        <v>17</v>
      </c>
      <c r="B261" s="6">
        <v>951</v>
      </c>
      <c r="C261" s="6" t="s">
        <v>336</v>
      </c>
      <c r="D261" s="31" t="s">
        <v>117</v>
      </c>
      <c r="E261" s="7" t="s">
        <v>16</v>
      </c>
      <c r="F261" s="7" t="s">
        <v>18</v>
      </c>
      <c r="G261" s="7">
        <v>100</v>
      </c>
      <c r="H261" s="8">
        <v>15000</v>
      </c>
      <c r="I261" s="8">
        <v>9000</v>
      </c>
      <c r="J261" s="8">
        <v>9000</v>
      </c>
      <c r="K261" s="8">
        <v>0</v>
      </c>
      <c r="L261" s="8">
        <v>0</v>
      </c>
      <c r="M261" s="8">
        <v>9000</v>
      </c>
      <c r="N261" s="8">
        <f t="shared" si="61"/>
        <v>6000</v>
      </c>
      <c r="O261" s="8">
        <v>0</v>
      </c>
    </row>
    <row r="262" spans="1:15" s="83" customFormat="1" ht="30.75" customHeight="1">
      <c r="A262" s="1" t="s">
        <v>441</v>
      </c>
      <c r="B262" s="2">
        <v>951</v>
      </c>
      <c r="C262" s="2" t="s">
        <v>66</v>
      </c>
      <c r="D262" s="3" t="s">
        <v>125</v>
      </c>
      <c r="E262" s="7" t="s">
        <v>1</v>
      </c>
      <c r="F262" s="7" t="s">
        <v>1</v>
      </c>
      <c r="G262" s="7" t="s">
        <v>1</v>
      </c>
      <c r="H262" s="4">
        <f>H263+H267</f>
        <v>6450900</v>
      </c>
      <c r="I262" s="4">
        <f>I263+I267</f>
        <v>4416000</v>
      </c>
      <c r="J262" s="4">
        <f>J263+J267</f>
        <v>4416000</v>
      </c>
      <c r="K262" s="4">
        <f>K263+K267</f>
        <v>0</v>
      </c>
      <c r="L262" s="4">
        <f>L263+L267</f>
        <v>0</v>
      </c>
      <c r="M262" s="4">
        <f>M263+M267</f>
        <v>4416000</v>
      </c>
      <c r="N262" s="4">
        <f t="shared" si="61"/>
        <v>2034900</v>
      </c>
      <c r="O262" s="4">
        <v>0</v>
      </c>
    </row>
    <row r="263" spans="1:15" s="83" customFormat="1" ht="22.5" customHeight="1">
      <c r="A263" s="5" t="s">
        <v>53</v>
      </c>
      <c r="B263" s="6">
        <v>951</v>
      </c>
      <c r="C263" s="6" t="s">
        <v>66</v>
      </c>
      <c r="D263" s="7" t="s">
        <v>125</v>
      </c>
      <c r="E263" s="7">
        <v>610</v>
      </c>
      <c r="F263" s="7" t="s">
        <v>54</v>
      </c>
      <c r="G263" s="7" t="s">
        <v>1</v>
      </c>
      <c r="H263" s="8">
        <f>H264+H265+H266</f>
        <v>6450900</v>
      </c>
      <c r="I263" s="8">
        <f>I264+I265+I266</f>
        <v>4416000</v>
      </c>
      <c r="J263" s="8">
        <f>J264+J265+J266</f>
        <v>4416000</v>
      </c>
      <c r="K263" s="8">
        <f>K264</f>
        <v>0</v>
      </c>
      <c r="L263" s="8">
        <f>L264</f>
        <v>0</v>
      </c>
      <c r="M263" s="8">
        <f>M264+M265+M266</f>
        <v>4416000</v>
      </c>
      <c r="N263" s="8">
        <f t="shared" si="61"/>
        <v>2034900</v>
      </c>
      <c r="O263" s="8">
        <v>0</v>
      </c>
    </row>
    <row r="264" spans="1:15" s="83" customFormat="1" ht="30.75" customHeight="1">
      <c r="A264" s="5" t="s">
        <v>56</v>
      </c>
      <c r="B264" s="6">
        <v>951</v>
      </c>
      <c r="C264" s="6" t="s">
        <v>66</v>
      </c>
      <c r="D264" s="7" t="s">
        <v>125</v>
      </c>
      <c r="E264" s="7" t="s">
        <v>67</v>
      </c>
      <c r="F264" s="7" t="s">
        <v>57</v>
      </c>
      <c r="G264" s="7">
        <v>100</v>
      </c>
      <c r="H264" s="8">
        <v>6450900</v>
      </c>
      <c r="I264" s="8">
        <v>4416000</v>
      </c>
      <c r="J264" s="8">
        <v>4416000</v>
      </c>
      <c r="K264" s="8">
        <v>0</v>
      </c>
      <c r="L264" s="8">
        <v>0</v>
      </c>
      <c r="M264" s="8">
        <v>4416000</v>
      </c>
      <c r="N264" s="8">
        <f t="shared" si="61"/>
        <v>2034900</v>
      </c>
      <c r="O264" s="8">
        <v>0</v>
      </c>
    </row>
    <row r="265" spans="1:15" s="83" customFormat="1" ht="30.75" customHeight="1" hidden="1">
      <c r="A265" s="5" t="s">
        <v>56</v>
      </c>
      <c r="B265" s="6">
        <v>951</v>
      </c>
      <c r="C265" s="6" t="s">
        <v>66</v>
      </c>
      <c r="D265" s="7" t="s">
        <v>125</v>
      </c>
      <c r="E265" s="7">
        <v>612</v>
      </c>
      <c r="F265" s="7" t="s">
        <v>57</v>
      </c>
      <c r="G265" s="7">
        <v>123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f>H265-J265</f>
        <v>0</v>
      </c>
      <c r="O265" s="8">
        <v>0</v>
      </c>
    </row>
    <row r="266" spans="1:15" s="83" customFormat="1" ht="30.75" customHeight="1" hidden="1">
      <c r="A266" s="5" t="s">
        <v>56</v>
      </c>
      <c r="B266" s="6">
        <v>951</v>
      </c>
      <c r="C266" s="6" t="s">
        <v>66</v>
      </c>
      <c r="D266" s="7" t="s">
        <v>125</v>
      </c>
      <c r="E266" s="7">
        <v>612</v>
      </c>
      <c r="F266" s="7" t="s">
        <v>57</v>
      </c>
      <c r="G266" s="7">
        <v>123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f>H266-J266</f>
        <v>0</v>
      </c>
      <c r="O266" s="8">
        <v>0</v>
      </c>
    </row>
    <row r="267" spans="1:15" s="83" customFormat="1" ht="21" customHeight="1" hidden="1">
      <c r="A267" s="5" t="s">
        <v>53</v>
      </c>
      <c r="B267" s="6">
        <v>951</v>
      </c>
      <c r="C267" s="6" t="s">
        <v>66</v>
      </c>
      <c r="D267" s="7" t="s">
        <v>125</v>
      </c>
      <c r="E267" s="7">
        <v>611</v>
      </c>
      <c r="F267" s="7" t="s">
        <v>54</v>
      </c>
      <c r="G267" s="7" t="s">
        <v>1</v>
      </c>
      <c r="H267" s="8">
        <f>H268</f>
        <v>0</v>
      </c>
      <c r="I267" s="8">
        <f>I268</f>
        <v>0</v>
      </c>
      <c r="J267" s="8">
        <f>J268</f>
        <v>0</v>
      </c>
      <c r="K267" s="8">
        <f>K269</f>
        <v>0</v>
      </c>
      <c r="L267" s="8">
        <f>L269</f>
        <v>0</v>
      </c>
      <c r="M267" s="8">
        <f>M268</f>
        <v>0</v>
      </c>
      <c r="N267" s="8">
        <f t="shared" si="61"/>
        <v>0</v>
      </c>
      <c r="O267" s="8">
        <v>0</v>
      </c>
    </row>
    <row r="268" spans="1:15" s="83" customFormat="1" ht="30.75" customHeight="1" hidden="1">
      <c r="A268" s="5" t="s">
        <v>56</v>
      </c>
      <c r="B268" s="6">
        <v>951</v>
      </c>
      <c r="C268" s="6" t="s">
        <v>66</v>
      </c>
      <c r="D268" s="7" t="s">
        <v>125</v>
      </c>
      <c r="E268" s="7">
        <v>611</v>
      </c>
      <c r="F268" s="7" t="s">
        <v>57</v>
      </c>
      <c r="G268" s="7">
        <v>104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f t="shared" si="61"/>
        <v>0</v>
      </c>
      <c r="O268" s="8">
        <v>0</v>
      </c>
    </row>
    <row r="269" spans="1:15" s="83" customFormat="1" ht="48" customHeight="1" hidden="1">
      <c r="A269" s="1" t="s">
        <v>321</v>
      </c>
      <c r="B269" s="2">
        <v>951</v>
      </c>
      <c r="C269" s="2" t="s">
        <v>66</v>
      </c>
      <c r="D269" s="3" t="s">
        <v>347</v>
      </c>
      <c r="E269" s="7" t="s">
        <v>1</v>
      </c>
      <c r="F269" s="7" t="s">
        <v>1</v>
      </c>
      <c r="G269" s="7" t="s">
        <v>1</v>
      </c>
      <c r="H269" s="4">
        <f>H270</f>
        <v>0</v>
      </c>
      <c r="I269" s="4">
        <f aca="true" t="shared" si="62" ref="I269:J276">I270</f>
        <v>0</v>
      </c>
      <c r="J269" s="4">
        <f t="shared" si="62"/>
        <v>0</v>
      </c>
      <c r="K269" s="4">
        <f aca="true" t="shared" si="63" ref="K269:O276">K270</f>
        <v>0</v>
      </c>
      <c r="L269" s="4">
        <f t="shared" si="63"/>
        <v>0</v>
      </c>
      <c r="M269" s="4">
        <f t="shared" si="63"/>
        <v>0</v>
      </c>
      <c r="N269" s="4">
        <f t="shared" si="61"/>
        <v>0</v>
      </c>
      <c r="O269" s="4">
        <v>0</v>
      </c>
    </row>
    <row r="270" spans="1:15" s="83" customFormat="1" ht="24.75" customHeight="1" hidden="1">
      <c r="A270" s="5" t="s">
        <v>53</v>
      </c>
      <c r="B270" s="6">
        <v>951</v>
      </c>
      <c r="C270" s="6" t="s">
        <v>66</v>
      </c>
      <c r="D270" s="7" t="s">
        <v>347</v>
      </c>
      <c r="E270" s="7" t="s">
        <v>67</v>
      </c>
      <c r="F270" s="7" t="s">
        <v>54</v>
      </c>
      <c r="G270" s="7" t="s">
        <v>1</v>
      </c>
      <c r="H270" s="8">
        <f>H271</f>
        <v>0</v>
      </c>
      <c r="I270" s="8">
        <f t="shared" si="62"/>
        <v>0</v>
      </c>
      <c r="J270" s="8">
        <f t="shared" si="62"/>
        <v>0</v>
      </c>
      <c r="K270" s="8">
        <f t="shared" si="63"/>
        <v>0</v>
      </c>
      <c r="L270" s="8">
        <f t="shared" si="63"/>
        <v>0</v>
      </c>
      <c r="M270" s="8">
        <f t="shared" si="63"/>
        <v>0</v>
      </c>
      <c r="N270" s="8">
        <f t="shared" si="61"/>
        <v>0</v>
      </c>
      <c r="O270" s="8">
        <v>0</v>
      </c>
    </row>
    <row r="271" spans="1:15" s="83" customFormat="1" ht="30" customHeight="1" hidden="1">
      <c r="A271" s="5" t="s">
        <v>56</v>
      </c>
      <c r="B271" s="6">
        <v>951</v>
      </c>
      <c r="C271" s="6" t="s">
        <v>66</v>
      </c>
      <c r="D271" s="7" t="s">
        <v>347</v>
      </c>
      <c r="E271" s="7" t="s">
        <v>67</v>
      </c>
      <c r="F271" s="7" t="s">
        <v>57</v>
      </c>
      <c r="G271" s="7">
        <v>316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f t="shared" si="61"/>
        <v>0</v>
      </c>
      <c r="O271" s="8">
        <v>0</v>
      </c>
    </row>
    <row r="272" spans="1:15" s="83" customFormat="1" ht="48" customHeight="1" hidden="1">
      <c r="A272" s="1" t="s">
        <v>321</v>
      </c>
      <c r="B272" s="2">
        <v>951</v>
      </c>
      <c r="C272" s="2" t="s">
        <v>66</v>
      </c>
      <c r="D272" s="3" t="s">
        <v>347</v>
      </c>
      <c r="E272" s="7" t="s">
        <v>1</v>
      </c>
      <c r="F272" s="7" t="s">
        <v>1</v>
      </c>
      <c r="G272" s="7" t="s">
        <v>1</v>
      </c>
      <c r="H272" s="4">
        <f>H273</f>
        <v>0</v>
      </c>
      <c r="I272" s="4">
        <f t="shared" si="62"/>
        <v>0</v>
      </c>
      <c r="J272" s="4">
        <f t="shared" si="62"/>
        <v>0</v>
      </c>
      <c r="K272" s="4">
        <f t="shared" si="63"/>
        <v>0</v>
      </c>
      <c r="L272" s="4">
        <f t="shared" si="63"/>
        <v>0</v>
      </c>
      <c r="M272" s="4">
        <f t="shared" si="63"/>
        <v>0</v>
      </c>
      <c r="N272" s="4">
        <f t="shared" si="61"/>
        <v>0</v>
      </c>
      <c r="O272" s="4">
        <v>0</v>
      </c>
    </row>
    <row r="273" spans="1:15" s="83" customFormat="1" ht="24.75" customHeight="1" hidden="1">
      <c r="A273" s="5" t="s">
        <v>53</v>
      </c>
      <c r="B273" s="6">
        <v>951</v>
      </c>
      <c r="C273" s="6" t="s">
        <v>66</v>
      </c>
      <c r="D273" s="7" t="s">
        <v>347</v>
      </c>
      <c r="E273" s="7" t="s">
        <v>67</v>
      </c>
      <c r="F273" s="7" t="s">
        <v>54</v>
      </c>
      <c r="G273" s="7" t="s">
        <v>1</v>
      </c>
      <c r="H273" s="8">
        <f>H274</f>
        <v>0</v>
      </c>
      <c r="I273" s="8">
        <f t="shared" si="62"/>
        <v>0</v>
      </c>
      <c r="J273" s="8">
        <f t="shared" si="62"/>
        <v>0</v>
      </c>
      <c r="K273" s="8">
        <f t="shared" si="63"/>
        <v>0</v>
      </c>
      <c r="L273" s="8">
        <f t="shared" si="63"/>
        <v>0</v>
      </c>
      <c r="M273" s="8">
        <f t="shared" si="63"/>
        <v>0</v>
      </c>
      <c r="N273" s="8">
        <f t="shared" si="61"/>
        <v>0</v>
      </c>
      <c r="O273" s="8">
        <v>0</v>
      </c>
    </row>
    <row r="274" spans="1:15" s="83" customFormat="1" ht="36" customHeight="1" hidden="1">
      <c r="A274" s="5" t="s">
        <v>56</v>
      </c>
      <c r="B274" s="6">
        <v>951</v>
      </c>
      <c r="C274" s="6" t="s">
        <v>66</v>
      </c>
      <c r="D274" s="7" t="s">
        <v>347</v>
      </c>
      <c r="E274" s="7" t="s">
        <v>67</v>
      </c>
      <c r="F274" s="7" t="s">
        <v>57</v>
      </c>
      <c r="G274" s="7">
        <v>185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f t="shared" si="61"/>
        <v>0</v>
      </c>
      <c r="O274" s="8">
        <v>0</v>
      </c>
    </row>
    <row r="275" spans="1:15" s="83" customFormat="1" ht="72.75" customHeight="1" hidden="1">
      <c r="A275" s="1" t="s">
        <v>478</v>
      </c>
      <c r="B275" s="2">
        <v>951</v>
      </c>
      <c r="C275" s="2" t="s">
        <v>66</v>
      </c>
      <c r="D275" s="2">
        <v>1010071180</v>
      </c>
      <c r="E275" s="7" t="s">
        <v>1</v>
      </c>
      <c r="F275" s="7" t="s">
        <v>1</v>
      </c>
      <c r="G275" s="7" t="s">
        <v>1</v>
      </c>
      <c r="H275" s="4">
        <f>H276</f>
        <v>0</v>
      </c>
      <c r="I275" s="4">
        <f t="shared" si="62"/>
        <v>0</v>
      </c>
      <c r="J275" s="4">
        <f t="shared" si="62"/>
        <v>0</v>
      </c>
      <c r="K275" s="4">
        <f t="shared" si="63"/>
        <v>0</v>
      </c>
      <c r="L275" s="4">
        <f t="shared" si="63"/>
        <v>0</v>
      </c>
      <c r="M275" s="4">
        <f t="shared" si="63"/>
        <v>0</v>
      </c>
      <c r="N275" s="4">
        <f t="shared" si="63"/>
        <v>0</v>
      </c>
      <c r="O275" s="4">
        <f t="shared" si="63"/>
        <v>0</v>
      </c>
    </row>
    <row r="276" spans="1:15" s="83" customFormat="1" ht="24.75" customHeight="1" hidden="1">
      <c r="A276" s="5" t="s">
        <v>53</v>
      </c>
      <c r="B276" s="6">
        <v>951</v>
      </c>
      <c r="C276" s="6" t="s">
        <v>66</v>
      </c>
      <c r="D276" s="6">
        <v>1010071180</v>
      </c>
      <c r="E276" s="7">
        <v>612</v>
      </c>
      <c r="F276" s="7" t="s">
        <v>54</v>
      </c>
      <c r="G276" s="7" t="s">
        <v>1</v>
      </c>
      <c r="H276" s="8">
        <f>H277</f>
        <v>0</v>
      </c>
      <c r="I276" s="8">
        <f t="shared" si="62"/>
        <v>0</v>
      </c>
      <c r="J276" s="8">
        <f t="shared" si="62"/>
        <v>0</v>
      </c>
      <c r="K276" s="8">
        <f t="shared" si="63"/>
        <v>0</v>
      </c>
      <c r="L276" s="8">
        <f t="shared" si="63"/>
        <v>0</v>
      </c>
      <c r="M276" s="8">
        <f t="shared" si="63"/>
        <v>0</v>
      </c>
      <c r="N276" s="8">
        <f t="shared" si="63"/>
        <v>0</v>
      </c>
      <c r="O276" s="8">
        <f t="shared" si="63"/>
        <v>0</v>
      </c>
    </row>
    <row r="277" spans="1:15" s="83" customFormat="1" ht="30" customHeight="1" hidden="1">
      <c r="A277" s="5" t="s">
        <v>56</v>
      </c>
      <c r="B277" s="6">
        <v>951</v>
      </c>
      <c r="C277" s="6" t="s">
        <v>66</v>
      </c>
      <c r="D277" s="6">
        <v>1010071180</v>
      </c>
      <c r="E277" s="7">
        <v>612</v>
      </c>
      <c r="F277" s="7" t="s">
        <v>57</v>
      </c>
      <c r="G277" s="7">
        <v>325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f>H277-I277</f>
        <v>0</v>
      </c>
      <c r="O277" s="8">
        <f>I277-J277</f>
        <v>0</v>
      </c>
    </row>
    <row r="278" spans="1:254" s="68" customFormat="1" ht="41.25" customHeight="1" hidden="1">
      <c r="A278" s="1" t="s">
        <v>68</v>
      </c>
      <c r="B278" s="2">
        <v>951</v>
      </c>
      <c r="C278" s="2" t="s">
        <v>69</v>
      </c>
      <c r="D278" s="3" t="s">
        <v>126</v>
      </c>
      <c r="E278" s="3" t="s">
        <v>1</v>
      </c>
      <c r="F278" s="3" t="s">
        <v>1</v>
      </c>
      <c r="G278" s="3" t="s">
        <v>1</v>
      </c>
      <c r="H278" s="4">
        <f>H279+H281</f>
        <v>0</v>
      </c>
      <c r="I278" s="4">
        <f>I279</f>
        <v>0</v>
      </c>
      <c r="J278" s="4">
        <f>J279</f>
        <v>0</v>
      </c>
      <c r="K278" s="4">
        <v>0</v>
      </c>
      <c r="L278" s="4">
        <v>0</v>
      </c>
      <c r="M278" s="4">
        <f>M279</f>
        <v>0</v>
      </c>
      <c r="N278" s="4">
        <f>H278-I278</f>
        <v>0</v>
      </c>
      <c r="O278" s="4">
        <f>I278-J278</f>
        <v>0</v>
      </c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/>
      <c r="CH278" s="84"/>
      <c r="CI278" s="84"/>
      <c r="CJ278" s="84"/>
      <c r="CK278" s="84"/>
      <c r="CL278" s="84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  <c r="CX278" s="84"/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/>
      <c r="DJ278" s="84"/>
      <c r="DK278" s="84"/>
      <c r="DL278" s="84"/>
      <c r="DM278" s="84"/>
      <c r="DN278" s="84"/>
      <c r="DO278" s="84"/>
      <c r="DP278" s="84"/>
      <c r="DQ278" s="84"/>
      <c r="DR278" s="84"/>
      <c r="DS278" s="84"/>
      <c r="DT278" s="84"/>
      <c r="DU278" s="84"/>
      <c r="DV278" s="84"/>
      <c r="DW278" s="84"/>
      <c r="DX278" s="84"/>
      <c r="DY278" s="84"/>
      <c r="DZ278" s="84"/>
      <c r="EA278" s="84"/>
      <c r="EB278" s="84"/>
      <c r="EC278" s="84"/>
      <c r="ED278" s="84"/>
      <c r="EE278" s="84"/>
      <c r="EF278" s="84"/>
      <c r="EG278" s="84"/>
      <c r="EH278" s="84"/>
      <c r="EI278" s="84"/>
      <c r="EJ278" s="84"/>
      <c r="EK278" s="84"/>
      <c r="EL278" s="84"/>
      <c r="EM278" s="84"/>
      <c r="EN278" s="84"/>
      <c r="EO278" s="84"/>
      <c r="EP278" s="84"/>
      <c r="EQ278" s="84"/>
      <c r="ER278" s="84"/>
      <c r="ES278" s="84"/>
      <c r="ET278" s="84"/>
      <c r="EU278" s="84"/>
      <c r="EV278" s="84"/>
      <c r="EW278" s="84"/>
      <c r="EX278" s="84"/>
      <c r="EY278" s="84"/>
      <c r="EZ278" s="84"/>
      <c r="FA278" s="84"/>
      <c r="FB278" s="84"/>
      <c r="FC278" s="84"/>
      <c r="FD278" s="84"/>
      <c r="FE278" s="84"/>
      <c r="FF278" s="84"/>
      <c r="FG278" s="84"/>
      <c r="FH278" s="84"/>
      <c r="FI278" s="84"/>
      <c r="FJ278" s="84"/>
      <c r="FK278" s="84"/>
      <c r="FL278" s="84"/>
      <c r="FM278" s="84"/>
      <c r="FN278" s="84"/>
      <c r="FO278" s="84"/>
      <c r="FP278" s="84"/>
      <c r="FQ278" s="84"/>
      <c r="FR278" s="84"/>
      <c r="FS278" s="84"/>
      <c r="FT278" s="84"/>
      <c r="FU278" s="84"/>
      <c r="FV278" s="84"/>
      <c r="FW278" s="84"/>
      <c r="FX278" s="84"/>
      <c r="FY278" s="84"/>
      <c r="FZ278" s="84"/>
      <c r="GA278" s="84"/>
      <c r="GB278" s="84"/>
      <c r="GC278" s="84"/>
      <c r="GD278" s="84"/>
      <c r="GE278" s="84"/>
      <c r="GF278" s="84"/>
      <c r="GG278" s="84"/>
      <c r="GH278" s="84"/>
      <c r="GI278" s="84"/>
      <c r="GJ278" s="84"/>
      <c r="GK278" s="84"/>
      <c r="GL278" s="84"/>
      <c r="GM278" s="84"/>
      <c r="GN278" s="84"/>
      <c r="GO278" s="84"/>
      <c r="GP278" s="84"/>
      <c r="GQ278" s="84"/>
      <c r="GR278" s="84"/>
      <c r="GS278" s="84"/>
      <c r="GT278" s="84"/>
      <c r="GU278" s="84"/>
      <c r="GV278" s="84"/>
      <c r="GW278" s="84"/>
      <c r="GX278" s="84"/>
      <c r="GY278" s="84"/>
      <c r="GZ278" s="84"/>
      <c r="HA278" s="84"/>
      <c r="HB278" s="84"/>
      <c r="HC278" s="84"/>
      <c r="HD278" s="84"/>
      <c r="HE278" s="84"/>
      <c r="HF278" s="84"/>
      <c r="HG278" s="84"/>
      <c r="HH278" s="84"/>
      <c r="HI278" s="84"/>
      <c r="HJ278" s="84"/>
      <c r="HK278" s="84"/>
      <c r="HL278" s="84"/>
      <c r="HM278" s="84"/>
      <c r="HN278" s="84"/>
      <c r="HO278" s="84"/>
      <c r="HP278" s="84"/>
      <c r="HQ278" s="84"/>
      <c r="HR278" s="84"/>
      <c r="HS278" s="84"/>
      <c r="HT278" s="84"/>
      <c r="HU278" s="84"/>
      <c r="HV278" s="84"/>
      <c r="HW278" s="84"/>
      <c r="HX278" s="84"/>
      <c r="HY278" s="84"/>
      <c r="HZ278" s="84"/>
      <c r="IA278" s="84"/>
      <c r="IB278" s="84"/>
      <c r="IC278" s="84"/>
      <c r="ID278" s="84"/>
      <c r="IE278" s="84"/>
      <c r="IF278" s="84"/>
      <c r="IG278" s="84"/>
      <c r="IH278" s="84"/>
      <c r="II278" s="84"/>
      <c r="IJ278" s="84"/>
      <c r="IK278" s="84"/>
      <c r="IL278" s="84"/>
      <c r="IM278" s="84"/>
      <c r="IN278" s="84"/>
      <c r="IO278" s="84"/>
      <c r="IP278" s="84"/>
      <c r="IQ278" s="84"/>
      <c r="IR278" s="84"/>
      <c r="IS278" s="84"/>
      <c r="IT278" s="84"/>
    </row>
    <row r="279" spans="1:15" ht="25.5" customHeight="1" hidden="1">
      <c r="A279" s="5" t="s">
        <v>26</v>
      </c>
      <c r="B279" s="6">
        <v>951</v>
      </c>
      <c r="C279" s="6" t="s">
        <v>69</v>
      </c>
      <c r="D279" s="7" t="s">
        <v>126</v>
      </c>
      <c r="E279" s="7" t="s">
        <v>16</v>
      </c>
      <c r="F279" s="7">
        <v>300</v>
      </c>
      <c r="G279" s="7" t="s">
        <v>1</v>
      </c>
      <c r="H279" s="8">
        <f>H280+H282</f>
        <v>0</v>
      </c>
      <c r="I279" s="8">
        <f>I280+I282</f>
        <v>0</v>
      </c>
      <c r="J279" s="8">
        <f>J280+J282</f>
        <v>0</v>
      </c>
      <c r="K279" s="8">
        <f>K280</f>
        <v>0</v>
      </c>
      <c r="L279" s="8">
        <f>L280</f>
        <v>0</v>
      </c>
      <c r="M279" s="8">
        <f>M280+M282</f>
        <v>0</v>
      </c>
      <c r="N279" s="8">
        <f>N280</f>
        <v>0</v>
      </c>
      <c r="O279" s="8">
        <f>O280</f>
        <v>0</v>
      </c>
    </row>
    <row r="280" spans="1:15" ht="23.25" customHeight="1" hidden="1">
      <c r="A280" s="5" t="s">
        <v>26</v>
      </c>
      <c r="B280" s="6">
        <v>951</v>
      </c>
      <c r="C280" s="6" t="s">
        <v>69</v>
      </c>
      <c r="D280" s="7" t="s">
        <v>126</v>
      </c>
      <c r="E280" s="7" t="s">
        <v>16</v>
      </c>
      <c r="F280" s="7">
        <v>310</v>
      </c>
      <c r="G280" s="7" t="s">
        <v>8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f>H280-I280</f>
        <v>0</v>
      </c>
      <c r="O280" s="8">
        <f>I280-J280</f>
        <v>0</v>
      </c>
    </row>
    <row r="281" spans="1:15" ht="23.25" customHeight="1" hidden="1">
      <c r="A281" s="5" t="s">
        <v>102</v>
      </c>
      <c r="B281" s="6">
        <v>951</v>
      </c>
      <c r="C281" s="6" t="s">
        <v>69</v>
      </c>
      <c r="D281" s="7" t="s">
        <v>126</v>
      </c>
      <c r="E281" s="7" t="s">
        <v>16</v>
      </c>
      <c r="F281" s="7">
        <v>340</v>
      </c>
      <c r="G281" s="7" t="s">
        <v>1</v>
      </c>
      <c r="H281" s="8">
        <v>0</v>
      </c>
      <c r="I281" s="8">
        <f aca="true" t="shared" si="64" ref="I281:O281">I282</f>
        <v>0</v>
      </c>
      <c r="J281" s="8">
        <f t="shared" si="64"/>
        <v>0</v>
      </c>
      <c r="K281" s="8">
        <f t="shared" si="64"/>
        <v>0</v>
      </c>
      <c r="L281" s="8">
        <f t="shared" si="64"/>
        <v>0</v>
      </c>
      <c r="M281" s="8">
        <f t="shared" si="64"/>
        <v>0</v>
      </c>
      <c r="N281" s="8">
        <f t="shared" si="64"/>
        <v>0</v>
      </c>
      <c r="O281" s="8">
        <f t="shared" si="64"/>
        <v>0</v>
      </c>
    </row>
    <row r="282" spans="1:15" ht="25.5" customHeight="1" hidden="1">
      <c r="A282" s="5" t="s">
        <v>102</v>
      </c>
      <c r="B282" s="6">
        <v>951</v>
      </c>
      <c r="C282" s="6" t="s">
        <v>69</v>
      </c>
      <c r="D282" s="7" t="s">
        <v>126</v>
      </c>
      <c r="E282" s="7" t="s">
        <v>16</v>
      </c>
      <c r="F282" s="7">
        <v>340</v>
      </c>
      <c r="G282" s="7" t="s">
        <v>8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f>H282-I282</f>
        <v>0</v>
      </c>
      <c r="O282" s="8">
        <f>I282-J282</f>
        <v>0</v>
      </c>
    </row>
    <row r="283" spans="1:15" ht="30" customHeight="1">
      <c r="A283" s="104" t="s">
        <v>397</v>
      </c>
      <c r="B283" s="60">
        <v>450</v>
      </c>
      <c r="C283" s="232" t="s">
        <v>142</v>
      </c>
      <c r="D283" s="233"/>
      <c r="E283" s="233"/>
      <c r="F283" s="233"/>
      <c r="G283" s="234"/>
      <c r="H283" s="62" t="s">
        <v>142</v>
      </c>
      <c r="I283" s="62" t="s">
        <v>142</v>
      </c>
      <c r="J283" s="108">
        <v>1649336.33</v>
      </c>
      <c r="K283" s="108"/>
      <c r="L283" s="108"/>
      <c r="M283" s="108">
        <v>1649336.33</v>
      </c>
      <c r="N283" s="62" t="s">
        <v>142</v>
      </c>
      <c r="O283" s="62" t="s">
        <v>142</v>
      </c>
    </row>
    <row r="284" spans="1:15" ht="17.25" customHeight="1" hidden="1">
      <c r="A284" s="5"/>
      <c r="B284" s="6"/>
      <c r="C284" s="7"/>
      <c r="D284" s="7"/>
      <c r="E284" s="7"/>
      <c r="F284" s="68">
        <v>221</v>
      </c>
      <c r="G284" s="7"/>
      <c r="H284" s="8">
        <f>H17+H105</f>
        <v>58400</v>
      </c>
      <c r="I284" s="8">
        <f>I17+I105</f>
        <v>31370.38</v>
      </c>
      <c r="J284" s="8">
        <f>J17+J105</f>
        <v>31370.38</v>
      </c>
      <c r="K284" s="90">
        <v>0</v>
      </c>
      <c r="L284" s="90">
        <v>0</v>
      </c>
      <c r="M284" s="8">
        <f>M17+M105</f>
        <v>31370.38</v>
      </c>
      <c r="N284" s="8">
        <f>N17+N105</f>
        <v>27029.62</v>
      </c>
      <c r="O284" s="90">
        <v>0</v>
      </c>
    </row>
    <row r="285" spans="1:15" ht="17.25" customHeight="1" hidden="1">
      <c r="A285" s="5"/>
      <c r="B285" s="6"/>
      <c r="C285" s="7"/>
      <c r="D285" s="7"/>
      <c r="E285" s="7"/>
      <c r="F285" s="68">
        <v>223</v>
      </c>
      <c r="G285" s="7"/>
      <c r="H285" s="8">
        <f>H18+H32+H220+H221</f>
        <v>797000</v>
      </c>
      <c r="I285" s="8">
        <f>I18+I32+I220+I221</f>
        <v>451901.86000000004</v>
      </c>
      <c r="J285" s="8">
        <f>J18+J32+J220+J221</f>
        <v>451901.86000000004</v>
      </c>
      <c r="K285" s="90">
        <f>K18</f>
        <v>0</v>
      </c>
      <c r="L285" s="90">
        <f>L18</f>
        <v>0</v>
      </c>
      <c r="M285" s="8">
        <f>M18+M32+M220+M221</f>
        <v>451901.86000000004</v>
      </c>
      <c r="N285" s="8">
        <f>N18+N32+N220+N221</f>
        <v>345098.13999999996</v>
      </c>
      <c r="O285" s="90">
        <v>0</v>
      </c>
    </row>
    <row r="286" spans="1:15" ht="17.25" customHeight="1" hidden="1">
      <c r="A286" s="5"/>
      <c r="B286" s="6"/>
      <c r="C286" s="7"/>
      <c r="D286" s="7"/>
      <c r="E286" s="7"/>
      <c r="F286" s="68">
        <v>224</v>
      </c>
      <c r="G286" s="7"/>
      <c r="H286" s="8">
        <v>0</v>
      </c>
      <c r="I286" s="8">
        <v>0</v>
      </c>
      <c r="J286" s="8">
        <v>0</v>
      </c>
      <c r="K286" s="90"/>
      <c r="L286" s="90">
        <f>L19</f>
        <v>0</v>
      </c>
      <c r="M286" s="8">
        <v>0</v>
      </c>
      <c r="N286" s="8">
        <v>0</v>
      </c>
      <c r="O286" s="90">
        <v>0</v>
      </c>
    </row>
    <row r="287" spans="1:15" ht="15" hidden="1">
      <c r="A287" s="66"/>
      <c r="B287" s="6"/>
      <c r="C287" s="67"/>
      <c r="D287" s="68"/>
      <c r="E287" s="68"/>
      <c r="F287" s="68">
        <v>225</v>
      </c>
      <c r="H287" s="69">
        <f>H19+H20+H106+H124+H135+H136+H205+H213+H214+H223+H224+H227+H228+H235+H236+H237+H257</f>
        <v>2330400</v>
      </c>
      <c r="I287" s="69">
        <f>I19+I20+I106+I124+I135+I136+I213+I214+I223+I224+I227+I228+I235+I236+I237+I257</f>
        <v>1897418.9700000002</v>
      </c>
      <c r="J287" s="69">
        <f>J19+J20+J106+J124+J135+J136+J213+J214+J223+J224+J227+J228+J235+J236+J237+J257</f>
        <v>1897418.9700000002</v>
      </c>
      <c r="K287" s="69">
        <f>K20+K136+K165+K186+K247</f>
        <v>0</v>
      </c>
      <c r="L287" s="69">
        <f>L20+L136+L165+L186+L247</f>
        <v>0</v>
      </c>
      <c r="M287" s="69">
        <f>M19+M20+M106+M124+M135+M136+M213+M214+M223+M224+M227+M228+M235+M236+M237+M257</f>
        <v>1897418.9700000002</v>
      </c>
      <c r="N287" s="69">
        <f>N19+N20+N106+N124+N135+N136+N213+N214+N223+N224+N227+N228+N235+N236+N237+N257</f>
        <v>432281.02999999997</v>
      </c>
      <c r="O287" s="69">
        <f>O20+O136+O165+O247</f>
        <v>0</v>
      </c>
    </row>
    <row r="288" spans="1:15" ht="15" hidden="1">
      <c r="A288" s="66"/>
      <c r="B288" s="6"/>
      <c r="C288" s="67"/>
      <c r="D288" s="68"/>
      <c r="E288" s="68"/>
      <c r="F288" s="68">
        <v>226</v>
      </c>
      <c r="H288" s="69">
        <f>H21+H22+H35+H68+H74+H75+H78+H79+H261+H137+H158+H160+H161+H229+H232+H238+H246+H247</f>
        <v>796600</v>
      </c>
      <c r="I288" s="69">
        <f>I21+I22+I35+I68+I74+I75+I78+I79+I261+I137+I158+I160+I161+I229+I232+I238+I246+I247</f>
        <v>475634.54000000004</v>
      </c>
      <c r="J288" s="69">
        <f>J21+J22+J35+J68+J74+J75+J78+J79+J261+J137+J158+J160+J161+J229+J232+J238+J246+J247</f>
        <v>475634.54000000004</v>
      </c>
      <c r="K288" s="69">
        <v>0</v>
      </c>
      <c r="L288" s="14">
        <v>0</v>
      </c>
      <c r="M288" s="69">
        <f>M21+M22+M35+M68+M74+M75+M78+M79+M261+M137+M158+M160+M161+M229+M232+M238+M246+M247</f>
        <v>475634.54000000004</v>
      </c>
      <c r="N288" s="69">
        <f>N21+N22+N35+N68+N74+N75+N78+N79+N261+N137+N158+N160+N161+N229+N232+N238+N246+N247</f>
        <v>320965.45999999996</v>
      </c>
      <c r="O288" s="14">
        <f>O22+O261+O56+O112+O115+O121+O126+O137+O152+O172+O81+O160</f>
        <v>0</v>
      </c>
    </row>
    <row r="289" spans="1:15" ht="15" hidden="1">
      <c r="A289" s="66"/>
      <c r="B289" s="6"/>
      <c r="C289" s="67"/>
      <c r="D289" s="68"/>
      <c r="E289" s="68"/>
      <c r="F289" s="68">
        <v>227</v>
      </c>
      <c r="H289" s="69">
        <f>H115</f>
        <v>1000</v>
      </c>
      <c r="I289" s="69">
        <f>I115</f>
        <v>800</v>
      </c>
      <c r="J289" s="69">
        <f>J115</f>
        <v>800</v>
      </c>
      <c r="K289" s="69">
        <v>0</v>
      </c>
      <c r="L289" s="14">
        <v>0</v>
      </c>
      <c r="M289" s="69">
        <f>M115</f>
        <v>800</v>
      </c>
      <c r="N289" s="69">
        <f>N115</f>
        <v>200</v>
      </c>
      <c r="O289" s="14">
        <v>0</v>
      </c>
    </row>
    <row r="290" spans="1:15" ht="15" hidden="1">
      <c r="A290" s="66"/>
      <c r="B290" s="6"/>
      <c r="C290" s="67"/>
      <c r="D290" s="68"/>
      <c r="E290" s="68"/>
      <c r="F290" s="68">
        <v>241</v>
      </c>
      <c r="H290" s="69">
        <f>H264+H265+H277</f>
        <v>6450900</v>
      </c>
      <c r="I290" s="69">
        <f>I264+I265+I277</f>
        <v>4416000</v>
      </c>
      <c r="J290" s="69">
        <f>J264+J265+J277</f>
        <v>4416000</v>
      </c>
      <c r="K290" s="69">
        <f>K31+K58+K59+K82+K89+K279+K23+K86</f>
        <v>0</v>
      </c>
      <c r="L290" s="14">
        <f>L31+L58+L59+L82+L89+L279+L23+L86</f>
        <v>0</v>
      </c>
      <c r="M290" s="69">
        <f>M264+M265+M277</f>
        <v>4416000</v>
      </c>
      <c r="N290" s="69">
        <f>N264+N265+N277</f>
        <v>2034900</v>
      </c>
      <c r="O290" s="69">
        <f>O52+O63+O89</f>
        <v>0</v>
      </c>
    </row>
    <row r="291" spans="1:15" ht="15" hidden="1">
      <c r="A291" s="66"/>
      <c r="B291" s="6"/>
      <c r="C291" s="67"/>
      <c r="D291" s="68"/>
      <c r="E291" s="68"/>
      <c r="F291" s="68">
        <v>251</v>
      </c>
      <c r="H291" s="69">
        <f>H41+H47+H210</f>
        <v>131700</v>
      </c>
      <c r="I291" s="69">
        <f>I41+I47+I210</f>
        <v>107505</v>
      </c>
      <c r="J291" s="69">
        <f>J41+J47+J210</f>
        <v>107505</v>
      </c>
      <c r="K291" s="69">
        <v>0</v>
      </c>
      <c r="L291" s="14">
        <v>0</v>
      </c>
      <c r="M291" s="69">
        <f>M41+M47+M210</f>
        <v>107505</v>
      </c>
      <c r="N291" s="69">
        <f>N41+N47+N210</f>
        <v>24195</v>
      </c>
      <c r="O291" s="69">
        <v>0</v>
      </c>
    </row>
    <row r="292" spans="1:15" ht="15" hidden="1">
      <c r="A292" s="66"/>
      <c r="B292" s="6"/>
      <c r="C292" s="67"/>
      <c r="D292" s="68"/>
      <c r="E292" s="68"/>
      <c r="F292" s="68">
        <v>266</v>
      </c>
      <c r="H292" s="69">
        <f>H9+H102</f>
        <v>8500</v>
      </c>
      <c r="I292" s="69">
        <f>I9+I102</f>
        <v>8392.86</v>
      </c>
      <c r="J292" s="69">
        <f>J9+J102</f>
        <v>8392.86</v>
      </c>
      <c r="K292" s="69">
        <v>0</v>
      </c>
      <c r="L292" s="14">
        <v>0</v>
      </c>
      <c r="M292" s="69">
        <f>M9+M102</f>
        <v>8392.86</v>
      </c>
      <c r="N292" s="69">
        <f>N9+N102</f>
        <v>107.14000000000033</v>
      </c>
      <c r="O292" s="69">
        <v>0</v>
      </c>
    </row>
    <row r="293" spans="1:15" ht="15" hidden="1">
      <c r="A293" s="66"/>
      <c r="B293" s="6"/>
      <c r="C293" s="67"/>
      <c r="D293" s="68"/>
      <c r="E293" s="68"/>
      <c r="F293" s="68">
        <v>291</v>
      </c>
      <c r="H293" s="69">
        <f>H64+H85</f>
        <v>81200</v>
      </c>
      <c r="I293" s="69">
        <f>I64+I85</f>
        <v>20786.37</v>
      </c>
      <c r="J293" s="69">
        <f>J64+J85</f>
        <v>20786.37</v>
      </c>
      <c r="K293" s="69">
        <f>K32+K59+K60+K83+K91+K280+K24+K88</f>
        <v>0</v>
      </c>
      <c r="L293" s="14">
        <f>L32+L59+L60+L83+L91+L280+L24+L88</f>
        <v>0</v>
      </c>
      <c r="M293" s="69">
        <f>M64+M85</f>
        <v>20786.37</v>
      </c>
      <c r="N293" s="69">
        <f>N64+N85</f>
        <v>60413.63</v>
      </c>
      <c r="O293" s="69">
        <f>O53+O64+O91</f>
        <v>0</v>
      </c>
    </row>
    <row r="294" spans="1:15" ht="15" hidden="1">
      <c r="A294" s="66"/>
      <c r="B294" s="6"/>
      <c r="C294" s="67"/>
      <c r="D294" s="68"/>
      <c r="E294" s="68"/>
      <c r="F294" s="68">
        <v>292</v>
      </c>
      <c r="H294" s="69">
        <f>H65</f>
        <v>0</v>
      </c>
      <c r="I294" s="69">
        <f>I65</f>
        <v>0</v>
      </c>
      <c r="J294" s="69">
        <f>J65</f>
        <v>0</v>
      </c>
      <c r="K294" s="69">
        <f>K33+K60+K61+K84+K92+K281+K25+K89</f>
        <v>0</v>
      </c>
      <c r="L294" s="14">
        <f>L33+L60+L61+L84+L92+L281+L25+L89</f>
        <v>0</v>
      </c>
      <c r="M294" s="69">
        <f>M65</f>
        <v>0</v>
      </c>
      <c r="N294" s="69">
        <f>N65</f>
        <v>0</v>
      </c>
      <c r="O294" s="69">
        <f>O54+O65+O92</f>
        <v>0</v>
      </c>
    </row>
    <row r="295" spans="1:15" ht="15" hidden="1">
      <c r="A295" s="66"/>
      <c r="B295" s="6"/>
      <c r="C295" s="67"/>
      <c r="D295" s="68"/>
      <c r="E295" s="68"/>
      <c r="F295" s="68">
        <v>296</v>
      </c>
      <c r="H295" s="69">
        <f>H53</f>
        <v>5000</v>
      </c>
      <c r="I295" s="69">
        <f>I53</f>
        <v>0</v>
      </c>
      <c r="J295" s="69">
        <f>J53</f>
        <v>0</v>
      </c>
      <c r="K295" s="69">
        <v>0</v>
      </c>
      <c r="L295" s="14">
        <v>0</v>
      </c>
      <c r="M295" s="69">
        <f>M53</f>
        <v>0</v>
      </c>
      <c r="N295" s="69">
        <f>N53</f>
        <v>5000</v>
      </c>
      <c r="O295" s="69">
        <v>0</v>
      </c>
    </row>
    <row r="296" spans="1:15" ht="15" hidden="1">
      <c r="A296" s="66"/>
      <c r="B296" s="6"/>
      <c r="C296" s="67"/>
      <c r="D296" s="68"/>
      <c r="E296" s="68"/>
      <c r="F296" s="68">
        <v>297</v>
      </c>
      <c r="H296" s="69">
        <f>H50+H91+H92+H207</f>
        <v>100000</v>
      </c>
      <c r="I296" s="69">
        <f>I50+I91+I92+I207</f>
        <v>100000</v>
      </c>
      <c r="J296" s="69">
        <f>J50+J91+J92+J207</f>
        <v>100000</v>
      </c>
      <c r="K296" s="69">
        <v>0</v>
      </c>
      <c r="L296" s="14">
        <v>0</v>
      </c>
      <c r="M296" s="69">
        <f>M50+M91+M92+M207</f>
        <v>100000</v>
      </c>
      <c r="N296" s="69">
        <f>N50+N91+N92+N207</f>
        <v>0</v>
      </c>
      <c r="O296" s="69">
        <v>0</v>
      </c>
    </row>
    <row r="297" spans="1:15" ht="15" hidden="1">
      <c r="A297" s="66"/>
      <c r="B297" s="6"/>
      <c r="C297" s="67"/>
      <c r="D297" s="68"/>
      <c r="E297" s="68"/>
      <c r="F297" s="68">
        <v>310</v>
      </c>
      <c r="H297" s="69">
        <f>H27+H217+H241</f>
        <v>660300</v>
      </c>
      <c r="I297" s="69">
        <f>I27+I217+I241</f>
        <v>0</v>
      </c>
      <c r="J297" s="69">
        <f>J27+J217+J241</f>
        <v>0</v>
      </c>
      <c r="K297" s="85">
        <v>0</v>
      </c>
      <c r="L297" s="86">
        <v>0</v>
      </c>
      <c r="M297" s="69">
        <f>M27+M217+M241</f>
        <v>0</v>
      </c>
      <c r="N297" s="69">
        <f>N27+N241</f>
        <v>100000</v>
      </c>
      <c r="O297" s="14">
        <v>0</v>
      </c>
    </row>
    <row r="298" spans="1:15" ht="15" hidden="1">
      <c r="A298" s="66"/>
      <c r="B298" s="6"/>
      <c r="C298" s="67"/>
      <c r="D298" s="68"/>
      <c r="E298" s="68"/>
      <c r="F298" s="68">
        <v>346</v>
      </c>
      <c r="H298" s="69">
        <f>H29+H30+H38+H71+H107+H126+H129+H242</f>
        <v>179900</v>
      </c>
      <c r="I298" s="69">
        <f>I30+I38+I71+I107+I126+I129+I242</f>
        <v>137353.38</v>
      </c>
      <c r="J298" s="69">
        <f>J30+J38+J71+J107+J126+J129+J242</f>
        <v>137353.38</v>
      </c>
      <c r="K298" s="85">
        <v>0</v>
      </c>
      <c r="L298" s="86">
        <v>0</v>
      </c>
      <c r="M298" s="69">
        <f>M30+M38+M71+M107+M126+M129+M242</f>
        <v>137353.38</v>
      </c>
      <c r="N298" s="69">
        <f>N30+N38+N71+N107+N126+N129+N242</f>
        <v>27546.619999999995</v>
      </c>
      <c r="O298" s="14">
        <v>0</v>
      </c>
    </row>
    <row r="299" spans="1:15" ht="15" hidden="1">
      <c r="A299" s="66"/>
      <c r="B299" s="6"/>
      <c r="C299" s="67"/>
      <c r="D299" s="238" t="s">
        <v>75</v>
      </c>
      <c r="E299" s="239"/>
      <c r="F299" s="240"/>
      <c r="H299" s="69">
        <f>H5+H15+H33+H61+H66+H69+H113+H119+H122+H127+H133+H162+H203+H211+H218+H225+H230+H233+H244+H255+H259+H262+H275</f>
        <v>16576800</v>
      </c>
      <c r="I299" s="69">
        <f>I5+I15+I33+I61+I66+I69+I113+I119+I122+I127+I133+I162+I203+I211+I218+I225+I230+I233+I244+I255+I259+I262+I275</f>
        <v>10618671.2</v>
      </c>
      <c r="J299" s="69">
        <f>J5+J15+J33+J61+J66+J69+J113+J119+J122+J127+J133+J162+J203+J211+J218+J225+J230+J233+J244+J255+J259+J262+J275</f>
        <v>10618671.2</v>
      </c>
      <c r="K299" s="69">
        <f>K5+K15+K33+K61+K113+K119+K122+K162+K218+K244+K259+K262</f>
        <v>0</v>
      </c>
      <c r="L299" s="69">
        <f>L5+L15+L33+L61+L113+L119+L122+L162+L218+L244+L259+L262</f>
        <v>0</v>
      </c>
      <c r="M299" s="69">
        <f>M5+M15+M33+M61+M66+M69+M113+M119+M122+M127+M133+M162+M203+M211+M218+M225+M230+M233+M244+M255+M259+M262+M275</f>
        <v>10618671.2</v>
      </c>
      <c r="N299" s="69">
        <f>N5+N15+N33+N61+N66+N69+N113+N119+N122+N127+N133+N162+N203+N211+N218+N225+N230+N233+N244+N255+N259+N262+N275</f>
        <v>5958128.799999999</v>
      </c>
      <c r="O299" s="69">
        <f>O5+O15+O259+O113+O116+O119+O122+O133+O162+O169+O218+O244+O248+O262+O269+O272+O278</f>
        <v>0</v>
      </c>
    </row>
    <row r="300" spans="1:254" s="15" customFormat="1" ht="15" hidden="1">
      <c r="A300" s="70"/>
      <c r="B300" s="71"/>
      <c r="C300" s="72"/>
      <c r="D300" s="241" t="s">
        <v>76</v>
      </c>
      <c r="E300" s="242"/>
      <c r="F300" s="243"/>
      <c r="G300" s="72"/>
      <c r="H300" s="73">
        <f>H36+H39+H45+H48+H51+H72+H76+H93+H96+H99+H156+H208</f>
        <v>803000</v>
      </c>
      <c r="I300" s="73">
        <f>I36+I39+I45+I48+I51+I72+I76+I93+I96+I99+I156+I208</f>
        <v>525075.48</v>
      </c>
      <c r="J300" s="73">
        <f>J36+J39+J45+J48+J51+J72+J76+J93+J96+J99+J156+J208</f>
        <v>525075.48</v>
      </c>
      <c r="K300" s="73">
        <f>K36+K51+K76+K93+K99</f>
        <v>0</v>
      </c>
      <c r="L300" s="73">
        <f>L36+L51+L76+L93+L99</f>
        <v>0</v>
      </c>
      <c r="M300" s="73">
        <f>M36+M39+M45+M48+M51+M72+M76+M93+M96+M99+M156+M208</f>
        <v>525075.48</v>
      </c>
      <c r="N300" s="73">
        <f>N36+N39+N45+N48+N51+N72+N76+N93+N96+N99+N156+N208</f>
        <v>277924.52</v>
      </c>
      <c r="O300" s="16">
        <f>O36+O39+O42+O54+O57+O76+O99+O127</f>
        <v>0</v>
      </c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</row>
    <row r="301" spans="1:15" ht="15" hidden="1">
      <c r="A301" s="66"/>
      <c r="B301" s="6"/>
      <c r="C301" s="67"/>
      <c r="D301" s="244" t="s">
        <v>77</v>
      </c>
      <c r="E301" s="244"/>
      <c r="F301" s="244"/>
      <c r="H301" s="69">
        <f aca="true" t="shared" si="65" ref="H301:N301">H299+H300</f>
        <v>17379800</v>
      </c>
      <c r="I301" s="69">
        <f t="shared" si="65"/>
        <v>11143746.68</v>
      </c>
      <c r="J301" s="69">
        <f t="shared" si="65"/>
        <v>11143746.68</v>
      </c>
      <c r="K301" s="69">
        <f t="shared" si="65"/>
        <v>0</v>
      </c>
      <c r="L301" s="69">
        <f t="shared" si="65"/>
        <v>0</v>
      </c>
      <c r="M301" s="69">
        <f t="shared" si="65"/>
        <v>11143746.68</v>
      </c>
      <c r="N301" s="69">
        <f t="shared" si="65"/>
        <v>6236053.319999998</v>
      </c>
      <c r="O301" s="14">
        <f>O37+O40+O43+O55+O58+O77+O100+O128</f>
        <v>0</v>
      </c>
    </row>
    <row r="302" spans="1:254" s="17" customFormat="1" ht="15" hidden="1">
      <c r="A302" s="74"/>
      <c r="B302" s="75"/>
      <c r="C302" s="76"/>
      <c r="D302" s="76"/>
      <c r="E302" s="76"/>
      <c r="F302" s="76"/>
      <c r="G302" s="76"/>
      <c r="H302" s="107"/>
      <c r="I302" s="76"/>
      <c r="J302" s="76"/>
      <c r="K302" s="76"/>
      <c r="M302" s="27"/>
      <c r="N302" s="18"/>
      <c r="O302" s="18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</row>
    <row r="303" spans="1:14" ht="15" hidden="1">
      <c r="A303" s="66"/>
      <c r="B303" s="229" t="s">
        <v>502</v>
      </c>
      <c r="C303" s="230"/>
      <c r="D303" s="230"/>
      <c r="E303" s="231"/>
      <c r="F303" s="77">
        <v>210</v>
      </c>
      <c r="H303" s="69">
        <f>H304+H305+H306</f>
        <v>5555300</v>
      </c>
      <c r="I303" s="69">
        <f>I304+I305+I306</f>
        <v>3330107.95</v>
      </c>
      <c r="J303" s="69">
        <f>J304+J305+J306</f>
        <v>3330107.95</v>
      </c>
      <c r="K303" s="69">
        <f>K304+K305+K306</f>
        <v>0</v>
      </c>
      <c r="L303" s="86">
        <v>0</v>
      </c>
      <c r="M303" s="69">
        <f>M304+M305+M306</f>
        <v>3330107.95</v>
      </c>
      <c r="N303" s="69">
        <f>N304+N305+N306</f>
        <v>2225192.0500000003</v>
      </c>
    </row>
    <row r="304" spans="1:15" ht="15" hidden="1">
      <c r="A304" s="66"/>
      <c r="B304" s="6"/>
      <c r="C304" s="67"/>
      <c r="D304" s="67"/>
      <c r="E304" s="67"/>
      <c r="F304" s="67">
        <v>211</v>
      </c>
      <c r="H304" s="78">
        <f>H7</f>
        <v>3900100</v>
      </c>
      <c r="I304" s="78">
        <f>I7+I8</f>
        <v>2416659.34</v>
      </c>
      <c r="J304" s="78">
        <f>J7+J8</f>
        <v>2416659.34</v>
      </c>
      <c r="K304" s="85">
        <v>0</v>
      </c>
      <c r="L304" s="86">
        <v>0</v>
      </c>
      <c r="M304" s="78">
        <f>M7</f>
        <v>2416659.34</v>
      </c>
      <c r="N304" s="78">
        <f>N7</f>
        <v>1483440.6600000001</v>
      </c>
      <c r="O304" s="14">
        <v>0</v>
      </c>
    </row>
    <row r="305" spans="1:15" ht="15" hidden="1">
      <c r="A305" s="66"/>
      <c r="B305" s="6"/>
      <c r="C305" s="67"/>
      <c r="D305" s="67"/>
      <c r="E305" s="67"/>
      <c r="F305" s="67">
        <v>212</v>
      </c>
      <c r="H305" s="8">
        <f>H13</f>
        <v>365500</v>
      </c>
      <c r="I305" s="8">
        <f>I13</f>
        <v>160262.99</v>
      </c>
      <c r="J305" s="8">
        <f>J13</f>
        <v>160262.99</v>
      </c>
      <c r="K305" s="85">
        <v>0</v>
      </c>
      <c r="L305" s="86">
        <v>0</v>
      </c>
      <c r="M305" s="8">
        <f>M13</f>
        <v>160262.99</v>
      </c>
      <c r="N305" s="8">
        <f>N13</f>
        <v>205237.01</v>
      </c>
      <c r="O305" s="14">
        <v>0</v>
      </c>
    </row>
    <row r="306" spans="1:15" ht="15" hidden="1">
      <c r="A306" s="66"/>
      <c r="B306" s="6"/>
      <c r="C306" s="67"/>
      <c r="D306" s="67"/>
      <c r="E306" s="67"/>
      <c r="F306" s="67">
        <v>213</v>
      </c>
      <c r="H306" s="8">
        <f>H10</f>
        <v>1289700</v>
      </c>
      <c r="I306" s="8">
        <f>I10</f>
        <v>753185.62</v>
      </c>
      <c r="J306" s="8">
        <f>J10</f>
        <v>753185.62</v>
      </c>
      <c r="K306" s="85">
        <v>0</v>
      </c>
      <c r="L306" s="86">
        <v>0</v>
      </c>
      <c r="M306" s="8">
        <f>M10</f>
        <v>753185.62</v>
      </c>
      <c r="N306" s="8">
        <f>N10</f>
        <v>536514.38</v>
      </c>
      <c r="O306" s="14">
        <v>0</v>
      </c>
    </row>
    <row r="307" spans="1:11" ht="15" hidden="1">
      <c r="A307" s="66"/>
      <c r="B307" s="6"/>
      <c r="C307" s="67"/>
      <c r="D307" s="67"/>
      <c r="E307" s="67"/>
      <c r="F307" s="67"/>
      <c r="J307" s="67"/>
      <c r="K307" s="67"/>
    </row>
    <row r="308" spans="4:15" ht="15" hidden="1">
      <c r="D308" s="10" t="s">
        <v>424</v>
      </c>
      <c r="F308" s="10">
        <v>211</v>
      </c>
      <c r="H308" s="69">
        <f>H101</f>
        <v>170500</v>
      </c>
      <c r="I308" s="69">
        <f>I101</f>
        <v>123860.81</v>
      </c>
      <c r="J308" s="69">
        <f>J101</f>
        <v>123860.81</v>
      </c>
      <c r="K308" s="86">
        <v>0</v>
      </c>
      <c r="L308" s="86">
        <v>0</v>
      </c>
      <c r="M308" s="69">
        <f>M101</f>
        <v>123860.81</v>
      </c>
      <c r="N308" s="69">
        <f>N101</f>
        <v>46639.19</v>
      </c>
      <c r="O308" s="14">
        <v>0</v>
      </c>
    </row>
    <row r="309" spans="6:15" ht="15" hidden="1">
      <c r="F309" s="10">
        <v>213</v>
      </c>
      <c r="H309" s="69">
        <f>H103</f>
        <v>52600</v>
      </c>
      <c r="I309" s="69">
        <f>I103</f>
        <v>30527.14</v>
      </c>
      <c r="J309" s="69">
        <f>J103</f>
        <v>30527.14</v>
      </c>
      <c r="K309" s="86">
        <v>0</v>
      </c>
      <c r="L309" s="86">
        <v>0</v>
      </c>
      <c r="M309" s="69">
        <f>M103</f>
        <v>30527.14</v>
      </c>
      <c r="N309" s="69">
        <f>N103</f>
        <v>22072.86</v>
      </c>
      <c r="O309" s="14">
        <v>0</v>
      </c>
    </row>
    <row r="310" ht="15" hidden="1">
      <c r="J310" s="67"/>
    </row>
    <row r="311" spans="4:15" ht="15" hidden="1">
      <c r="D311" s="10" t="s">
        <v>425</v>
      </c>
      <c r="F311" s="10">
        <v>211</v>
      </c>
      <c r="H311" s="69">
        <f>H8</f>
        <v>0</v>
      </c>
      <c r="I311" s="69">
        <f>I8</f>
        <v>0</v>
      </c>
      <c r="J311" s="69">
        <f>J8</f>
        <v>0</v>
      </c>
      <c r="K311" s="86">
        <v>0</v>
      </c>
      <c r="L311" s="86">
        <v>0</v>
      </c>
      <c r="M311" s="69">
        <f>M8</f>
        <v>0</v>
      </c>
      <c r="N311" s="69">
        <f>N8</f>
        <v>0</v>
      </c>
      <c r="O311" s="14">
        <v>0</v>
      </c>
    </row>
    <row r="312" spans="6:15" ht="15" hidden="1">
      <c r="F312" s="10">
        <v>212</v>
      </c>
      <c r="H312" s="69">
        <f>H14</f>
        <v>0</v>
      </c>
      <c r="I312" s="69">
        <f>I14</f>
        <v>0</v>
      </c>
      <c r="J312" s="69">
        <f>J14</f>
        <v>0</v>
      </c>
      <c r="K312" s="69">
        <f>K14</f>
        <v>0</v>
      </c>
      <c r="L312" s="86">
        <v>0</v>
      </c>
      <c r="M312" s="69">
        <f>M14</f>
        <v>0</v>
      </c>
      <c r="N312" s="69">
        <f>N14</f>
        <v>0</v>
      </c>
      <c r="O312" s="14">
        <v>0</v>
      </c>
    </row>
    <row r="313" spans="6:15" ht="15" hidden="1">
      <c r="F313" s="10">
        <v>213</v>
      </c>
      <c r="H313" s="69">
        <f>H11</f>
        <v>0</v>
      </c>
      <c r="I313" s="69">
        <f>I11</f>
        <v>0</v>
      </c>
      <c r="J313" s="69">
        <f>J11</f>
        <v>0</v>
      </c>
      <c r="K313" s="86">
        <v>0</v>
      </c>
      <c r="L313" s="86">
        <v>0</v>
      </c>
      <c r="M313" s="69">
        <f>M11</f>
        <v>0</v>
      </c>
      <c r="N313" s="69">
        <f>N11</f>
        <v>0</v>
      </c>
      <c r="O313" s="14">
        <v>0</v>
      </c>
    </row>
    <row r="314" ht="15" hidden="1">
      <c r="J314" s="67"/>
    </row>
    <row r="315" ht="15" hidden="1">
      <c r="J315" s="67"/>
    </row>
    <row r="316" ht="15" hidden="1">
      <c r="J316" s="67"/>
    </row>
    <row r="317" ht="15" hidden="1">
      <c r="J317" s="67"/>
    </row>
    <row r="318" ht="15" hidden="1">
      <c r="J318" s="67"/>
    </row>
    <row r="319" ht="15" hidden="1">
      <c r="J319" s="67"/>
    </row>
    <row r="320" spans="1:15" ht="15">
      <c r="A320" s="20"/>
      <c r="B320" s="21"/>
      <c r="C320" s="22"/>
      <c r="D320" s="22"/>
      <c r="E320" s="22"/>
      <c r="F320" s="22"/>
      <c r="G320" s="87"/>
      <c r="H320" s="88"/>
      <c r="I320" s="87"/>
      <c r="J320" s="87"/>
      <c r="K320" s="22"/>
      <c r="L320" s="22"/>
      <c r="M320" s="28"/>
      <c r="N320" s="23"/>
      <c r="O320" s="23"/>
    </row>
    <row r="321" spans="1:15" ht="15">
      <c r="A321" s="24"/>
      <c r="B321" s="25"/>
      <c r="C321" s="9"/>
      <c r="D321" s="9"/>
      <c r="E321" s="9"/>
      <c r="F321" s="9"/>
      <c r="G321" s="83"/>
      <c r="H321" s="89"/>
      <c r="I321" s="83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3"/>
      <c r="H322" s="89"/>
      <c r="I322" s="83"/>
      <c r="J322" s="9"/>
      <c r="K322" s="9"/>
      <c r="L322" s="9"/>
      <c r="M322" s="29"/>
      <c r="N322" s="26"/>
      <c r="O322" s="26"/>
    </row>
    <row r="323" spans="1:15" ht="18" customHeight="1" hidden="1">
      <c r="A323" s="24"/>
      <c r="B323" s="25"/>
      <c r="C323" s="9"/>
      <c r="D323" s="9"/>
      <c r="E323" s="9"/>
      <c r="F323" s="9"/>
      <c r="G323" s="83"/>
      <c r="H323" s="89"/>
      <c r="I323" s="83"/>
      <c r="J323" s="9"/>
      <c r="K323" s="9"/>
      <c r="L323" s="9"/>
      <c r="M323" s="29"/>
      <c r="N323" s="26"/>
      <c r="O323" s="26"/>
    </row>
    <row r="324" spans="1:15" ht="18" customHeight="1">
      <c r="A324" s="24"/>
      <c r="B324" s="25"/>
      <c r="C324" s="9"/>
      <c r="D324" s="9"/>
      <c r="E324" s="9"/>
      <c r="F324" s="9"/>
      <c r="G324" s="83"/>
      <c r="H324" s="89"/>
      <c r="I324" s="83"/>
      <c r="J324" s="9"/>
      <c r="K324" s="9"/>
      <c r="L324" s="9"/>
      <c r="M324" s="29"/>
      <c r="N324" s="26"/>
      <c r="O324" s="26"/>
    </row>
    <row r="325" spans="1:254" s="22" customFormat="1" ht="15">
      <c r="A325" s="24"/>
      <c r="B325" s="25"/>
      <c r="C325" s="9"/>
      <c r="D325" s="9"/>
      <c r="E325" s="9"/>
      <c r="F325" s="9"/>
      <c r="G325" s="83"/>
      <c r="H325" s="89"/>
      <c r="I325" s="83"/>
      <c r="J325" s="9"/>
      <c r="K325" s="9"/>
      <c r="L325" s="9"/>
      <c r="M325" s="29"/>
      <c r="N325" s="26"/>
      <c r="O325" s="26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  <c r="IT325" s="9"/>
    </row>
    <row r="326" spans="1:15" ht="15">
      <c r="A326" s="24"/>
      <c r="B326" s="25"/>
      <c r="C326" s="9"/>
      <c r="D326" s="9"/>
      <c r="E326" s="9"/>
      <c r="F326" s="9"/>
      <c r="G326" s="83"/>
      <c r="H326" s="89"/>
      <c r="I326" s="83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83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83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83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83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83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83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83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83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83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83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83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83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83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83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83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83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83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83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83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83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83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83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83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83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83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83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83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83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83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83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83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83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83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83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83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83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83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83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83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83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83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83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83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83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83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83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83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83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83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83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83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83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83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83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83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83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83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83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83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83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83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83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83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83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83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83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83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83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83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83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83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83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83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83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83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83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83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83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83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83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83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83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83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83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83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83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83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83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83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83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83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83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83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83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83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83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83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83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83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83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83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83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83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83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83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83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83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83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83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83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83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83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83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83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83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83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83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83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83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83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83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83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83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83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83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83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83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83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83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83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83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83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83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83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83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83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83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83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83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83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83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83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83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83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83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83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83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83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83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83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83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83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83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83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83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83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83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83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83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83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83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83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83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83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83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83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83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83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83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83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83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83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83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83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83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83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83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83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83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83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83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83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83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83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83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83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83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83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83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83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83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83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83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83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83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83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83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83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83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83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83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83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83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83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83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83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83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83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83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83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83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83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83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83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83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83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83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83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83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83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83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83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83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83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83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83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83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83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83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83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83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83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83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83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83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83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83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83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83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83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83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83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83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83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83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83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83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83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83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83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83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83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83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83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83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83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83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83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83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83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83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83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83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83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83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83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83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83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83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83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83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83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83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83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83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83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83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83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83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83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83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83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83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83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83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83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83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83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83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83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83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83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83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83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83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83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83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83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83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83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83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83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83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83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83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83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83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83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83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83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83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83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83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83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83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83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83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83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83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83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83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83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83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83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83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83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83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83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83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83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83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83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83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83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83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83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83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83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83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83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83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83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83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83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83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83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83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83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83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83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83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83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83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83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83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83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83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83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83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83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83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83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83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83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83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83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83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83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83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83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83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83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83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83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83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83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83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83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83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83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83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83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83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83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83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83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83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83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83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83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83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83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83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83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83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83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83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83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83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83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83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83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83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83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83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83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83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83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83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83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83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83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83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83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83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83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83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83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83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83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83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83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83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83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83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83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83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83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83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83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83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83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83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83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83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83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83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83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83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83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83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83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83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83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83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83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83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83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83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83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83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83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83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83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83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83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83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83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83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83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83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83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83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83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83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83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83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83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83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83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83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83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83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83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83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83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83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83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83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83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83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83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83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83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83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83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83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83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83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83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83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83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83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83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83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83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83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83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83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83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83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83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83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83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83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83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83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83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83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83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83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83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83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83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83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83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83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83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83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83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83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83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83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83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83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83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83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83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83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83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83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83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83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83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83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83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83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83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83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83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83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83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83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83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83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83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83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83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83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83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83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83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83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83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83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83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83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83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83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83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83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83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83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83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83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83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83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83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83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83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83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83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83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83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83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83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83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83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83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83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83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83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83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83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83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83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83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83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83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83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83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83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83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83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83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83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83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83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83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83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83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83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83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83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83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83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83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83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83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83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83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83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83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83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83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83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83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83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83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83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83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83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83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83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83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83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83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83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83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83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83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83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83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83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83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83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83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83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83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83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83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83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83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83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83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83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83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83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83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83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83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83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83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83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83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83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83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83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83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83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83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83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83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83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83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83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83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83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83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83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83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83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83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83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83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83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83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83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83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83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83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83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83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83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83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83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83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83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83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83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83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83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83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83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83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83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83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83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83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83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83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83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83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83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83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83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83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83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83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83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83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83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83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83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83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83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83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83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83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83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83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83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83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83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83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83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83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83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83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83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83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83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83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83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83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83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83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83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83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83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83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83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83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83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83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83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83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83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83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83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83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83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83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83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83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83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83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83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83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83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83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83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83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83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83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83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83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83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83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83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83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83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83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83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83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83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83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83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83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83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83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83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83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83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83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83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83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83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83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83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83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83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83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83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83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83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83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83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83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83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83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83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83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83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83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83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83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83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83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83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83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83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83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83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83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83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83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83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83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83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83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83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83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83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83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83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83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83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83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83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83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83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83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83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83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83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83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83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83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83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83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83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83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83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83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83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83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83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83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83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83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83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83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83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83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83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83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83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83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83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83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83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83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83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83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83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83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83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83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83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83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83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83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83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83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83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83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83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83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83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83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83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83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83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83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83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83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83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83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83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83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83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83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83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83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83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83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83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83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83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83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83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83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83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83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83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83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83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83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83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83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83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83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83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83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83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83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83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83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83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83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83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83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83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83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83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83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83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83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83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83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83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83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83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83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83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83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83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83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83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83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83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83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83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83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83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83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83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83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83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83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83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83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83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83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83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83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83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83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83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83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83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83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83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83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83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83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83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83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83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83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83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83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83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83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83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83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83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83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83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83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83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83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83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83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83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83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83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83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83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83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83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83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83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83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83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83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83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83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83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83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83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83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83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83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83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83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83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83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83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83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83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83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83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83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83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83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83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83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83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83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83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83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83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83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83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83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83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83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83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83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83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83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83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83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83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83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83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83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83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83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83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83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83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83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83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83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83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83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83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83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83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83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83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83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83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83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83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83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83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83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83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83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83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83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83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83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83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83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83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83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83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83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83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83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83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83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83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83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83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83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83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83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83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83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83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83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83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83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83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83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83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83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83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83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83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83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83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83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83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83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83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83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83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83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83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83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83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83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83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83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83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83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83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83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83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83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83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83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83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83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83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83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83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83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83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83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83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83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83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83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83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83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83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83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83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83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83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83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83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83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83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83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83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83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83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83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83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83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83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83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83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83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83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83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83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83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83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83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83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83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83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83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83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83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83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83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83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83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83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83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83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83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83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83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83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83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83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83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83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83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83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83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83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83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83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83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83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83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83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83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83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83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83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83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83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83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83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83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83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83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83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83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83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83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83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83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83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83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83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83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83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83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83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83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83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83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83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83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83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83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83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83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83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83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83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83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83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83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83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83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83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83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83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83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83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83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83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83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83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83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83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83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83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83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83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83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83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83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83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83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83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83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83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83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83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83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83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83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83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83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83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83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83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83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83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83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83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83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83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83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83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83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83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83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83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83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83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83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83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83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83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83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83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83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83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83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83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83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83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83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83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83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83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83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83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83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83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83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83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83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83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83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83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83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83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83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83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83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83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83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83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83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83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83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83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83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83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83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83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83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83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83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83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83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83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83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83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83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83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83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83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83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83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83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83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83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83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83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83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83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83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83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83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83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83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83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83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83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83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83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83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83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83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83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83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83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83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83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83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83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83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83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83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83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83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83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83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83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83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83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83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83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83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83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83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83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83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83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83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83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83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83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83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83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83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83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83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83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83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83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83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83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83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83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83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83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83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83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83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83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83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83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83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83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83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83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83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83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83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83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83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83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83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83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83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83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83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83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83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83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83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83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83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83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83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83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83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83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83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83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83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83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83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83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83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83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83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83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83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83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83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83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83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83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83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83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83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83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83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83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83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83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83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83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83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83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83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83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83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83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83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83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83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83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83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83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83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83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83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83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83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83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83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83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83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83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83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83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83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83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83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83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83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83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83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83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83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83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83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83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83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83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83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83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83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83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83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83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83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83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83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83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83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83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83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83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83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83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83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83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83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83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83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83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83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83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83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83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83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83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83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83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83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83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83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83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83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83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83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83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83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83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83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83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83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83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83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83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83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83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83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83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83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83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83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83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83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83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83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83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83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83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83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83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83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83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83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83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83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83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83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83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83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83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83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83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83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83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83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83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83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83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83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83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83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83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83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83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83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83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83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83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83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83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83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83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83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83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83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83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83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83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83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83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83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83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83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83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83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83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83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83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83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83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83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83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83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83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83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83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83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83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83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83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83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83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83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83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83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83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83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83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83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83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83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83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83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83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83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83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83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83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83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83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83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83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83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83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83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83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83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83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83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83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83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83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83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83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83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83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83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83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83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83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83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83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83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83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83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83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83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83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83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83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83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83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83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83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83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83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83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83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83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83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83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83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83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83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83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83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83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83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83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83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83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83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83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83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83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83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83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83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83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83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83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83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83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83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83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83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83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83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83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83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83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83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83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83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83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83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83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83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83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83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83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83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83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83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83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83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83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83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83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83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83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83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83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83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83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83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83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83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83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83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83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83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83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83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83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83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83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83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83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83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83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83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83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83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83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83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83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83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83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83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83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83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83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83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83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83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83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83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83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83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83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83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83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83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83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83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83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83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83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83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83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83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83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83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83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83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83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83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83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83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83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83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83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83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83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83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83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83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83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83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83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83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83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83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83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83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83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83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83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83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83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83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83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83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83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83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83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83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83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83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83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83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83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83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83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83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83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83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83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83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83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83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83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83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83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83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83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83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83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83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83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83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83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83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83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83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83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83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83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83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83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83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83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83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83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83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83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83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83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83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83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83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83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83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83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83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83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83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83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83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83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83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83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83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83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83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83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83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83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83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83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83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83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83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83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83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83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83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83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83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83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83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83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83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83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83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83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83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83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83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83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83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83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83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83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83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83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83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83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83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83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83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83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83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83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83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83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83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83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83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83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83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83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83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83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83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83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83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83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83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83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83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83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83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83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83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83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83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83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83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83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83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83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83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83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83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83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83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83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83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83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83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83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83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83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83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83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83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83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83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83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83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83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83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83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83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83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83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83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83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83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83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83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83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83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83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83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83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83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83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83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83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83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83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83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83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83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83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83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83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83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83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83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83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83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83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83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83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83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83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83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83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83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83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83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83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83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83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83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83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83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83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83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83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83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83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83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83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83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83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83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83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83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83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83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83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83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83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83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83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83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83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83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83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83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83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83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83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83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83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83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83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83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83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83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83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83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83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83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83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83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83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83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83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83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83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83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83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83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83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83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83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83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83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83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83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83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83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83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83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83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83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83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83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83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83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83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83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83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83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83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83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83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83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83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83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83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83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83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83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83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83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83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83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83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83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83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83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83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83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83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83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83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83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83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83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83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83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83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83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83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83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83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83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83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83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83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83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83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83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83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83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83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83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83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83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83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83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83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83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83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83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83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83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83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83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83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83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83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83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83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83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83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83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83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83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83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83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83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83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83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83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83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83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83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83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83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83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83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83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83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83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83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83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83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83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83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83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83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83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83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83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83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83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83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83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83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83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83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83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83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83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83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83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83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83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83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83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83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83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83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83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83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83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83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83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83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83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83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83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83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83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83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83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83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83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83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83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83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83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83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83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83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83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83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83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83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83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83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83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83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83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83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83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83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83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83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83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83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83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83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83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83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83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83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83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83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83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83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83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83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83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83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83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83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83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83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83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83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83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83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83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83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83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83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83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83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83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83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83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83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83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83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83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83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83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83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83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83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83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83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83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83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83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83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83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83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83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83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83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83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83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83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83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83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83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83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83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83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83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83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83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83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83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83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83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83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83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83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83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83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83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83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83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83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83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83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83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83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83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83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83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83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83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83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83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83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83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83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83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83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83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83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83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83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83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83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83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83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83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83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83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83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83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83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83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83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83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83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83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83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83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83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83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83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83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83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83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83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83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83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83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83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83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83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83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83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83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83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83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83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83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83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83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83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83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83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83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83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83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83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83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83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83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83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83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83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83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83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83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83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83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83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83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83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83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83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83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83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83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83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83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83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83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83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83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83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83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83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83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83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83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83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83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83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83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83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83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83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83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83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83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83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83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83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83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83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83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83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83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83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83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83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83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83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83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83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83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83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83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83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83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83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83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83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83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83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83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83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83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83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83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83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83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83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83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83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83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83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83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83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83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83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83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83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83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83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83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83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83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83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83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83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83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83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83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83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83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83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83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83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83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83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83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83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83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83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83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83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83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83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83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83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83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83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83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83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83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83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83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83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83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83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83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83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83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83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83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83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83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83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83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83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83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83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83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83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83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83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83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83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83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83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83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83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83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83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83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83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83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83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83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83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83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83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83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83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83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83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83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83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83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83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83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83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83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83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83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83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83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83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83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83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83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83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83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83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83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83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83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83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83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83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83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83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83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83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83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83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83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83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83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83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83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83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83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83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83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83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83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83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83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83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83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83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83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83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83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83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83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83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83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83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83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83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83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83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83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83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83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83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83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83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83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83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83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83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83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83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83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83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83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83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83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83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83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83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83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83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83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83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83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83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83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83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83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83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83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83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83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83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83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83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83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83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83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83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83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83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83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83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83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83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83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83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83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83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83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83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83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83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83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83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83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83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83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83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83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83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83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83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83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83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83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83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83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83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83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83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83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83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83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83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83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83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83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83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83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83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83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83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83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83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83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83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83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83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83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83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83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83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83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83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83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83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83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83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83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83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83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83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83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83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83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83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83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83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83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83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83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83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83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83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83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83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83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83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83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83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83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83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83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83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83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83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83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83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83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83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83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83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83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83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83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83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83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83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83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83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83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83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83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83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83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83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83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83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83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83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83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83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83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83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83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83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83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83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83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83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83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83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83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83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83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83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83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83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83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83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83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83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83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83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83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83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83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83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83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83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83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83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83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83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83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83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83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83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83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83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83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83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83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83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83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83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83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83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83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83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83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83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83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83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83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83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83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83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83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83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83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83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83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83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83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83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83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83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83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83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83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83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83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83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83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83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83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83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83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83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83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83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83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83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83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83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83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83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83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83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83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83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83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83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83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83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83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83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83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83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83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83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83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83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83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83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83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83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83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83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83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83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83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83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83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83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83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83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83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83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83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83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83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83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83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83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83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83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83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83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83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83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83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83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83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83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83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83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83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83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83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83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83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83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83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83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83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83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83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83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83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83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83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83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83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83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83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83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83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83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83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83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83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83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83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83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83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83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83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83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83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83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83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83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83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83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83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83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83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83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83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83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83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83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83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83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83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83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83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83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83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83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83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83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83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83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83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83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83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83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83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83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83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83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83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83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83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83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83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83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83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83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83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83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83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83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83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83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83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83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83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83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83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83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83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83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83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83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83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83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83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83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83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83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83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83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83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83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83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83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83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83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83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83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83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83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83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83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83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83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83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83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83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83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83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83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83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83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83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83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83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83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83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83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83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83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83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83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83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83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83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83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83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83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83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83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83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83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83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83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83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83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83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83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83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83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83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83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83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83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83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83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83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83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83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83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83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83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83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83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83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83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83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83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83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83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83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83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83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83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83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83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83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83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83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83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83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83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83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83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83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83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83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83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83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83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83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83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83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83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83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83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83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83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83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83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83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83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83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83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83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83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83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83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83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83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83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83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83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83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83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83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83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83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83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83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83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83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83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83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83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83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83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83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83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83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83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83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83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83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83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83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83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83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83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83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83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83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83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83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83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83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83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83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83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83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83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83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83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83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83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83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83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83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83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83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83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83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83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83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83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83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83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83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83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83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83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83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83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83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83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83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83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83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83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83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83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83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83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83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83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83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83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83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83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83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83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83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83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83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83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83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83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83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83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83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83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83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83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83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83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83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83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83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83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83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83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83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83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83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83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83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83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83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83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83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83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83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83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83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83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83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83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83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83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83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83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83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83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83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83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83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83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83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83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83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83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83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83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83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83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83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83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83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83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83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83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83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83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83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83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83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83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83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83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83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83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83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83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83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83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83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83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83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83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83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83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83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83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83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83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83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83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83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83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83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83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83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83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83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83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83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83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83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83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83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83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83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83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83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83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83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83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83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83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83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83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83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83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83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83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83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83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83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83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83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83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83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83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83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83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83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83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83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83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83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83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83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83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83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83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83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83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83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83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83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83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83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83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83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83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83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83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83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83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83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83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83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83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83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83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83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83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83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83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83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83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83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83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83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83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83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83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83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83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83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83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83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83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83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83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83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83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83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83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83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83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83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83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83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83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83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83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83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83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83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83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83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83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83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83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83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83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83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83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83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83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83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83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83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83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83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83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83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83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83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83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83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83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83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83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83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83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83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83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83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83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83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83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83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83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83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83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83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83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83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83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83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83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83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83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83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83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83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83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83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83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83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83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83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83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83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83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83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83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83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83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83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83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83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83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83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83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83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83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83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83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83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83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83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83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83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83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83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83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83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83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83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83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83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83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83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83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83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83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83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83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83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83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83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83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83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83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83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83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83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83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83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83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83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83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83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83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83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83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83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83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83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83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83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83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83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83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83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83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83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83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83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83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83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83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83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83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83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83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83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83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83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83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83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83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83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83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83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83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83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83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83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83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83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83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83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83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83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83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83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83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83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83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83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83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83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83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83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83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83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83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83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83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83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83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83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83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83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83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83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83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83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83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83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83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83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83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83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83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83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83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83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83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83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83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83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83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83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83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83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83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83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83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83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83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83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83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83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83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83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83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83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83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83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83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83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83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83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83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83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83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83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83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83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83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83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83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83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83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83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83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83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83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83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83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83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83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83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83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83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83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83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83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83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83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83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83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83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83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83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83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83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83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83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83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83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83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83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83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83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83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83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83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83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83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83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83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83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83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83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83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83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83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83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83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83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83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83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83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83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83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83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83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83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83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83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83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83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83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83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83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83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83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83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83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83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83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83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83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83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83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83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83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83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83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83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83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83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83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83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83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83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83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83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83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83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83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83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83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83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83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83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83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83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83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83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83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83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83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83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83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83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83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83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83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83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83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83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83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83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83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83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83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83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83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83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83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83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83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83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83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83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83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83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83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83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83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83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83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83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83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83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83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83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83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83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83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83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83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83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83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83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83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83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83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83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83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83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83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83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83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83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83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83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83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83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83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83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83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83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83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83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83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83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83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83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83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83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83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83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83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83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83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83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83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83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83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83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83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83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83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83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83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83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83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83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83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83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83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83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83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83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83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83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83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83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83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83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83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83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83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83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83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83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83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83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83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83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83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83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83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83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83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83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83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83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83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83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83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83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83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83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83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83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83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83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83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83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83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83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83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83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83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83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83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83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83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83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83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83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83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83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83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83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83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83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83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83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83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83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83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83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83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83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83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83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83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83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83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83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83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83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83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83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83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83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83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83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83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83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83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83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83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83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83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83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83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83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83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83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83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83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83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83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83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83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83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83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83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83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83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83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83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83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83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83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83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83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83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83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83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83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83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83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83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83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83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83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83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83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83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83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83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83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83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83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83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83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83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83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83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83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83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83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83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83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83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83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83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83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83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83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83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83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83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83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83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83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83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83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83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83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83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83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83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83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83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83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83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83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83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83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83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83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83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83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83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83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83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83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83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83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83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83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83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83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83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83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83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83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83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83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83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83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83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83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83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83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83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83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83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83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83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83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83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83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83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83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83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83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83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83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83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83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83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83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83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83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83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83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83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83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83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83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83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83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83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83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83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83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83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83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83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83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83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83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83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83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83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83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83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83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83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83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83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83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83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83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83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83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83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83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83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83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83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83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83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83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83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83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83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83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83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83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83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83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83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83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83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83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83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83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83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83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83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83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83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83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83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83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83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83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83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83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83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83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83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83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83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83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83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83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83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83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83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83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83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83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83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83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83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83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83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83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83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83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83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83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83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83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83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83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83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83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83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83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83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83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83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83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83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83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83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83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83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83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83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83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83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83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83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83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83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83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83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83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83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83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83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83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83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83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83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83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83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83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83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83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83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83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83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83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83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83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83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83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83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83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83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83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83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83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83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83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83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83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83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83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83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83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83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83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83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83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83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83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83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83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83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83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83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83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83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83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83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83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83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83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83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83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83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83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83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83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83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83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83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83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83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83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83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83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83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83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83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83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83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83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83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83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83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83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83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83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83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83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83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83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83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83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83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83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83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83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83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83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83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83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83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83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83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83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83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83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83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83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83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83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83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83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83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83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83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83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83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83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83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83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83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83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83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83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83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83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83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83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83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83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83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83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83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83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83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83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83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83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83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83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83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83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83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83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83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83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83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83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83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83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83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83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83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83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83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83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83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83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83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83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83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83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83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83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83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83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83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83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83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83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83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83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83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83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83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83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83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83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83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83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83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83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83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83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83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83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83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83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83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83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83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83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83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83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83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83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83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83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83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83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83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83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83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83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83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83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83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83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83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83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83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83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83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83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83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83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83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83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83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83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83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83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83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83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83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83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83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83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83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83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83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83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83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83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83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83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83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83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83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83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83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83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83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83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83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83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83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83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83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83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83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83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83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83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83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83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83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83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83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83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83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83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83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83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83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83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83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83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83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83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83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83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83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83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83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83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83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83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83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83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83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83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83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83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83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83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83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83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83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83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83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83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83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83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83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83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83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83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83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83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83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83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83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83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83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83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83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83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83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83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83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83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83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83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83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83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83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83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83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83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83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83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83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83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83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83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83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83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83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83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83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83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83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83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83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83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83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83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83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83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83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83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83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83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83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83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83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83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83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83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83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83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83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83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83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83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83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83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83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83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83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83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83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83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83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83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83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83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83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83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83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83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83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83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83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83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83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83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83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83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83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83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83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83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83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83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83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83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83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83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83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83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83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83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83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83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83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83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83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83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83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83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83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83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83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83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83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83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83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83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83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83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83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83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83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83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83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83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83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83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83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83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83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83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83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83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83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83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83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83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83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83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83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83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83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83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83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83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83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83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83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83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83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83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83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83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83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83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83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83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83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83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83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83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83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83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83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83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83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83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83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83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83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83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83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83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83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83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83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83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83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83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83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83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83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83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83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83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83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83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83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83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83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83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83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83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83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83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83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83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83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83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83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83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83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83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83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83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83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83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83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83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83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83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83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83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83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83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83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83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83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83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83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83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83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83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83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83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83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83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83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83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83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83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83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83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83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83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83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83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83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83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83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83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83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83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83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83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83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83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83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83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83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83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83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83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83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83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83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83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83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83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83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83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83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83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83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83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83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83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83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83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83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83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83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83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83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83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83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83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83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83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83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83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83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83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83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83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83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83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83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83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83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83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83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83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83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83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83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83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83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83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83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83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83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83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83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83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83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83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83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83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83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83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83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83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83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83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83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83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83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83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83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83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83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83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83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83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83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83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83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83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83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83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83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83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83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83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83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83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83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83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83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83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83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83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83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83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83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83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83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83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83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83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83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83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83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83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83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83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83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83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83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83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83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83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83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83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83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83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83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83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83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83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83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83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83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83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83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83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83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83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83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83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83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83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83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83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83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83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83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83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83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83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83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83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83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83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83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83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83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83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83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83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83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83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83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83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83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83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83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83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83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83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83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83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83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83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83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83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83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83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83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83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83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83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83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83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83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83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83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83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83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83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83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83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83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83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83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83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83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83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83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83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83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83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83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83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83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83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83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83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83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83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83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83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83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83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83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83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83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83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83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83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83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83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83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83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83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83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83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83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83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83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83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83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83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83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83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83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83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83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83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83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83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83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83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83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83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83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83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83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83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83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83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83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83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83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83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83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83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83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83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83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83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83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83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83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83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83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83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83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83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83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83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83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83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83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83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83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83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83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83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83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83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83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83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83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83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83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83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83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83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83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83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83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83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83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83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83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83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83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83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83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83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83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83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83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83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83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83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83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83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83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83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83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83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83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83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83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83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83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83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83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83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83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83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83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83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83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83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83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83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83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83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83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83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83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83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83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83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83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83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83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83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83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83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83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83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83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83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83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83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83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83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83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83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83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83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83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83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83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83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83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83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83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83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83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83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83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83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83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83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83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83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83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83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83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83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83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83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83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83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83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83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83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83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83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83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83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83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83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83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83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83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83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83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83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83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83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83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83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83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83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83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83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83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83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83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83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83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83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83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83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83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83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83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83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83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83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83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83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83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83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83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83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83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83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83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83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83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83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83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83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83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83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83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83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83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83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83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83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83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83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83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83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83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83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83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83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83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83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83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83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83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83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83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83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83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83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83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83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83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83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83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83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83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83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83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83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83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83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83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83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83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83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83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83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83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83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83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83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83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83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83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83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83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83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83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83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83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83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83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83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83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83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83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83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83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83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83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83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83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83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83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83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83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83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83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83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83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83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83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83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83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83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83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83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83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83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83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83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83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83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83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83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83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83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83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83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83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83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83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83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83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83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83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83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83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83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83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83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83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83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83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83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83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83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83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83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83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83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83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83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83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83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83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83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83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83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83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83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83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83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83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83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83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83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83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83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83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83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83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83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83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83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83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83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83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83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83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83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83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83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83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83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83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83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83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83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83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83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83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83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83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83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83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83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83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83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83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83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83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83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83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83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83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83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83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83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83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83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83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83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83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83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83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83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83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83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83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83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83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83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83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83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83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83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83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83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83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83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83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83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83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83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83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83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83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83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83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83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83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83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83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83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83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83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83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83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83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83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83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83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83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83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83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83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83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83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83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83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83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83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83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83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83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83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83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83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83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83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83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83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83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83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83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83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83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83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83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83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83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83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83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83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83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83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83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83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83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83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83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83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83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83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83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83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83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83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83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83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83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83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83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83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83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83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83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83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83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83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83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83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83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83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83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83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9"/>
      <c r="G5653" s="83"/>
      <c r="H5653" s="89"/>
      <c r="I5653" s="83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9"/>
      <c r="G5654" s="83"/>
      <c r="H5654" s="89"/>
      <c r="I5654" s="83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9"/>
      <c r="G5655" s="83"/>
      <c r="H5655" s="89"/>
      <c r="I5655" s="83"/>
      <c r="J5655" s="9"/>
      <c r="K5655" s="9"/>
      <c r="L5655" s="9"/>
      <c r="M5655" s="29"/>
      <c r="N5655" s="26"/>
      <c r="O5655" s="26"/>
    </row>
    <row r="5656" spans="1:15" ht="15">
      <c r="A5656" s="24"/>
      <c r="B5656" s="25"/>
      <c r="C5656" s="9"/>
      <c r="D5656" s="9"/>
      <c r="E5656" s="9"/>
      <c r="F5656" s="9"/>
      <c r="G5656" s="83"/>
      <c r="H5656" s="89"/>
      <c r="I5656" s="83"/>
      <c r="J5656" s="9"/>
      <c r="K5656" s="9"/>
      <c r="L5656" s="9"/>
      <c r="M5656" s="29"/>
      <c r="N5656" s="26"/>
      <c r="O5656" s="26"/>
    </row>
    <row r="5657" spans="1:15" ht="15">
      <c r="A5657" s="24"/>
      <c r="B5657" s="25"/>
      <c r="C5657" s="9"/>
      <c r="D5657" s="9"/>
      <c r="E5657" s="9"/>
      <c r="F5657" s="9"/>
      <c r="G5657" s="83"/>
      <c r="H5657" s="89"/>
      <c r="I5657" s="83"/>
      <c r="J5657" s="9"/>
      <c r="K5657" s="9"/>
      <c r="L5657" s="9"/>
      <c r="M5657" s="29"/>
      <c r="N5657" s="26"/>
      <c r="O5657" s="26"/>
    </row>
    <row r="5658" spans="1:15" ht="15">
      <c r="A5658" s="24"/>
      <c r="B5658" s="25"/>
      <c r="C5658" s="9"/>
      <c r="D5658" s="9"/>
      <c r="E5658" s="9"/>
      <c r="F5658" s="9"/>
      <c r="G5658" s="83"/>
      <c r="H5658" s="89"/>
      <c r="I5658" s="83"/>
      <c r="J5658" s="9"/>
      <c r="K5658" s="9"/>
      <c r="L5658" s="9"/>
      <c r="M5658" s="29"/>
      <c r="N5658" s="26"/>
      <c r="O5658" s="26"/>
    </row>
    <row r="5659" spans="1:15" ht="15">
      <c r="A5659" s="24"/>
      <c r="B5659" s="25"/>
      <c r="C5659" s="9"/>
      <c r="D5659" s="9"/>
      <c r="E5659" s="9"/>
      <c r="F5659" s="9"/>
      <c r="G5659" s="83"/>
      <c r="H5659" s="89"/>
      <c r="I5659" s="83"/>
      <c r="J5659" s="9"/>
      <c r="K5659" s="9"/>
      <c r="L5659" s="9"/>
      <c r="M5659" s="29"/>
      <c r="N5659" s="26"/>
      <c r="O5659" s="26"/>
    </row>
    <row r="5660" spans="1:15" ht="15">
      <c r="A5660" s="24"/>
      <c r="B5660" s="25"/>
      <c r="C5660" s="9"/>
      <c r="D5660" s="9"/>
      <c r="E5660" s="9"/>
      <c r="F5660" s="9"/>
      <c r="G5660" s="83"/>
      <c r="H5660" s="89"/>
      <c r="I5660" s="83"/>
      <c r="J5660" s="9"/>
      <c r="K5660" s="9"/>
      <c r="L5660" s="9"/>
      <c r="M5660" s="29"/>
      <c r="N5660" s="26"/>
      <c r="O5660" s="26"/>
    </row>
    <row r="5661" spans="1:15" ht="15">
      <c r="A5661" s="24"/>
      <c r="B5661" s="25"/>
      <c r="C5661" s="9"/>
      <c r="D5661" s="9"/>
      <c r="E5661" s="9"/>
      <c r="F5661" s="9"/>
      <c r="G5661" s="83"/>
      <c r="H5661" s="89"/>
      <c r="I5661" s="83"/>
      <c r="J5661" s="9"/>
      <c r="K5661" s="9"/>
      <c r="L5661" s="9"/>
      <c r="M5661" s="29"/>
      <c r="N5661" s="26"/>
      <c r="O5661" s="26"/>
    </row>
    <row r="5662" spans="1:15" ht="15">
      <c r="A5662" s="24"/>
      <c r="B5662" s="25"/>
      <c r="C5662" s="9"/>
      <c r="D5662" s="9"/>
      <c r="E5662" s="9"/>
      <c r="F5662" s="9"/>
      <c r="G5662" s="83"/>
      <c r="H5662" s="89"/>
      <c r="I5662" s="83"/>
      <c r="J5662" s="9"/>
      <c r="K5662" s="9"/>
      <c r="L5662" s="9"/>
      <c r="M5662" s="29"/>
      <c r="N5662" s="26"/>
      <c r="O5662" s="26"/>
    </row>
    <row r="5663" spans="1:15" ht="15">
      <c r="A5663" s="24"/>
      <c r="B5663" s="25"/>
      <c r="C5663" s="9"/>
      <c r="D5663" s="9"/>
      <c r="E5663" s="9"/>
      <c r="F5663" s="9"/>
      <c r="G5663" s="83"/>
      <c r="H5663" s="89"/>
      <c r="I5663" s="83"/>
      <c r="J5663" s="9"/>
      <c r="K5663" s="9"/>
      <c r="L5663" s="9"/>
      <c r="M5663" s="29"/>
      <c r="N5663" s="26"/>
      <c r="O5663" s="26"/>
    </row>
    <row r="5664" spans="1:15" ht="15">
      <c r="A5664" s="24"/>
      <c r="B5664" s="25"/>
      <c r="C5664" s="9"/>
      <c r="D5664" s="9"/>
      <c r="E5664" s="9"/>
      <c r="F5664" s="9"/>
      <c r="G5664" s="83"/>
      <c r="H5664" s="89"/>
      <c r="I5664" s="83"/>
      <c r="J5664" s="9"/>
      <c r="K5664" s="9"/>
      <c r="L5664" s="9"/>
      <c r="M5664" s="29"/>
      <c r="N5664" s="26"/>
      <c r="O5664" s="26"/>
    </row>
    <row r="5665" spans="1:15" ht="15">
      <c r="A5665" s="24"/>
      <c r="B5665" s="25"/>
      <c r="C5665" s="9"/>
      <c r="D5665" s="9"/>
      <c r="E5665" s="9"/>
      <c r="F5665" s="9"/>
      <c r="G5665" s="83"/>
      <c r="H5665" s="89"/>
      <c r="I5665" s="83"/>
      <c r="J5665" s="9"/>
      <c r="K5665" s="9"/>
      <c r="L5665" s="9"/>
      <c r="M5665" s="29"/>
      <c r="N5665" s="26"/>
      <c r="O5665" s="26"/>
    </row>
    <row r="5666" spans="1:15" ht="15">
      <c r="A5666" s="24"/>
      <c r="B5666" s="25"/>
      <c r="C5666" s="9"/>
      <c r="D5666" s="9"/>
      <c r="E5666" s="9"/>
      <c r="F5666" s="9"/>
      <c r="G5666" s="83"/>
      <c r="H5666" s="89"/>
      <c r="I5666" s="83"/>
      <c r="J5666" s="9"/>
      <c r="K5666" s="9"/>
      <c r="L5666" s="9"/>
      <c r="M5666" s="29"/>
      <c r="N5666" s="26"/>
      <c r="O5666" s="26"/>
    </row>
    <row r="5667" spans="1:15" ht="15">
      <c r="A5667" s="24"/>
      <c r="B5667" s="25"/>
      <c r="C5667" s="9"/>
      <c r="D5667" s="9"/>
      <c r="E5667" s="9"/>
      <c r="F5667" s="9"/>
      <c r="G5667" s="83"/>
      <c r="H5667" s="89"/>
      <c r="I5667" s="83"/>
      <c r="J5667" s="9"/>
      <c r="K5667" s="9"/>
      <c r="L5667" s="9"/>
      <c r="M5667" s="29"/>
      <c r="N5667" s="26"/>
      <c r="O5667" s="26"/>
    </row>
    <row r="5668" spans="1:15" ht="15">
      <c r="A5668" s="24"/>
      <c r="B5668" s="25"/>
      <c r="C5668" s="9"/>
      <c r="D5668" s="9"/>
      <c r="E5668" s="9"/>
      <c r="F5668" s="9"/>
      <c r="G5668" s="83"/>
      <c r="H5668" s="89"/>
      <c r="I5668" s="83"/>
      <c r="J5668" s="9"/>
      <c r="K5668" s="9"/>
      <c r="L5668" s="9"/>
      <c r="M5668" s="29"/>
      <c r="N5668" s="26"/>
      <c r="O5668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B303:E303"/>
    <mergeCell ref="C283:G283"/>
    <mergeCell ref="D3:I3"/>
    <mergeCell ref="D299:F299"/>
    <mergeCell ref="D300:F300"/>
    <mergeCell ref="D301:F301"/>
  </mergeCells>
  <printOptions/>
  <pageMargins left="0.1968503937007874" right="0.1968503937007874" top="0.5905511811023623" bottom="0.1968503937007874" header="0.11811023622047245" footer="0.11811023622047245"/>
  <pageSetup fitToHeight="5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22">
      <selection activeCell="I39" sqref="I39:X39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375</v>
      </c>
    </row>
    <row r="2" spans="1:166" s="35" customFormat="1" ht="36.75" customHeight="1">
      <c r="A2" s="304" t="s">
        <v>156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/>
      <c r="CY2" s="305"/>
      <c r="CZ2" s="305"/>
      <c r="DA2" s="305"/>
      <c r="DB2" s="305"/>
      <c r="DC2" s="305"/>
      <c r="DD2" s="305"/>
      <c r="DE2" s="305"/>
      <c r="DF2" s="305"/>
      <c r="DG2" s="305"/>
      <c r="DH2" s="305"/>
      <c r="DI2" s="305"/>
      <c r="DJ2" s="305"/>
      <c r="DK2" s="305"/>
      <c r="DL2" s="305"/>
      <c r="DM2" s="305"/>
      <c r="DN2" s="305"/>
      <c r="DO2" s="305"/>
      <c r="DP2" s="305"/>
      <c r="DQ2" s="305"/>
      <c r="DR2" s="305"/>
      <c r="DS2" s="305"/>
      <c r="DT2" s="305"/>
      <c r="DU2" s="305"/>
      <c r="DV2" s="305"/>
      <c r="DW2" s="305"/>
      <c r="DX2" s="305"/>
      <c r="DY2" s="305"/>
      <c r="DZ2" s="305"/>
      <c r="EA2" s="305"/>
      <c r="EB2" s="305"/>
      <c r="EC2" s="305"/>
      <c r="ED2" s="305"/>
      <c r="EE2" s="305"/>
      <c r="EF2" s="305"/>
      <c r="EG2" s="305"/>
      <c r="EH2" s="305"/>
      <c r="EI2" s="305"/>
      <c r="EJ2" s="305"/>
      <c r="EK2" s="305"/>
      <c r="EL2" s="305"/>
      <c r="EM2" s="305"/>
      <c r="EN2" s="305"/>
      <c r="EO2" s="305"/>
      <c r="EP2" s="305"/>
      <c r="EQ2" s="305"/>
      <c r="ER2" s="305"/>
      <c r="ES2" s="305"/>
      <c r="ET2" s="305"/>
      <c r="EU2" s="305"/>
      <c r="EV2" s="305"/>
      <c r="EW2" s="305"/>
      <c r="EX2" s="305"/>
      <c r="EY2" s="305"/>
      <c r="EZ2" s="305"/>
      <c r="FA2" s="305"/>
      <c r="FB2" s="305"/>
      <c r="FC2" s="305"/>
      <c r="FD2" s="305"/>
      <c r="FE2" s="305"/>
      <c r="FF2" s="305"/>
      <c r="FG2" s="305"/>
      <c r="FH2" s="305"/>
      <c r="FI2" s="305"/>
      <c r="FJ2" s="306"/>
    </row>
    <row r="3" spans="1:166" s="35" customFormat="1" ht="33.75" customHeight="1">
      <c r="A3" s="307" t="s">
        <v>155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295" t="s">
        <v>372</v>
      </c>
      <c r="AQ3" s="295"/>
      <c r="AR3" s="295"/>
      <c r="AS3" s="295"/>
      <c r="AT3" s="295"/>
      <c r="AU3" s="295"/>
      <c r="AV3" s="296" t="s">
        <v>373</v>
      </c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9"/>
      <c r="BL3" s="296" t="s">
        <v>374</v>
      </c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9"/>
      <c r="CF3" s="313" t="s">
        <v>153</v>
      </c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3"/>
      <c r="EE3" s="313"/>
      <c r="EF3" s="313"/>
      <c r="EG3" s="313"/>
      <c r="EH3" s="313"/>
      <c r="EI3" s="313"/>
      <c r="EJ3" s="313"/>
      <c r="EK3" s="313"/>
      <c r="EL3" s="313"/>
      <c r="EM3" s="313"/>
      <c r="EN3" s="313"/>
      <c r="EO3" s="313"/>
      <c r="EP3" s="313"/>
      <c r="EQ3" s="313"/>
      <c r="ER3" s="313"/>
      <c r="ES3" s="313"/>
      <c r="ET3" s="296" t="s">
        <v>152</v>
      </c>
      <c r="EU3" s="297"/>
      <c r="EV3" s="297"/>
      <c r="EW3" s="297"/>
      <c r="EX3" s="297"/>
      <c r="EY3" s="297"/>
      <c r="EZ3" s="297"/>
      <c r="FA3" s="297"/>
      <c r="FB3" s="297"/>
      <c r="FC3" s="297"/>
      <c r="FD3" s="297"/>
      <c r="FE3" s="297"/>
      <c r="FF3" s="297"/>
      <c r="FG3" s="297"/>
      <c r="FH3" s="297"/>
      <c r="FI3" s="297"/>
      <c r="FJ3" s="298"/>
    </row>
    <row r="4" spans="1:166" s="35" customFormat="1" ht="74.25" customHeigh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295"/>
      <c r="AQ4" s="295"/>
      <c r="AR4" s="295"/>
      <c r="AS4" s="295"/>
      <c r="AT4" s="295"/>
      <c r="AU4" s="295"/>
      <c r="AV4" s="310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2"/>
      <c r="BL4" s="310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2"/>
      <c r="CF4" s="295" t="s">
        <v>371</v>
      </c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 t="s">
        <v>151</v>
      </c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 t="s">
        <v>150</v>
      </c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 t="s">
        <v>149</v>
      </c>
      <c r="EF4" s="295"/>
      <c r="EG4" s="295"/>
      <c r="EH4" s="295"/>
      <c r="EI4" s="295"/>
      <c r="EJ4" s="295"/>
      <c r="EK4" s="295"/>
      <c r="EL4" s="295"/>
      <c r="EM4" s="295"/>
      <c r="EN4" s="295"/>
      <c r="EO4" s="295"/>
      <c r="EP4" s="295"/>
      <c r="EQ4" s="295"/>
      <c r="ER4" s="295"/>
      <c r="ES4" s="295"/>
      <c r="ET4" s="299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1"/>
    </row>
    <row r="5" spans="1:166" s="35" customFormat="1" ht="18.75">
      <c r="A5" s="279">
        <v>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>
        <v>2</v>
      </c>
      <c r="AQ5" s="279"/>
      <c r="AR5" s="279"/>
      <c r="AS5" s="279"/>
      <c r="AT5" s="279"/>
      <c r="AU5" s="279"/>
      <c r="AV5" s="292">
        <v>3</v>
      </c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4"/>
      <c r="BL5" s="292">
        <v>4</v>
      </c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4"/>
      <c r="CF5" s="279">
        <v>5</v>
      </c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>
        <v>6</v>
      </c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>
        <v>7</v>
      </c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  <c r="EE5" s="279">
        <v>8</v>
      </c>
      <c r="EF5" s="279"/>
      <c r="EG5" s="279"/>
      <c r="EH5" s="279"/>
      <c r="EI5" s="279"/>
      <c r="EJ5" s="279"/>
      <c r="EK5" s="279"/>
      <c r="EL5" s="279"/>
      <c r="EM5" s="279"/>
      <c r="EN5" s="279"/>
      <c r="EO5" s="279"/>
      <c r="EP5" s="279"/>
      <c r="EQ5" s="279"/>
      <c r="ER5" s="279"/>
      <c r="ES5" s="279"/>
      <c r="ET5" s="292">
        <v>9</v>
      </c>
      <c r="EU5" s="302"/>
      <c r="EV5" s="302"/>
      <c r="EW5" s="302"/>
      <c r="EX5" s="302"/>
      <c r="EY5" s="302"/>
      <c r="EZ5" s="302"/>
      <c r="FA5" s="302"/>
      <c r="FB5" s="302"/>
      <c r="FC5" s="302"/>
      <c r="FD5" s="302"/>
      <c r="FE5" s="302"/>
      <c r="FF5" s="302"/>
      <c r="FG5" s="302"/>
      <c r="FH5" s="302"/>
      <c r="FI5" s="302"/>
      <c r="FJ5" s="303"/>
    </row>
    <row r="6" spans="1:166" s="35" customFormat="1" ht="45.75" customHeight="1">
      <c r="A6" s="291" t="s">
        <v>148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0" t="s">
        <v>398</v>
      </c>
      <c r="AQ6" s="290"/>
      <c r="AR6" s="290"/>
      <c r="AS6" s="290"/>
      <c r="AT6" s="290"/>
      <c r="AU6" s="290"/>
      <c r="AV6" s="264" t="s">
        <v>142</v>
      </c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6"/>
      <c r="BL6" s="264">
        <v>1280000</v>
      </c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6"/>
      <c r="CF6" s="268">
        <f>CF16+CF11</f>
        <v>-1649336.33</v>
      </c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  <c r="EE6" s="268">
        <f>CF6</f>
        <v>-1649336.33</v>
      </c>
      <c r="EF6" s="268"/>
      <c r="EG6" s="268"/>
      <c r="EH6" s="268"/>
      <c r="EI6" s="268"/>
      <c r="EJ6" s="268"/>
      <c r="EK6" s="268"/>
      <c r="EL6" s="268"/>
      <c r="EM6" s="268"/>
      <c r="EN6" s="268"/>
      <c r="EO6" s="268"/>
      <c r="EP6" s="268"/>
      <c r="EQ6" s="268"/>
      <c r="ER6" s="268"/>
      <c r="ES6" s="268"/>
      <c r="ET6" s="264">
        <f>ET16</f>
        <v>2929336.33</v>
      </c>
      <c r="EU6" s="265"/>
      <c r="EV6" s="265"/>
      <c r="EW6" s="265"/>
      <c r="EX6" s="265"/>
      <c r="EY6" s="265"/>
      <c r="EZ6" s="265"/>
      <c r="FA6" s="265"/>
      <c r="FB6" s="265"/>
      <c r="FC6" s="265"/>
      <c r="FD6" s="265"/>
      <c r="FE6" s="265"/>
      <c r="FF6" s="265"/>
      <c r="FG6" s="265"/>
      <c r="FH6" s="265"/>
      <c r="FI6" s="265"/>
      <c r="FJ6" s="266"/>
    </row>
    <row r="7" spans="1:166" s="35" customFormat="1" ht="32.25" customHeight="1">
      <c r="A7" s="289" t="s">
        <v>147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90"/>
      <c r="AQ7" s="290"/>
      <c r="AR7" s="290"/>
      <c r="AS7" s="290"/>
      <c r="AT7" s="290"/>
      <c r="AU7" s="290"/>
      <c r="AV7" s="264" t="s">
        <v>142</v>
      </c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6"/>
      <c r="BL7" s="264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6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8"/>
      <c r="DN7" s="268"/>
      <c r="DO7" s="268"/>
      <c r="DP7" s="268"/>
      <c r="DQ7" s="268"/>
      <c r="DR7" s="268"/>
      <c r="DS7" s="268"/>
      <c r="DT7" s="268"/>
      <c r="DU7" s="268"/>
      <c r="DV7" s="268"/>
      <c r="DW7" s="268"/>
      <c r="DX7" s="268"/>
      <c r="DY7" s="268"/>
      <c r="DZ7" s="268"/>
      <c r="EA7" s="268"/>
      <c r="EB7" s="268"/>
      <c r="EC7" s="268"/>
      <c r="ED7" s="268"/>
      <c r="EE7" s="268"/>
      <c r="EF7" s="268"/>
      <c r="EG7" s="268"/>
      <c r="EH7" s="268"/>
      <c r="EI7" s="268"/>
      <c r="EJ7" s="268"/>
      <c r="EK7" s="268"/>
      <c r="EL7" s="268"/>
      <c r="EM7" s="268"/>
      <c r="EN7" s="268"/>
      <c r="EO7" s="268"/>
      <c r="EP7" s="268"/>
      <c r="EQ7" s="268"/>
      <c r="ER7" s="268"/>
      <c r="ES7" s="268"/>
      <c r="ET7" s="264"/>
      <c r="EU7" s="265"/>
      <c r="EV7" s="265"/>
      <c r="EW7" s="265"/>
      <c r="EX7" s="265"/>
      <c r="EY7" s="265"/>
      <c r="EZ7" s="265"/>
      <c r="FA7" s="265"/>
      <c r="FB7" s="265"/>
      <c r="FC7" s="265"/>
      <c r="FD7" s="265"/>
      <c r="FE7" s="265"/>
      <c r="FF7" s="265"/>
      <c r="FG7" s="265"/>
      <c r="FH7" s="265"/>
      <c r="FI7" s="265"/>
      <c r="FJ7" s="266"/>
    </row>
    <row r="8" spans="1:166" s="35" customFormat="1" ht="32.25" customHeight="1">
      <c r="A8" s="288" t="s">
        <v>146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120" t="s">
        <v>145</v>
      </c>
      <c r="AQ8" s="120"/>
      <c r="AR8" s="120"/>
      <c r="AS8" s="120"/>
      <c r="AT8" s="120"/>
      <c r="AU8" s="120"/>
      <c r="AV8" s="264" t="s">
        <v>142</v>
      </c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6"/>
      <c r="BL8" s="264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6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4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6"/>
    </row>
    <row r="9" spans="1:166" s="35" customFormat="1" ht="32.25" customHeight="1">
      <c r="A9" s="288" t="s">
        <v>379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120"/>
      <c r="AQ9" s="120"/>
      <c r="AR9" s="120"/>
      <c r="AS9" s="120"/>
      <c r="AT9" s="120"/>
      <c r="AU9" s="120"/>
      <c r="AV9" s="264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4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6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4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6"/>
    </row>
    <row r="10" spans="1:166" s="35" customFormat="1" ht="32.25" customHeight="1">
      <c r="A10" s="288" t="s">
        <v>376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120"/>
      <c r="AQ10" s="120"/>
      <c r="AR10" s="120"/>
      <c r="AS10" s="120"/>
      <c r="AT10" s="120"/>
      <c r="AU10" s="120"/>
      <c r="AV10" s="264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4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6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4"/>
      <c r="EU10" s="265"/>
      <c r="EV10" s="265"/>
      <c r="EW10" s="265"/>
      <c r="EX10" s="265"/>
      <c r="EY10" s="265"/>
      <c r="EZ10" s="265"/>
      <c r="FA10" s="265"/>
      <c r="FB10" s="265"/>
      <c r="FC10" s="265"/>
      <c r="FD10" s="265"/>
      <c r="FE10" s="265"/>
      <c r="FF10" s="265"/>
      <c r="FG10" s="265"/>
      <c r="FH10" s="265"/>
      <c r="FI10" s="265"/>
      <c r="FJ10" s="266"/>
    </row>
    <row r="11" spans="1:166" s="35" customFormat="1" ht="32.25" customHeight="1">
      <c r="A11" s="269" t="s">
        <v>377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1"/>
      <c r="AP11" s="272"/>
      <c r="AQ11" s="273"/>
      <c r="AR11" s="273"/>
      <c r="AS11" s="273"/>
      <c r="AT11" s="273"/>
      <c r="AU11" s="274"/>
      <c r="AV11" s="314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6"/>
      <c r="BL11" s="264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6"/>
      <c r="CF11" s="264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6"/>
      <c r="CW11" s="264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6"/>
      <c r="DN11" s="264"/>
      <c r="DO11" s="265"/>
      <c r="DP11" s="265"/>
      <c r="DQ11" s="265"/>
      <c r="DR11" s="265"/>
      <c r="DS11" s="265"/>
      <c r="DT11" s="265"/>
      <c r="DU11" s="265"/>
      <c r="DV11" s="265"/>
      <c r="DW11" s="265"/>
      <c r="DX11" s="265"/>
      <c r="DY11" s="265"/>
      <c r="DZ11" s="265"/>
      <c r="EA11" s="265"/>
      <c r="EB11" s="265"/>
      <c r="EC11" s="265"/>
      <c r="ED11" s="266"/>
      <c r="EE11" s="264"/>
      <c r="EF11" s="265"/>
      <c r="EG11" s="265"/>
      <c r="EH11" s="265"/>
      <c r="EI11" s="265"/>
      <c r="EJ11" s="265"/>
      <c r="EK11" s="265"/>
      <c r="EL11" s="265"/>
      <c r="EM11" s="265"/>
      <c r="EN11" s="265"/>
      <c r="EO11" s="265"/>
      <c r="EP11" s="265"/>
      <c r="EQ11" s="265"/>
      <c r="ER11" s="265"/>
      <c r="ES11" s="266"/>
      <c r="ET11" s="264"/>
      <c r="EU11" s="265"/>
      <c r="EV11" s="265"/>
      <c r="EW11" s="265"/>
      <c r="EX11" s="265"/>
      <c r="EY11" s="265"/>
      <c r="EZ11" s="265"/>
      <c r="FA11" s="265"/>
      <c r="FB11" s="265"/>
      <c r="FC11" s="265"/>
      <c r="FD11" s="265"/>
      <c r="FE11" s="265"/>
      <c r="FF11" s="265"/>
      <c r="FG11" s="265"/>
      <c r="FH11" s="265"/>
      <c r="FI11" s="265"/>
      <c r="FJ11" s="266"/>
    </row>
    <row r="12" spans="1:166" s="35" customFormat="1" ht="32.25" customHeight="1">
      <c r="A12" s="284" t="s">
        <v>378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120"/>
      <c r="AQ12" s="120"/>
      <c r="AR12" s="120"/>
      <c r="AS12" s="120"/>
      <c r="AT12" s="120"/>
      <c r="AU12" s="120"/>
      <c r="AV12" s="264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6"/>
      <c r="BL12" s="264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6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4"/>
      <c r="EU12" s="265"/>
      <c r="EV12" s="265"/>
      <c r="EW12" s="265"/>
      <c r="EX12" s="265"/>
      <c r="EY12" s="265"/>
      <c r="EZ12" s="265"/>
      <c r="FA12" s="265"/>
      <c r="FB12" s="265"/>
      <c r="FC12" s="265"/>
      <c r="FD12" s="265"/>
      <c r="FE12" s="265"/>
      <c r="FF12" s="265"/>
      <c r="FG12" s="265"/>
      <c r="FH12" s="265"/>
      <c r="FI12" s="265"/>
      <c r="FJ12" s="266"/>
    </row>
    <row r="13" spans="1:166" s="35" customFormat="1" ht="32.25" customHeight="1">
      <c r="A13" s="288" t="s">
        <v>144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120" t="s">
        <v>143</v>
      </c>
      <c r="AQ13" s="120"/>
      <c r="AR13" s="120"/>
      <c r="AS13" s="120"/>
      <c r="AT13" s="120"/>
      <c r="AU13" s="120"/>
      <c r="AV13" s="264" t="s">
        <v>142</v>
      </c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6"/>
      <c r="BL13" s="264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6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68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/>
      <c r="EG13" s="268"/>
      <c r="EH13" s="268"/>
      <c r="EI13" s="268"/>
      <c r="EJ13" s="268"/>
      <c r="EK13" s="268"/>
      <c r="EL13" s="268"/>
      <c r="EM13" s="268"/>
      <c r="EN13" s="268"/>
      <c r="EO13" s="268"/>
      <c r="EP13" s="268"/>
      <c r="EQ13" s="268"/>
      <c r="ER13" s="268"/>
      <c r="ES13" s="268"/>
      <c r="ET13" s="264"/>
      <c r="EU13" s="265"/>
      <c r="EV13" s="265"/>
      <c r="EW13" s="265"/>
      <c r="EX13" s="265"/>
      <c r="EY13" s="265"/>
      <c r="EZ13" s="265"/>
      <c r="FA13" s="265"/>
      <c r="FB13" s="265"/>
      <c r="FC13" s="265"/>
      <c r="FD13" s="265"/>
      <c r="FE13" s="265"/>
      <c r="FF13" s="265"/>
      <c r="FG13" s="265"/>
      <c r="FH13" s="265"/>
      <c r="FI13" s="265"/>
      <c r="FJ13" s="266"/>
    </row>
    <row r="14" spans="1:166" s="35" customFormat="1" ht="32.25" customHeight="1">
      <c r="A14" s="281" t="s">
        <v>379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3"/>
      <c r="AP14" s="120"/>
      <c r="AQ14" s="120"/>
      <c r="AR14" s="120"/>
      <c r="AS14" s="120"/>
      <c r="AT14" s="120"/>
      <c r="AU14" s="120"/>
      <c r="AV14" s="264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6"/>
      <c r="BL14" s="264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6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4"/>
      <c r="EU14" s="265"/>
      <c r="EV14" s="265"/>
      <c r="EW14" s="265"/>
      <c r="EX14" s="265"/>
      <c r="EY14" s="265"/>
      <c r="EZ14" s="265"/>
      <c r="FA14" s="265"/>
      <c r="FB14" s="265"/>
      <c r="FC14" s="265"/>
      <c r="FD14" s="265"/>
      <c r="FE14" s="265"/>
      <c r="FF14" s="265"/>
      <c r="FG14" s="265"/>
      <c r="FH14" s="265"/>
      <c r="FI14" s="265"/>
      <c r="FJ14" s="266"/>
    </row>
    <row r="15" spans="1:166" s="35" customFormat="1" ht="32.25" customHeight="1">
      <c r="A15" s="269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1"/>
      <c r="AP15" s="272"/>
      <c r="AQ15" s="273"/>
      <c r="AR15" s="273"/>
      <c r="AS15" s="273"/>
      <c r="AT15" s="273"/>
      <c r="AU15" s="274"/>
      <c r="AV15" s="264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6"/>
      <c r="BL15" s="264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6"/>
      <c r="CF15" s="264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6"/>
      <c r="CW15" s="264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6"/>
      <c r="DN15" s="264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6"/>
      <c r="EE15" s="264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6"/>
      <c r="ET15" s="264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265"/>
      <c r="FF15" s="265"/>
      <c r="FG15" s="265"/>
      <c r="FH15" s="265"/>
      <c r="FI15" s="265"/>
      <c r="FJ15" s="266"/>
    </row>
    <row r="16" spans="1:166" s="35" customFormat="1" ht="32.25" customHeight="1">
      <c r="A16" s="284" t="s">
        <v>141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120" t="s">
        <v>140</v>
      </c>
      <c r="AQ16" s="120"/>
      <c r="AR16" s="120"/>
      <c r="AS16" s="120"/>
      <c r="AT16" s="120"/>
      <c r="AU16" s="120"/>
      <c r="AV16" s="264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6"/>
      <c r="BL16" s="264">
        <v>1280000</v>
      </c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6"/>
      <c r="CF16" s="264">
        <f>CF17+CF18</f>
        <v>-1649336.33</v>
      </c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6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>
        <f>CF16</f>
        <v>-1649336.33</v>
      </c>
      <c r="EF16" s="268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4">
        <f>ET18+ET17</f>
        <v>2929336.33</v>
      </c>
      <c r="EU16" s="265"/>
      <c r="EV16" s="265"/>
      <c r="EW16" s="265"/>
      <c r="EX16" s="265"/>
      <c r="EY16" s="265"/>
      <c r="EZ16" s="265"/>
      <c r="FA16" s="265"/>
      <c r="FB16" s="265"/>
      <c r="FC16" s="265"/>
      <c r="FD16" s="265"/>
      <c r="FE16" s="265"/>
      <c r="FF16" s="265"/>
      <c r="FG16" s="265"/>
      <c r="FH16" s="265"/>
      <c r="FI16" s="265"/>
      <c r="FJ16" s="266"/>
    </row>
    <row r="17" spans="1:166" s="35" customFormat="1" ht="32.25" customHeight="1">
      <c r="A17" s="284" t="s">
        <v>380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120" t="s">
        <v>139</v>
      </c>
      <c r="AQ17" s="120"/>
      <c r="AR17" s="120"/>
      <c r="AS17" s="120"/>
      <c r="AT17" s="120"/>
      <c r="AU17" s="120"/>
      <c r="AV17" s="285" t="s">
        <v>138</v>
      </c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7"/>
      <c r="BL17" s="264">
        <f>-доходы!BJ18</f>
        <v>-16099800</v>
      </c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6"/>
      <c r="CF17" s="268">
        <f>-доходы!CF18</f>
        <v>-12793083.01</v>
      </c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>
        <f>CF17</f>
        <v>-12793083.01</v>
      </c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4">
        <f>BL17-CF17</f>
        <v>-3306716.99</v>
      </c>
      <c r="EU17" s="265"/>
      <c r="EV17" s="265"/>
      <c r="EW17" s="265"/>
      <c r="EX17" s="265"/>
      <c r="EY17" s="265"/>
      <c r="EZ17" s="265"/>
      <c r="FA17" s="265"/>
      <c r="FB17" s="265"/>
      <c r="FC17" s="265"/>
      <c r="FD17" s="265"/>
      <c r="FE17" s="265"/>
      <c r="FF17" s="265"/>
      <c r="FG17" s="265"/>
      <c r="FH17" s="265"/>
      <c r="FI17" s="265"/>
      <c r="FJ17" s="266"/>
    </row>
    <row r="18" spans="1:166" s="35" customFormat="1" ht="32.25" customHeight="1">
      <c r="A18" s="284" t="s">
        <v>381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120" t="s">
        <v>137</v>
      </c>
      <c r="AQ18" s="120"/>
      <c r="AR18" s="120"/>
      <c r="AS18" s="120"/>
      <c r="AT18" s="120"/>
      <c r="AU18" s="120"/>
      <c r="AV18" s="285" t="s">
        <v>136</v>
      </c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7"/>
      <c r="BL18" s="264">
        <f>расходы!H4</f>
        <v>17379800</v>
      </c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6"/>
      <c r="CF18" s="268">
        <f>расходы!I4</f>
        <v>11143746.68</v>
      </c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>
        <f>CF18</f>
        <v>11143746.68</v>
      </c>
      <c r="EF18" s="268"/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4">
        <f>BL18-CF18</f>
        <v>6236053.32</v>
      </c>
      <c r="EU18" s="265"/>
      <c r="EV18" s="265"/>
      <c r="EW18" s="265"/>
      <c r="EX18" s="265"/>
      <c r="EY18" s="265"/>
      <c r="EZ18" s="265"/>
      <c r="FA18" s="265"/>
      <c r="FB18" s="265"/>
      <c r="FC18" s="265"/>
      <c r="FD18" s="265"/>
      <c r="FE18" s="265"/>
      <c r="FF18" s="265"/>
      <c r="FG18" s="265"/>
      <c r="FH18" s="265"/>
      <c r="FI18" s="265"/>
      <c r="FJ18" s="266"/>
    </row>
    <row r="19" spans="1:166" s="35" customFormat="1" ht="32.25" customHeight="1">
      <c r="A19" s="269" t="s">
        <v>382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1"/>
      <c r="AP19" s="272" t="s">
        <v>383</v>
      </c>
      <c r="AQ19" s="273"/>
      <c r="AR19" s="273"/>
      <c r="AS19" s="273"/>
      <c r="AT19" s="273"/>
      <c r="AU19" s="274"/>
      <c r="AV19" s="264" t="s">
        <v>142</v>
      </c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6"/>
      <c r="BL19" s="264" t="s">
        <v>142</v>
      </c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6"/>
      <c r="CF19" s="264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6"/>
      <c r="CW19" s="264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6"/>
      <c r="DN19" s="264"/>
      <c r="DO19" s="265"/>
      <c r="DP19" s="265"/>
      <c r="DQ19" s="265"/>
      <c r="DR19" s="265"/>
      <c r="DS19" s="265"/>
      <c r="DT19" s="265"/>
      <c r="DU19" s="265"/>
      <c r="DV19" s="265"/>
      <c r="DW19" s="265"/>
      <c r="DX19" s="265"/>
      <c r="DY19" s="265"/>
      <c r="DZ19" s="265"/>
      <c r="EA19" s="265"/>
      <c r="EB19" s="265"/>
      <c r="EC19" s="265"/>
      <c r="ED19" s="266"/>
      <c r="EE19" s="264"/>
      <c r="EF19" s="265"/>
      <c r="EG19" s="265"/>
      <c r="EH19" s="265"/>
      <c r="EI19" s="265"/>
      <c r="EJ19" s="265"/>
      <c r="EK19" s="265"/>
      <c r="EL19" s="265"/>
      <c r="EM19" s="265"/>
      <c r="EN19" s="265"/>
      <c r="EO19" s="265"/>
      <c r="EP19" s="265"/>
      <c r="EQ19" s="265"/>
      <c r="ER19" s="265"/>
      <c r="ES19" s="266"/>
      <c r="ET19" s="264"/>
      <c r="EU19" s="265"/>
      <c r="EV19" s="265"/>
      <c r="EW19" s="265"/>
      <c r="EX19" s="265"/>
      <c r="EY19" s="265"/>
      <c r="EZ19" s="265"/>
      <c r="FA19" s="265"/>
      <c r="FB19" s="265"/>
      <c r="FC19" s="265"/>
      <c r="FD19" s="265"/>
      <c r="FE19" s="265"/>
      <c r="FF19" s="265"/>
      <c r="FG19" s="265"/>
      <c r="FH19" s="265"/>
      <c r="FI19" s="265"/>
      <c r="FJ19" s="266"/>
    </row>
    <row r="20" spans="1:166" s="35" customFormat="1" ht="57.75" customHeight="1">
      <c r="A20" s="276" t="s">
        <v>387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8"/>
      <c r="AP20" s="272" t="s">
        <v>384</v>
      </c>
      <c r="AQ20" s="273"/>
      <c r="AR20" s="273"/>
      <c r="AS20" s="273"/>
      <c r="AT20" s="273"/>
      <c r="AU20" s="274"/>
      <c r="AV20" s="264" t="s">
        <v>142</v>
      </c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6"/>
      <c r="BL20" s="264" t="s">
        <v>142</v>
      </c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6"/>
      <c r="CF20" s="264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6"/>
      <c r="CW20" s="264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6"/>
      <c r="DN20" s="264"/>
      <c r="DO20" s="265"/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5"/>
      <c r="EB20" s="265"/>
      <c r="EC20" s="265"/>
      <c r="ED20" s="266"/>
      <c r="EE20" s="264"/>
      <c r="EF20" s="265"/>
      <c r="EG20" s="265"/>
      <c r="EH20" s="265"/>
      <c r="EI20" s="265"/>
      <c r="EJ20" s="265"/>
      <c r="EK20" s="265"/>
      <c r="EL20" s="265"/>
      <c r="EM20" s="265"/>
      <c r="EN20" s="265"/>
      <c r="EO20" s="265"/>
      <c r="EP20" s="265"/>
      <c r="EQ20" s="265"/>
      <c r="ER20" s="265"/>
      <c r="ES20" s="266"/>
      <c r="ET20" s="264"/>
      <c r="EU20" s="265"/>
      <c r="EV20" s="265"/>
      <c r="EW20" s="265"/>
      <c r="EX20" s="265"/>
      <c r="EY20" s="265"/>
      <c r="EZ20" s="265"/>
      <c r="FA20" s="265"/>
      <c r="FB20" s="265"/>
      <c r="FC20" s="265"/>
      <c r="FD20" s="265"/>
      <c r="FE20" s="265"/>
      <c r="FF20" s="265"/>
      <c r="FG20" s="265"/>
      <c r="FH20" s="265"/>
      <c r="FI20" s="265"/>
      <c r="FJ20" s="266"/>
    </row>
    <row r="21" spans="1:166" s="35" customFormat="1" ht="32.25" customHeight="1">
      <c r="A21" s="269" t="s">
        <v>388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1"/>
      <c r="AP21" s="272"/>
      <c r="AQ21" s="273"/>
      <c r="AR21" s="273"/>
      <c r="AS21" s="273"/>
      <c r="AT21" s="273"/>
      <c r="AU21" s="274"/>
      <c r="AV21" s="264" t="s">
        <v>142</v>
      </c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6"/>
      <c r="BL21" s="264" t="s">
        <v>142</v>
      </c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6"/>
      <c r="CF21" s="285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7"/>
      <c r="CW21" s="264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6"/>
      <c r="DN21" s="264"/>
      <c r="DO21" s="265"/>
      <c r="DP21" s="265"/>
      <c r="DQ21" s="265"/>
      <c r="DR21" s="265"/>
      <c r="DS21" s="265"/>
      <c r="DT21" s="265"/>
      <c r="DU21" s="265"/>
      <c r="DV21" s="265"/>
      <c r="DW21" s="265"/>
      <c r="DX21" s="265"/>
      <c r="DY21" s="265"/>
      <c r="DZ21" s="265"/>
      <c r="EA21" s="265"/>
      <c r="EB21" s="265"/>
      <c r="EC21" s="265"/>
      <c r="ED21" s="266"/>
      <c r="EE21" s="264"/>
      <c r="EF21" s="265"/>
      <c r="EG21" s="265"/>
      <c r="EH21" s="265"/>
      <c r="EI21" s="265"/>
      <c r="EJ21" s="265"/>
      <c r="EK21" s="265"/>
      <c r="EL21" s="265"/>
      <c r="EM21" s="265"/>
      <c r="EN21" s="265"/>
      <c r="EO21" s="265"/>
      <c r="EP21" s="265"/>
      <c r="EQ21" s="265"/>
      <c r="ER21" s="265"/>
      <c r="ES21" s="266"/>
      <c r="ET21" s="264"/>
      <c r="EU21" s="265"/>
      <c r="EV21" s="265"/>
      <c r="EW21" s="265"/>
      <c r="EX21" s="265"/>
      <c r="EY21" s="265"/>
      <c r="EZ21" s="265"/>
      <c r="FA21" s="265"/>
      <c r="FB21" s="265"/>
      <c r="FC21" s="265"/>
      <c r="FD21" s="265"/>
      <c r="FE21" s="265"/>
      <c r="FF21" s="265"/>
      <c r="FG21" s="265"/>
      <c r="FH21" s="265"/>
      <c r="FI21" s="265"/>
      <c r="FJ21" s="266"/>
    </row>
    <row r="22" spans="1:166" s="35" customFormat="1" ht="32.25" customHeight="1">
      <c r="A22" s="269" t="s">
        <v>389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1"/>
      <c r="AP22" s="272" t="s">
        <v>385</v>
      </c>
      <c r="AQ22" s="273"/>
      <c r="AR22" s="273"/>
      <c r="AS22" s="273"/>
      <c r="AT22" s="273"/>
      <c r="AU22" s="274"/>
      <c r="AV22" s="264" t="s">
        <v>142</v>
      </c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6"/>
      <c r="BL22" s="264" t="s">
        <v>142</v>
      </c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6"/>
      <c r="CF22" s="285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7"/>
      <c r="CW22" s="264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6"/>
      <c r="DN22" s="264"/>
      <c r="DO22" s="265"/>
      <c r="DP22" s="265"/>
      <c r="DQ22" s="265"/>
      <c r="DR22" s="265"/>
      <c r="DS22" s="265"/>
      <c r="DT22" s="265"/>
      <c r="DU22" s="265"/>
      <c r="DV22" s="265"/>
      <c r="DW22" s="265"/>
      <c r="DX22" s="265"/>
      <c r="DY22" s="265"/>
      <c r="DZ22" s="265"/>
      <c r="EA22" s="265"/>
      <c r="EB22" s="265"/>
      <c r="EC22" s="265"/>
      <c r="ED22" s="266"/>
      <c r="EE22" s="264"/>
      <c r="EF22" s="265"/>
      <c r="EG22" s="265"/>
      <c r="EH22" s="265"/>
      <c r="EI22" s="265"/>
      <c r="EJ22" s="265"/>
      <c r="EK22" s="265"/>
      <c r="EL22" s="265"/>
      <c r="EM22" s="265"/>
      <c r="EN22" s="265"/>
      <c r="EO22" s="265"/>
      <c r="EP22" s="265"/>
      <c r="EQ22" s="265"/>
      <c r="ER22" s="265"/>
      <c r="ES22" s="266"/>
      <c r="ET22" s="264"/>
      <c r="EU22" s="265"/>
      <c r="EV22" s="265"/>
      <c r="EW22" s="265"/>
      <c r="EX22" s="265"/>
      <c r="EY22" s="265"/>
      <c r="EZ22" s="265"/>
      <c r="FA22" s="265"/>
      <c r="FB22" s="265"/>
      <c r="FC22" s="265"/>
      <c r="FD22" s="265"/>
      <c r="FE22" s="265"/>
      <c r="FF22" s="265"/>
      <c r="FG22" s="265"/>
      <c r="FH22" s="265"/>
      <c r="FI22" s="265"/>
      <c r="FJ22" s="266"/>
    </row>
    <row r="23" spans="1:166" s="35" customFormat="1" ht="32.25" customHeight="1">
      <c r="A23" s="269" t="s">
        <v>390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1"/>
      <c r="AP23" s="272" t="s">
        <v>386</v>
      </c>
      <c r="AQ23" s="273"/>
      <c r="AR23" s="273"/>
      <c r="AS23" s="273"/>
      <c r="AT23" s="273"/>
      <c r="AU23" s="274"/>
      <c r="AV23" s="264" t="s">
        <v>142</v>
      </c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6"/>
      <c r="BL23" s="264" t="s">
        <v>142</v>
      </c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6"/>
      <c r="CF23" s="285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7"/>
      <c r="CW23" s="264"/>
      <c r="CX23" s="265"/>
      <c r="CY23" s="265"/>
      <c r="CZ23" s="265"/>
      <c r="DA23" s="265"/>
      <c r="DB23" s="265"/>
      <c r="DC23" s="265"/>
      <c r="DD23" s="265"/>
      <c r="DE23" s="265"/>
      <c r="DF23" s="265"/>
      <c r="DG23" s="265"/>
      <c r="DH23" s="265"/>
      <c r="DI23" s="265"/>
      <c r="DJ23" s="265"/>
      <c r="DK23" s="265"/>
      <c r="DL23" s="265"/>
      <c r="DM23" s="266"/>
      <c r="DN23" s="264"/>
      <c r="DO23" s="265"/>
      <c r="DP23" s="265"/>
      <c r="DQ23" s="265"/>
      <c r="DR23" s="265"/>
      <c r="DS23" s="265"/>
      <c r="DT23" s="265"/>
      <c r="DU23" s="265"/>
      <c r="DV23" s="265"/>
      <c r="DW23" s="265"/>
      <c r="DX23" s="265"/>
      <c r="DY23" s="265"/>
      <c r="DZ23" s="265"/>
      <c r="EA23" s="265"/>
      <c r="EB23" s="265"/>
      <c r="EC23" s="265"/>
      <c r="ED23" s="266"/>
      <c r="EE23" s="264"/>
      <c r="EF23" s="265"/>
      <c r="EG23" s="265"/>
      <c r="EH23" s="265"/>
      <c r="EI23" s="265"/>
      <c r="EJ23" s="265"/>
      <c r="EK23" s="265"/>
      <c r="EL23" s="265"/>
      <c r="EM23" s="265"/>
      <c r="EN23" s="265"/>
      <c r="EO23" s="265"/>
      <c r="EP23" s="265"/>
      <c r="EQ23" s="265"/>
      <c r="ER23" s="265"/>
      <c r="ES23" s="266"/>
      <c r="ET23" s="264"/>
      <c r="EU23" s="265"/>
      <c r="EV23" s="265"/>
      <c r="EW23" s="265"/>
      <c r="EX23" s="265"/>
      <c r="EY23" s="265"/>
      <c r="EZ23" s="265"/>
      <c r="FA23" s="265"/>
      <c r="FB23" s="265"/>
      <c r="FC23" s="265"/>
      <c r="FD23" s="265"/>
      <c r="FE23" s="265"/>
      <c r="FF23" s="265"/>
      <c r="FG23" s="265"/>
      <c r="FH23" s="265"/>
      <c r="FI23" s="265"/>
      <c r="FJ23" s="266"/>
    </row>
    <row r="24" spans="1:166" s="35" customFormat="1" ht="18" customHeight="1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375</v>
      </c>
    </row>
    <row r="26" spans="1:166" s="35" customFormat="1" ht="35.25" customHeight="1">
      <c r="A26" s="307" t="s">
        <v>155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295" t="s">
        <v>372</v>
      </c>
      <c r="AQ26" s="295"/>
      <c r="AR26" s="295"/>
      <c r="AS26" s="295"/>
      <c r="AT26" s="295"/>
      <c r="AU26" s="295"/>
      <c r="AV26" s="296" t="s">
        <v>373</v>
      </c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9"/>
      <c r="BL26" s="296" t="s">
        <v>374</v>
      </c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  <c r="CE26" s="309"/>
      <c r="CF26" s="313" t="s">
        <v>153</v>
      </c>
      <c r="CG26" s="313"/>
      <c r="CH26" s="313"/>
      <c r="CI26" s="313"/>
      <c r="CJ26" s="313"/>
      <c r="CK26" s="313"/>
      <c r="CL26" s="313"/>
      <c r="CM26" s="313"/>
      <c r="CN26" s="313"/>
      <c r="CO26" s="313"/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  <c r="DD26" s="313"/>
      <c r="DE26" s="313"/>
      <c r="DF26" s="313"/>
      <c r="DG26" s="313"/>
      <c r="DH26" s="313"/>
      <c r="DI26" s="313"/>
      <c r="DJ26" s="313"/>
      <c r="DK26" s="313"/>
      <c r="DL26" s="313"/>
      <c r="DM26" s="313"/>
      <c r="DN26" s="313"/>
      <c r="DO26" s="313"/>
      <c r="DP26" s="313"/>
      <c r="DQ26" s="313"/>
      <c r="DR26" s="313"/>
      <c r="DS26" s="313"/>
      <c r="DT26" s="313"/>
      <c r="DU26" s="313"/>
      <c r="DV26" s="313"/>
      <c r="DW26" s="313"/>
      <c r="DX26" s="313"/>
      <c r="DY26" s="313"/>
      <c r="DZ26" s="313"/>
      <c r="EA26" s="313"/>
      <c r="EB26" s="313"/>
      <c r="EC26" s="313"/>
      <c r="ED26" s="313"/>
      <c r="EE26" s="313"/>
      <c r="EF26" s="313"/>
      <c r="EG26" s="313"/>
      <c r="EH26" s="313"/>
      <c r="EI26" s="313"/>
      <c r="EJ26" s="313"/>
      <c r="EK26" s="313"/>
      <c r="EL26" s="313"/>
      <c r="EM26" s="313"/>
      <c r="EN26" s="313"/>
      <c r="EO26" s="313"/>
      <c r="EP26" s="313"/>
      <c r="EQ26" s="313"/>
      <c r="ER26" s="313"/>
      <c r="ES26" s="313"/>
      <c r="ET26" s="296" t="s">
        <v>152</v>
      </c>
      <c r="EU26" s="297"/>
      <c r="EV26" s="297"/>
      <c r="EW26" s="297"/>
      <c r="EX26" s="297"/>
      <c r="EY26" s="297"/>
      <c r="EZ26" s="297"/>
      <c r="FA26" s="297"/>
      <c r="FB26" s="297"/>
      <c r="FC26" s="297"/>
      <c r="FD26" s="297"/>
      <c r="FE26" s="297"/>
      <c r="FF26" s="297"/>
      <c r="FG26" s="297"/>
      <c r="FH26" s="297"/>
      <c r="FI26" s="297"/>
      <c r="FJ26" s="298"/>
    </row>
    <row r="27" spans="1:166" s="35" customFormat="1" ht="75.75" customHeight="1">
      <c r="A27" s="307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295"/>
      <c r="AQ27" s="295"/>
      <c r="AR27" s="295"/>
      <c r="AS27" s="295"/>
      <c r="AT27" s="295"/>
      <c r="AU27" s="295"/>
      <c r="AV27" s="310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2"/>
      <c r="BL27" s="310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2"/>
      <c r="CF27" s="295" t="s">
        <v>371</v>
      </c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295"/>
      <c r="CW27" s="295" t="s">
        <v>151</v>
      </c>
      <c r="CX27" s="295"/>
      <c r="CY27" s="295"/>
      <c r="CZ27" s="295"/>
      <c r="DA27" s="295"/>
      <c r="DB27" s="295"/>
      <c r="DC27" s="295"/>
      <c r="DD27" s="295"/>
      <c r="DE27" s="295"/>
      <c r="DF27" s="295"/>
      <c r="DG27" s="295"/>
      <c r="DH27" s="295"/>
      <c r="DI27" s="295"/>
      <c r="DJ27" s="295"/>
      <c r="DK27" s="295"/>
      <c r="DL27" s="295"/>
      <c r="DM27" s="295"/>
      <c r="DN27" s="295" t="s">
        <v>150</v>
      </c>
      <c r="DO27" s="295"/>
      <c r="DP27" s="295"/>
      <c r="DQ27" s="295"/>
      <c r="DR27" s="295"/>
      <c r="DS27" s="295"/>
      <c r="DT27" s="295"/>
      <c r="DU27" s="295"/>
      <c r="DV27" s="295"/>
      <c r="DW27" s="295"/>
      <c r="DX27" s="295"/>
      <c r="DY27" s="295"/>
      <c r="DZ27" s="295"/>
      <c r="EA27" s="295"/>
      <c r="EB27" s="295"/>
      <c r="EC27" s="295"/>
      <c r="ED27" s="295"/>
      <c r="EE27" s="295" t="s">
        <v>149</v>
      </c>
      <c r="EF27" s="295"/>
      <c r="EG27" s="295"/>
      <c r="EH27" s="295"/>
      <c r="EI27" s="295"/>
      <c r="EJ27" s="295"/>
      <c r="EK27" s="295"/>
      <c r="EL27" s="295"/>
      <c r="EM27" s="295"/>
      <c r="EN27" s="295"/>
      <c r="EO27" s="295"/>
      <c r="EP27" s="295"/>
      <c r="EQ27" s="295"/>
      <c r="ER27" s="295"/>
      <c r="ES27" s="295"/>
      <c r="ET27" s="299"/>
      <c r="EU27" s="300"/>
      <c r="EV27" s="300"/>
      <c r="EW27" s="300"/>
      <c r="EX27" s="300"/>
      <c r="EY27" s="300"/>
      <c r="EZ27" s="300"/>
      <c r="FA27" s="300"/>
      <c r="FB27" s="300"/>
      <c r="FC27" s="300"/>
      <c r="FD27" s="300"/>
      <c r="FE27" s="300"/>
      <c r="FF27" s="300"/>
      <c r="FG27" s="300"/>
      <c r="FH27" s="300"/>
      <c r="FI27" s="300"/>
      <c r="FJ27" s="301"/>
    </row>
    <row r="28" spans="1:166" s="35" customFormat="1" ht="18.75">
      <c r="A28" s="279">
        <v>1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>
        <v>2</v>
      </c>
      <c r="AQ28" s="279"/>
      <c r="AR28" s="279"/>
      <c r="AS28" s="279"/>
      <c r="AT28" s="279"/>
      <c r="AU28" s="279"/>
      <c r="AV28" s="292">
        <v>3</v>
      </c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4"/>
      <c r="BL28" s="292">
        <v>4</v>
      </c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4"/>
      <c r="CF28" s="279">
        <v>5</v>
      </c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>
        <v>6</v>
      </c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>
        <v>7</v>
      </c>
      <c r="DO28" s="279"/>
      <c r="DP28" s="279"/>
      <c r="DQ28" s="279"/>
      <c r="DR28" s="279"/>
      <c r="DS28" s="279"/>
      <c r="DT28" s="279"/>
      <c r="DU28" s="279"/>
      <c r="DV28" s="279"/>
      <c r="DW28" s="279"/>
      <c r="DX28" s="279"/>
      <c r="DY28" s="279"/>
      <c r="DZ28" s="279"/>
      <c r="EA28" s="279"/>
      <c r="EB28" s="279"/>
      <c r="EC28" s="279"/>
      <c r="ED28" s="279"/>
      <c r="EE28" s="279">
        <v>8</v>
      </c>
      <c r="EF28" s="279"/>
      <c r="EG28" s="279"/>
      <c r="EH28" s="279"/>
      <c r="EI28" s="279"/>
      <c r="EJ28" s="279"/>
      <c r="EK28" s="279"/>
      <c r="EL28" s="279"/>
      <c r="EM28" s="279"/>
      <c r="EN28" s="279"/>
      <c r="EO28" s="279"/>
      <c r="EP28" s="279"/>
      <c r="EQ28" s="279"/>
      <c r="ER28" s="279"/>
      <c r="ES28" s="279"/>
      <c r="ET28" s="292">
        <v>9</v>
      </c>
      <c r="EU28" s="302"/>
      <c r="EV28" s="302"/>
      <c r="EW28" s="302"/>
      <c r="EX28" s="302"/>
      <c r="EY28" s="302"/>
      <c r="EZ28" s="302"/>
      <c r="FA28" s="302"/>
      <c r="FB28" s="302"/>
      <c r="FC28" s="302"/>
      <c r="FD28" s="302"/>
      <c r="FE28" s="302"/>
      <c r="FF28" s="302"/>
      <c r="FG28" s="302"/>
      <c r="FH28" s="302"/>
      <c r="FI28" s="302"/>
      <c r="FJ28" s="303"/>
    </row>
    <row r="29" spans="1:166" s="35" customFormat="1" ht="45.75" customHeight="1">
      <c r="A29" s="291" t="s">
        <v>394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0" t="s">
        <v>391</v>
      </c>
      <c r="AQ29" s="290"/>
      <c r="AR29" s="290"/>
      <c r="AS29" s="290"/>
      <c r="AT29" s="290"/>
      <c r="AU29" s="290"/>
      <c r="AV29" s="264" t="s">
        <v>142</v>
      </c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6"/>
      <c r="BL29" s="264" t="s">
        <v>142</v>
      </c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6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8"/>
      <c r="DS29" s="268"/>
      <c r="DT29" s="268"/>
      <c r="DU29" s="268"/>
      <c r="DV29" s="268"/>
      <c r="DW29" s="268"/>
      <c r="DX29" s="268"/>
      <c r="DY29" s="268"/>
      <c r="DZ29" s="268"/>
      <c r="EA29" s="268"/>
      <c r="EB29" s="268"/>
      <c r="EC29" s="268"/>
      <c r="ED29" s="268"/>
      <c r="EE29" s="268"/>
      <c r="EF29" s="268"/>
      <c r="EG29" s="268"/>
      <c r="EH29" s="268"/>
      <c r="EI29" s="268"/>
      <c r="EJ29" s="268"/>
      <c r="EK29" s="268"/>
      <c r="EL29" s="268"/>
      <c r="EM29" s="268"/>
      <c r="EN29" s="268"/>
      <c r="EO29" s="268"/>
      <c r="EP29" s="268"/>
      <c r="EQ29" s="268"/>
      <c r="ER29" s="268"/>
      <c r="ES29" s="268"/>
      <c r="ET29" s="264" t="s">
        <v>142</v>
      </c>
      <c r="EU29" s="265"/>
      <c r="EV29" s="265"/>
      <c r="EW29" s="265"/>
      <c r="EX29" s="265"/>
      <c r="EY29" s="265"/>
      <c r="EZ29" s="265"/>
      <c r="FA29" s="265"/>
      <c r="FB29" s="265"/>
      <c r="FC29" s="265"/>
      <c r="FD29" s="265"/>
      <c r="FE29" s="265"/>
      <c r="FF29" s="265"/>
      <c r="FG29" s="265"/>
      <c r="FH29" s="265"/>
      <c r="FI29" s="265"/>
      <c r="FJ29" s="266"/>
    </row>
    <row r="30" spans="1:166" s="35" customFormat="1" ht="32.25" customHeight="1">
      <c r="A30" s="289" t="s">
        <v>147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90"/>
      <c r="AQ30" s="290"/>
      <c r="AR30" s="290"/>
      <c r="AS30" s="290"/>
      <c r="AT30" s="290"/>
      <c r="AU30" s="290"/>
      <c r="AV30" s="264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6"/>
      <c r="BL30" s="264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5"/>
      <c r="CD30" s="265"/>
      <c r="CE30" s="266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  <c r="DG30" s="268"/>
      <c r="DH30" s="268"/>
      <c r="DI30" s="268"/>
      <c r="DJ30" s="268"/>
      <c r="DK30" s="268"/>
      <c r="DL30" s="268"/>
      <c r="DM30" s="268"/>
      <c r="DN30" s="268"/>
      <c r="DO30" s="268"/>
      <c r="DP30" s="268"/>
      <c r="DQ30" s="268"/>
      <c r="DR30" s="268"/>
      <c r="DS30" s="268"/>
      <c r="DT30" s="268"/>
      <c r="DU30" s="268"/>
      <c r="DV30" s="268"/>
      <c r="DW30" s="268"/>
      <c r="DX30" s="268"/>
      <c r="DY30" s="268"/>
      <c r="DZ30" s="268"/>
      <c r="EA30" s="268"/>
      <c r="EB30" s="268"/>
      <c r="EC30" s="268"/>
      <c r="ED30" s="268"/>
      <c r="EE30" s="268"/>
      <c r="EF30" s="268"/>
      <c r="EG30" s="268"/>
      <c r="EH30" s="268"/>
      <c r="EI30" s="268"/>
      <c r="EJ30" s="268"/>
      <c r="EK30" s="268"/>
      <c r="EL30" s="268"/>
      <c r="EM30" s="268"/>
      <c r="EN30" s="268"/>
      <c r="EO30" s="268"/>
      <c r="EP30" s="268"/>
      <c r="EQ30" s="268"/>
      <c r="ER30" s="268"/>
      <c r="ES30" s="268"/>
      <c r="ET30" s="264"/>
      <c r="EU30" s="265"/>
      <c r="EV30" s="265"/>
      <c r="EW30" s="265"/>
      <c r="EX30" s="265"/>
      <c r="EY30" s="265"/>
      <c r="EZ30" s="265"/>
      <c r="FA30" s="265"/>
      <c r="FB30" s="265"/>
      <c r="FC30" s="265"/>
      <c r="FD30" s="265"/>
      <c r="FE30" s="265"/>
      <c r="FF30" s="265"/>
      <c r="FG30" s="265"/>
      <c r="FH30" s="265"/>
      <c r="FI30" s="265"/>
      <c r="FJ30" s="266"/>
    </row>
    <row r="31" spans="1:166" s="35" customFormat="1" ht="32.25" customHeight="1">
      <c r="A31" s="288" t="s">
        <v>395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120" t="s">
        <v>392</v>
      </c>
      <c r="AQ31" s="120"/>
      <c r="AR31" s="120"/>
      <c r="AS31" s="120"/>
      <c r="AT31" s="120"/>
      <c r="AU31" s="120"/>
      <c r="AV31" s="264" t="s">
        <v>142</v>
      </c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6"/>
      <c r="BL31" s="264" t="s">
        <v>142</v>
      </c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6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268"/>
      <c r="DU31" s="268"/>
      <c r="DV31" s="268"/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268"/>
      <c r="EH31" s="268"/>
      <c r="EI31" s="268"/>
      <c r="EJ31" s="268"/>
      <c r="EK31" s="268"/>
      <c r="EL31" s="268"/>
      <c r="EM31" s="268"/>
      <c r="EN31" s="268"/>
      <c r="EO31" s="268"/>
      <c r="EP31" s="268"/>
      <c r="EQ31" s="268"/>
      <c r="ER31" s="268"/>
      <c r="ES31" s="268"/>
      <c r="ET31" s="264" t="s">
        <v>142</v>
      </c>
      <c r="EU31" s="265"/>
      <c r="EV31" s="265"/>
      <c r="EW31" s="265"/>
      <c r="EX31" s="265"/>
      <c r="EY31" s="265"/>
      <c r="EZ31" s="265"/>
      <c r="FA31" s="265"/>
      <c r="FB31" s="265"/>
      <c r="FC31" s="265"/>
      <c r="FD31" s="265"/>
      <c r="FE31" s="265"/>
      <c r="FF31" s="265"/>
      <c r="FG31" s="265"/>
      <c r="FH31" s="265"/>
      <c r="FI31" s="265"/>
      <c r="FJ31" s="266"/>
    </row>
    <row r="32" spans="1:166" s="35" customFormat="1" ht="32.25" customHeight="1">
      <c r="A32" s="288" t="s">
        <v>396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120" t="s">
        <v>393</v>
      </c>
      <c r="AQ32" s="120"/>
      <c r="AR32" s="120"/>
      <c r="AS32" s="120"/>
      <c r="AT32" s="120"/>
      <c r="AU32" s="120"/>
      <c r="AV32" s="264" t="s">
        <v>142</v>
      </c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6"/>
      <c r="BL32" s="264" t="s">
        <v>142</v>
      </c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6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  <c r="DN32" s="268"/>
      <c r="DO32" s="268"/>
      <c r="DP32" s="268"/>
      <c r="DQ32" s="268"/>
      <c r="DR32" s="268"/>
      <c r="DS32" s="268"/>
      <c r="DT32" s="268"/>
      <c r="DU32" s="268"/>
      <c r="DV32" s="268"/>
      <c r="DW32" s="268"/>
      <c r="DX32" s="268"/>
      <c r="DY32" s="268"/>
      <c r="DZ32" s="268"/>
      <c r="EA32" s="268"/>
      <c r="EB32" s="268"/>
      <c r="EC32" s="268"/>
      <c r="ED32" s="268"/>
      <c r="EE32" s="268"/>
      <c r="EF32" s="268"/>
      <c r="EG32" s="268"/>
      <c r="EH32" s="268"/>
      <c r="EI32" s="268"/>
      <c r="EJ32" s="268"/>
      <c r="EK32" s="268"/>
      <c r="EL32" s="268"/>
      <c r="EM32" s="268"/>
      <c r="EN32" s="268"/>
      <c r="EO32" s="268"/>
      <c r="EP32" s="268"/>
      <c r="EQ32" s="268"/>
      <c r="ER32" s="268"/>
      <c r="ES32" s="268"/>
      <c r="ET32" s="264" t="s">
        <v>142</v>
      </c>
      <c r="EU32" s="265"/>
      <c r="EV32" s="265"/>
      <c r="EW32" s="265"/>
      <c r="EX32" s="265"/>
      <c r="EY32" s="265"/>
      <c r="EZ32" s="265"/>
      <c r="FA32" s="265"/>
      <c r="FB32" s="265"/>
      <c r="FC32" s="265"/>
      <c r="FD32" s="265"/>
      <c r="FE32" s="265"/>
      <c r="FF32" s="265"/>
      <c r="FG32" s="265"/>
      <c r="FH32" s="265"/>
      <c r="FI32" s="265"/>
      <c r="FJ32" s="266"/>
    </row>
    <row r="33" s="35" customFormat="1" ht="27.75" customHeight="1"/>
    <row r="34" spans="1:84" s="35" customFormat="1" ht="47.25" customHeight="1">
      <c r="A34" s="91" t="s">
        <v>409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275" t="s">
        <v>479</v>
      </c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CF34" s="35" t="s">
        <v>135</v>
      </c>
    </row>
    <row r="35" spans="14:149" s="35" customFormat="1" ht="20.25">
      <c r="N35" s="263" t="s">
        <v>132</v>
      </c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H35" s="267" t="s">
        <v>131</v>
      </c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CF35" s="35" t="s">
        <v>134</v>
      </c>
      <c r="CG35" s="35" t="s">
        <v>333</v>
      </c>
      <c r="DC35" s="260"/>
      <c r="DD35" s="260"/>
      <c r="DE35" s="260"/>
      <c r="DF35" s="260"/>
      <c r="DG35" s="260"/>
      <c r="DH35" s="260"/>
      <c r="DI35" s="260"/>
      <c r="DJ35" s="260"/>
      <c r="DK35" s="260"/>
      <c r="DL35" s="260"/>
      <c r="DM35" s="260"/>
      <c r="DN35" s="260"/>
      <c r="DO35" s="260"/>
      <c r="DP35" s="260"/>
      <c r="DS35" s="280" t="s">
        <v>346</v>
      </c>
      <c r="DT35" s="280"/>
      <c r="DU35" s="280"/>
      <c r="DV35" s="280"/>
      <c r="DW35" s="280"/>
      <c r="DX35" s="280"/>
      <c r="DY35" s="280"/>
      <c r="DZ35" s="280"/>
      <c r="EA35" s="280"/>
      <c r="EB35" s="280"/>
      <c r="EC35" s="280"/>
      <c r="ED35" s="280"/>
      <c r="EE35" s="280"/>
      <c r="EF35" s="280"/>
      <c r="EG35" s="280"/>
      <c r="EH35" s="280"/>
      <c r="EI35" s="280"/>
      <c r="EJ35" s="280"/>
      <c r="EK35" s="280"/>
      <c r="EL35" s="280"/>
      <c r="EM35" s="280"/>
      <c r="EN35" s="280"/>
      <c r="EO35" s="280"/>
      <c r="EP35" s="280"/>
      <c r="EQ35" s="280"/>
      <c r="ER35" s="280"/>
      <c r="ES35" s="280"/>
    </row>
    <row r="36" spans="1:153" s="35" customFormat="1" ht="44.25" customHeight="1">
      <c r="A36" s="35" t="s">
        <v>133</v>
      </c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H36" s="275" t="s">
        <v>436</v>
      </c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DC36" s="263" t="s">
        <v>132</v>
      </c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S36" s="263" t="s">
        <v>131</v>
      </c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W36" s="82"/>
    </row>
    <row r="37" spans="18:60" s="35" customFormat="1" ht="15.75" customHeight="1">
      <c r="R37" s="263" t="s">
        <v>132</v>
      </c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H37" s="267" t="s">
        <v>131</v>
      </c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61" t="s">
        <v>130</v>
      </c>
      <c r="B39" s="261"/>
      <c r="C39" s="262" t="s">
        <v>329</v>
      </c>
      <c r="D39" s="262"/>
      <c r="E39" s="262"/>
      <c r="F39" s="35" t="s">
        <v>130</v>
      </c>
      <c r="I39" s="260" t="s">
        <v>512</v>
      </c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1">
        <v>20</v>
      </c>
      <c r="Z39" s="261"/>
      <c r="AA39" s="261"/>
      <c r="AB39" s="261"/>
      <c r="AC39" s="261"/>
      <c r="AD39" s="171" t="s">
        <v>480</v>
      </c>
      <c r="AE39" s="171"/>
      <c r="AF39" s="171"/>
      <c r="BL39" s="39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2022-09-01T05:40:37Z</cp:lastPrinted>
  <dcterms:created xsi:type="dcterms:W3CDTF">2015-02-02T08:55:52Z</dcterms:created>
  <dcterms:modified xsi:type="dcterms:W3CDTF">2022-10-07T06:51:11Z</dcterms:modified>
  <cp:category/>
  <cp:version/>
  <cp:contentType/>
  <cp:contentStatus/>
</cp:coreProperties>
</file>