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'расходы'!$A$1:$O$316</definedName>
  </definedNames>
  <calcPr fullCalcOnLoad="1"/>
</workbook>
</file>

<file path=xl/sharedStrings.xml><?xml version="1.0" encoding="utf-8"?>
<sst xmlns="http://schemas.openxmlformats.org/spreadsheetml/2006/main" count="1728" uniqueCount="514">
  <si>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</si>
  <si>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</si>
  <si>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</si>
  <si>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</si>
  <si>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</si>
  <si>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</si>
  <si>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</si>
  <si>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</si>
  <si>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</si>
  <si>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</si>
  <si>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</si>
  <si>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</si>
  <si>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</si>
  <si>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</si>
  <si>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</si>
  <si>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</si>
  <si>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</si>
  <si>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</si>
  <si>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</si>
  <si>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</si>
  <si>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</si>
  <si>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</si>
  <si>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</si>
  <si>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</si>
  <si>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</si>
  <si>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</si>
  <si>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</si>
  <si>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</si>
  <si>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</si>
  <si>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</si>
  <si>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</si>
  <si>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</si>
  <si>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</si>
  <si>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</si>
  <si>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</si>
  <si>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</si>
  <si>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</si>
  <si>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</si>
  <si>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</si>
  <si>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</si>
  <si>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</si>
  <si>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</si>
  <si>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</si>
  <si>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</si>
  <si>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</si>
  <si>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</si>
  <si>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</si>
  <si>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</si>
  <si>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</si>
  <si>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</si>
  <si>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</si>
  <si>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</si>
  <si>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</si>
  <si>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</si>
  <si>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</si>
  <si>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</si>
  <si>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</si>
  <si>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</si>
  <si>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</si>
  <si>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</si>
  <si>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</si>
  <si>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</si>
  <si>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</si>
  <si>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</si>
  <si>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</si>
  <si>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</si>
  <si>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</si>
  <si>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</si>
  <si>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</si>
  <si>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</si>
  <si>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</si>
  <si>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</si>
  <si>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</si>
  <si>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</si>
  <si>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</si>
  <si>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</si>
  <si>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</si>
  <si>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</si>
  <si>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</si>
  <si>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</si>
  <si>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</si>
  <si>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</si>
  <si>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</si>
  <si>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</si>
  <si>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</si>
  <si>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</si>
  <si>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</si>
  <si>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</si>
  <si>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</si>
  <si>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</si>
  <si>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</si>
  <si>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</si>
  <si>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</si>
  <si>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</si>
  <si>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</si>
  <si>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</si>
  <si>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</si>
  <si>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</si>
  <si>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</si>
  <si>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</si>
  <si>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</si>
  <si>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</si>
  <si>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</si>
  <si>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</si>
  <si>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</si>
  <si>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</si>
  <si>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</si>
  <si>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</si>
  <si>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</si>
  <si>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</si>
  <si>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</si>
  <si>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</si>
  <si>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</si>
  <si>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</si>
  <si>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</si>
  <si>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</si>
  <si>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</si>
  <si>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</si>
  <si>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</si>
  <si>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</si>
  <si>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</si>
  <si>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</si>
  <si>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</si>
  <si>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</si>
  <si>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</si>
  <si>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</si>
  <si>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</si>
  <si>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</si>
  <si>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</si>
  <si>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</si>
  <si>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</si>
  <si>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</si>
  <si>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</si>
  <si>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</si>
  <si>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</si>
  <si>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</si>
  <si>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</si>
  <si>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</si>
  <si>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</si>
  <si>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</si>
  <si>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</si>
  <si>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</si>
  <si>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</si>
  <si>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</si>
  <si>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</si>
  <si>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</si>
  <si>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</si>
  <si>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</si>
  <si>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</si>
  <si>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</si>
  <si>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</si>
  <si>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</si>
  <si>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</si>
  <si>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</si>
  <si>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</si>
  <si>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</si>
  <si>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</si>
  <si>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</si>
  <si>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</si>
  <si>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</si>
  <si>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</si>
  <si>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</si>
  <si>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</si>
  <si>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</si>
  <si>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</si>
  <si>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</si>
  <si>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</si>
  <si>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</si>
  <si>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</si>
  <si>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</si>
  <si>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</si>
  <si>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</si>
  <si>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</si>
  <si>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</si>
  <si>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</si>
  <si>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</si>
  <si>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</si>
  <si>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</si>
  <si>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</si>
  <si>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</si>
  <si>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</si>
  <si>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</si>
  <si>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</si>
  <si>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</si>
  <si>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</si>
  <si>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</si>
  <si>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</si>
  <si>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</si>
  <si>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</si>
  <si>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</si>
  <si>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</si>
  <si>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1 14 06020 00 0000 430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</si>
  <si>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</si>
  <si>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</si>
  <si>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</si>
  <si>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</si>
  <si>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</si>
  <si>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</si>
  <si>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</si>
  <si>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</si>
  <si>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</si>
  <si>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</si>
  <si>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</si>
  <si>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</si>
  <si>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</si>
  <si>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</si>
  <si>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</si>
  <si>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</si>
  <si>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</si>
  <si>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</si>
  <si>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</si>
  <si>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</si>
  <si>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</si>
  <si>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</si>
  <si>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</si>
  <si>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</si>
  <si>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</si>
  <si>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</si>
  <si>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</si>
  <si>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</si>
  <si>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</si>
  <si>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</si>
  <si>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</si>
  <si>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</si>
  <si>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</si>
  <si>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</si>
  <si>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</si>
  <si>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</si>
  <si>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</si>
  <si>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</si>
  <si>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</si>
  <si>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</si>
  <si>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</si>
  <si>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</si>
  <si>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</si>
  <si>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</si>
  <si>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</si>
  <si>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</si>
  <si>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</si>
  <si>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</si>
  <si>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</si>
  <si>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</si>
  <si>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</si>
  <si>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</si>
  <si>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</si>
  <si>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</si>
  <si>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</si>
  <si>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</si>
  <si>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</si>
  <si>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</si>
  <si>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</si>
  <si>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</si>
  <si>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</si>
  <si>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</si>
  <si>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</si>
  <si>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</si>
  <si>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</si>
  <si>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</si>
  <si>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</si>
  <si>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</si>
  <si>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</si>
  <si>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</si>
  <si>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</si>
  <si>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</si>
  <si>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</si>
  <si>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</si>
  <si>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</si>
  <si>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</si>
  <si>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</si>
  <si>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</si>
  <si>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</si>
  <si>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</si>
  <si>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</si>
  <si>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</si>
  <si>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</si>
  <si>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</si>
  <si>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</si>
  <si>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</si>
  <si>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</si>
  <si>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</si>
  <si>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</si>
  <si>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</si>
  <si>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</si>
  <si>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</si>
  <si>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</si>
  <si>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</si>
  <si>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</si>
  <si>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</si>
  <si>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</si>
  <si>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</si>
  <si>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</si>
  <si>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</si>
  <si>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</si>
  <si>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</si>
  <si>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</si>
  <si>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</si>
  <si>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</si>
  <si>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</si>
  <si>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</si>
  <si>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</si>
  <si>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</si>
  <si>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</si>
  <si>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</si>
  <si>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</si>
  <si>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</si>
  <si>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</si>
  <si>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</si>
  <si>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</si>
  <si>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</si>
  <si>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</si>
  <si>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</si>
  <si>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</si>
  <si>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</si>
  <si>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</si>
  <si>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</si>
  <si>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</si>
  <si>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</si>
  <si>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</si>
  <si>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</si>
  <si>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</si>
  <si>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</si>
  <si>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</si>
  <si>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</si>
  <si>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</si>
  <si>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</si>
  <si>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</si>
  <si>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</si>
  <si>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</si>
  <si>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</si>
  <si>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</si>
  <si>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</si>
  <si>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</si>
  <si>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</si>
  <si>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</si>
  <si>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</si>
  <si>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</si>
  <si>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</si>
  <si>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</si>
  <si>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</si>
  <si>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</si>
  <si>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</si>
  <si>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</si>
  <si>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</si>
  <si>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</si>
  <si>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</si>
  <si>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</si>
  <si>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</si>
  <si>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</si>
  <si>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</si>
  <si>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</si>
  <si>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</si>
  <si>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</si>
  <si>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</si>
  <si>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</si>
  <si>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</si>
  <si>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</si>
  <si>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</si>
  <si>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</si>
  <si>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</si>
  <si>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</si>
  <si>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</si>
  <si>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</si>
  <si>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</si>
  <si>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</si>
  <si>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</si>
  <si>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</si>
  <si>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</si>
  <si>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</si>
  <si>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</si>
  <si>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</si>
  <si>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</si>
  <si>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</si>
  <si>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</si>
  <si>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</si>
  <si>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</si>
  <si>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</si>
  <si>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</si>
  <si>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</si>
  <si>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</si>
  <si>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</si>
  <si>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</si>
  <si>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</si>
  <si>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</si>
  <si>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</si>
  <si>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</si>
  <si>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</si>
  <si>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</si>
  <si>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</si>
  <si>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</si>
  <si>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</si>
  <si>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</si>
  <si>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</si>
  <si>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</si>
  <si>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</si>
  <si>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</si>
  <si>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</si>
  <si>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</si>
  <si>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</si>
  <si>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</si>
  <si>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</si>
  <si>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</si>
  <si>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</si>
  <si>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</si>
  <si>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</si>
  <si>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</si>
  <si>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</si>
  <si>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</si>
  <si>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</si>
  <si>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</si>
  <si>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</si>
  <si>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</si>
  <si>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</si>
  <si>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</si>
  <si>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</si>
  <si>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</si>
  <si>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</si>
  <si>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</si>
  <si>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</si>
  <si>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</si>
  <si>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</si>
  <si>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</si>
  <si>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</si>
  <si>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</si>
  <si>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</si>
  <si>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</si>
  <si>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</si>
  <si>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</si>
  <si>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</si>
  <si>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</si>
  <si>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</si>
  <si>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</si>
  <si>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</si>
  <si>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</si>
  <si>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</si>
  <si>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</si>
  <si>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</si>
  <si>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</si>
  <si>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</si>
  <si>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</si>
  <si>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</si>
  <si>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</si>
  <si>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</si>
  <si>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</si>
  <si>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</si>
  <si>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</si>
  <si>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</si>
  <si>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</si>
  <si>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</si>
  <si>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</si>
  <si>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</si>
  <si>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</si>
  <si>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</si>
  <si>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</si>
  <si>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</si>
  <si>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</si>
  <si>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</si>
  <si>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</si>
  <si>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</si>
  <si>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</si>
  <si>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</si>
  <si>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</si>
  <si>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</si>
  <si>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</si>
  <si>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</si>
  <si>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</si>
  <si>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</si>
  <si>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</si>
  <si>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</si>
  <si>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</si>
  <si>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</si>
  <si>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</si>
  <si>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</si>
  <si>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</si>
  <si>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</si>
  <si>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</si>
  <si>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</si>
  <si>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</si>
  <si>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</si>
  <si>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</si>
  <si>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</si>
  <si>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</si>
  <si>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</si>
  <si>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</si>
  <si>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</si>
  <si>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</si>
  <si>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</si>
  <si>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</si>
  <si>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</si>
  <si>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</si>
  <si>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</si>
  <si>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</si>
  <si>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</si>
  <si>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</si>
  <si>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</si>
  <si>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</si>
  <si>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</si>
  <si>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</si>
  <si>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</si>
  <si>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</si>
  <si>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</si>
  <si>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</si>
  <si>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</si>
  <si>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</si>
  <si>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</si>
  <si>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</si>
  <si>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</si>
  <si>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</si>
  <si>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</si>
  <si>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</si>
  <si>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</si>
  <si>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2 02 45160 00 0000 150</t>
  </si>
  <si>
    <t>2 02 45160 10 0000 150</t>
  </si>
  <si>
    <t>ноября</t>
  </si>
  <si>
    <t>01.11.2022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</si>
</sst>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view="pageBreakPreview" zoomScale="60" zoomScaleNormal="75" workbookViewId="0" topLeftCell="A1">
      <selection activeCell="BJ123" sqref="BJ123:CE123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310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354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309</v>
      </c>
      <c r="ER5" s="55"/>
      <c r="ES5" s="55"/>
      <c r="ET5" s="176" t="s">
        <v>314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308</v>
      </c>
      <c r="BI6" s="165" t="s">
        <v>512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307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306</v>
      </c>
      <c r="ER6" s="55"/>
      <c r="ES6" s="55"/>
      <c r="ET6" s="179" t="s">
        <v>513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355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356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356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357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305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304</v>
      </c>
      <c r="ER10" s="55"/>
      <c r="ES10" s="55"/>
      <c r="ET10" s="182" t="s">
        <v>303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301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359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298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297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154</v>
      </c>
      <c r="AO15" s="199"/>
      <c r="AP15" s="199"/>
      <c r="AQ15" s="199"/>
      <c r="AR15" s="199"/>
      <c r="AS15" s="200"/>
      <c r="AT15" s="208" t="s">
        <v>360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361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153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152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362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151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150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149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296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295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16433400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14495694.770000001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14495694.770000001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294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292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5681000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5289703.450000001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5289703.450000001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1079381.1199999999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1079381.1199999999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278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289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1079381.1199999999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1079381.1199999999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288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1018132.69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1018132.69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278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287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1013669.4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1013669.4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278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286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3904.83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3904.83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278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285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558.46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558.46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278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363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278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284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12537.380000000001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12537.380000000001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278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283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12529.62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12529.62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278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344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7.76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7.76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278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282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278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281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48711.05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48711.05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48428.23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48428.23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278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279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232.9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232.9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278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277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49.92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49.92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275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273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271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269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267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265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263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790568.53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790568.53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261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258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260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259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258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257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256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254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252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247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249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247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248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247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246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244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242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241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239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238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237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236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234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234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233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790568.53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790568.53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232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790568.53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790568.53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230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644925.6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644925.6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229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228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137754.45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137754.45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402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7888.48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7888.48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226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225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2982110.4800000004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2982110.4800000004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224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267451.92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267451.92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222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267451.92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267451.92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220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221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264157.05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264157.05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220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217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3294.87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3294.87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219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218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3294.87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3294.87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219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327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216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215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2714658.5600000005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2714658.5600000005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2545902.1700000004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2545902.1700000004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212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2545902.1700000004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2545902.1700000004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211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210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2527444.74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2527444.74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208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209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18469.23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18469.23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208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207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-11.8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-11.8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208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439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204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206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168756.38999999998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168756.38999999998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204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205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168756.38999999998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168756.38999999998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204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203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166654.61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166654.61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201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2101.78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2101.78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202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332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199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9500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9500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198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197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9500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9500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196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9500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9500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195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194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9500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9500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459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461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466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462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467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460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468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463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458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454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3487.32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3487.32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453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3487.32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3487.32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456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455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3487.32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3487.32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452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3487.32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3487.32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481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484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485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486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488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487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490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489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483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>
      <c r="A104" s="132" t="s">
        <v>193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192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424600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424656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424656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45.75" customHeight="1">
      <c r="A105" s="124" t="s">
        <v>509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191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424600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424656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424656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>
      <c r="A106" s="124" t="s">
        <v>508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190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424600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424656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424656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189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188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187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186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182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179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178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176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175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174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173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172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5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169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168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10752400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9205991.32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9205991.32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BJ119+BJ124+BJ127+BJ132</f>
        <v>10752400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CF119+CF124+CF127+CF132</f>
        <v>9205991.32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9205991.32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165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497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BJ120+BJ122</f>
        <v>10156800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CF120+CF122</f>
        <v>8687100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8687100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498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496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8264900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158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>CF120</f>
        <v>8264900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499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495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8264900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>CF121</f>
        <v>8264900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82" customFormat="1" ht="27.75" customHeight="1">
      <c r="A122" s="124" t="s">
        <v>505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0"/>
      <c r="AO122" s="120"/>
      <c r="AP122" s="120"/>
      <c r="AQ122" s="120"/>
      <c r="AR122" s="120"/>
      <c r="AS122" s="120"/>
      <c r="AT122" s="121" t="s">
        <v>503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2">
        <f>BJ123</f>
        <v>422200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>
        <f>CF123</f>
        <v>422200</v>
      </c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3" t="s">
        <v>158</v>
      </c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16">
        <f t="shared" si="4"/>
        <v>422200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3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82" customFormat="1" ht="42" customHeight="1">
      <c r="A123" s="124" t="s">
        <v>506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504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v>422200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422200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 t="shared" si="4"/>
        <v>422200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5" customFormat="1" ht="31.5" customHeight="1" hidden="1">
      <c r="A124" s="132" t="s">
        <v>444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3"/>
      <c r="AO124" s="133"/>
      <c r="AP124" s="133"/>
      <c r="AQ124" s="133"/>
      <c r="AR124" s="133"/>
      <c r="AS124" s="133"/>
      <c r="AT124" s="128" t="s">
        <v>442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9">
        <f>BJ126</f>
        <v>0</v>
      </c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>
        <f>CF126</f>
        <v>0</v>
      </c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25">
        <f>CF124</f>
        <v>0</v>
      </c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35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7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s="82" customFormat="1" ht="26.25" customHeight="1" hidden="1">
      <c r="A125" s="124" t="s">
        <v>446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0"/>
      <c r="AO125" s="120"/>
      <c r="AP125" s="120"/>
      <c r="AQ125" s="120"/>
      <c r="AR125" s="120"/>
      <c r="AS125" s="120"/>
      <c r="AT125" s="121" t="s">
        <v>447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 t="s">
        <v>158</v>
      </c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16">
        <f>CF125</f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3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82" customFormat="1" ht="27" customHeight="1" hidden="1">
      <c r="A126" s="124" t="s">
        <v>443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0"/>
      <c r="AO126" s="120"/>
      <c r="AP126" s="120"/>
      <c r="AQ126" s="120"/>
      <c r="AR126" s="120"/>
      <c r="AS126" s="120"/>
      <c r="AT126" s="121" t="s">
        <v>445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16">
        <f>CF126</f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3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5" customFormat="1" ht="28.5" customHeight="1">
      <c r="A127" s="132" t="s">
        <v>164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3"/>
      <c r="AO127" s="133"/>
      <c r="AP127" s="133"/>
      <c r="AQ127" s="133"/>
      <c r="AR127" s="133"/>
      <c r="AS127" s="133"/>
      <c r="AT127" s="128" t="s">
        <v>423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9">
        <f>BJ130+BJ128</f>
        <v>255600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>
        <f>CF130+CF128</f>
        <v>181234.26</v>
      </c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25">
        <f t="shared" si="4"/>
        <v>181234.26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35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7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166" s="101" customFormat="1" ht="42" customHeight="1">
      <c r="A128" s="132" t="s">
        <v>162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422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200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>CF128</f>
        <v>200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53"/>
      <c r="FI128" s="53"/>
      <c r="FJ128" s="53"/>
    </row>
    <row r="129" spans="1:166" s="55" customFormat="1" ht="41.25" customHeight="1">
      <c r="A129" s="124" t="s">
        <v>162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421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200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>CF129</f>
        <v>200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52"/>
      <c r="FI129" s="52"/>
      <c r="FJ129" s="52"/>
    </row>
    <row r="130" spans="1:256" s="105" customFormat="1" ht="42" customHeight="1">
      <c r="A130" s="132" t="s">
        <v>163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420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</f>
        <v>255400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</f>
        <v>181034.26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t="shared" si="4"/>
        <v>181034.26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4" t="s">
        <v>163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0"/>
      <c r="AO131" s="120"/>
      <c r="AP131" s="120"/>
      <c r="AQ131" s="120"/>
      <c r="AR131" s="120"/>
      <c r="AS131" s="120"/>
      <c r="AT131" s="121" t="s">
        <v>419</v>
      </c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2">
        <v>255400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>
        <v>181034.26</v>
      </c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16">
        <f t="shared" si="4"/>
        <v>181034.26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28.5" customHeight="1">
      <c r="A132" s="132" t="s">
        <v>322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3"/>
      <c r="AO132" s="133"/>
      <c r="AP132" s="133"/>
      <c r="AQ132" s="133"/>
      <c r="AR132" s="133"/>
      <c r="AS132" s="133"/>
      <c r="AT132" s="128" t="s">
        <v>418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9">
        <f>BJ133+BJ135+BJ137</f>
        <v>340000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>
        <f>CF133+CF135+CF137</f>
        <v>337657.06</v>
      </c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25">
        <f aca="true" t="shared" si="5" ref="EE132:EE138">CF132</f>
        <v>337657.06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35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5" customFormat="1" ht="59.25" customHeight="1">
      <c r="A133" s="154" t="s">
        <v>342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6"/>
      <c r="AN133" s="133"/>
      <c r="AO133" s="133"/>
      <c r="AP133" s="133"/>
      <c r="AQ133" s="133"/>
      <c r="AR133" s="133"/>
      <c r="AS133" s="133"/>
      <c r="AT133" s="128" t="s">
        <v>417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240000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237657.06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237657.06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9.75" customHeight="1">
      <c r="A134" s="151" t="s">
        <v>343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3"/>
      <c r="AN134" s="120"/>
      <c r="AO134" s="120"/>
      <c r="AP134" s="120"/>
      <c r="AQ134" s="120"/>
      <c r="AR134" s="120"/>
      <c r="AS134" s="120"/>
      <c r="AT134" s="121" t="s">
        <v>416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240000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237657.06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237657.06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57" customHeight="1">
      <c r="A135" s="132" t="s">
        <v>351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510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100000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100000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100000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60" customHeight="1">
      <c r="A136" s="124" t="s">
        <v>350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511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100000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100000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100000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42" customHeight="1" hidden="1">
      <c r="A137" s="132" t="s">
        <v>324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348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 t="shared" si="5"/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42.75" customHeight="1" hidden="1">
      <c r="A138" s="124" t="s">
        <v>323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349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 t="shared" si="5"/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88.5" customHeight="1" hidden="1">
      <c r="A139" s="132" t="s">
        <v>406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133"/>
      <c r="AP139" s="133"/>
      <c r="AQ139" s="133"/>
      <c r="AR139" s="133"/>
      <c r="AS139" s="133"/>
      <c r="AT139" s="128" t="s">
        <v>403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>CF139</f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s="106" customFormat="1" ht="90.75" customHeight="1" hidden="1">
      <c r="A140" s="124" t="s">
        <v>405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0"/>
      <c r="AO140" s="120"/>
      <c r="AP140" s="120"/>
      <c r="AQ140" s="120"/>
      <c r="AR140" s="120"/>
      <c r="AS140" s="120"/>
      <c r="AT140" s="121" t="s">
        <v>404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2">
        <v>0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>
        <v>0</v>
      </c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16">
        <f>CF140</f>
        <v>0</v>
      </c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3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167" s="45" customFormat="1" ht="70.5" customHeight="1" hidden="1">
      <c r="A141" s="217" t="s">
        <v>317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9"/>
      <c r="AN141" s="133"/>
      <c r="AO141" s="133"/>
      <c r="AP141" s="133"/>
      <c r="AQ141" s="133"/>
      <c r="AR141" s="133"/>
      <c r="AS141" s="133"/>
      <c r="AT141" s="128" t="s">
        <v>345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9">
        <f>BJ142+BJ144</f>
        <v>0</v>
      </c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>
        <f>CF142+CF144</f>
        <v>0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25">
        <f t="shared" si="4"/>
        <v>0</v>
      </c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35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7"/>
      <c r="FK141" s="50"/>
    </row>
    <row r="142" spans="1:167" s="45" customFormat="1" ht="55.5" customHeight="1" hidden="1">
      <c r="A142" s="132" t="s">
        <v>160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3"/>
      <c r="AO142" s="133"/>
      <c r="AP142" s="133"/>
      <c r="AQ142" s="133"/>
      <c r="AR142" s="133"/>
      <c r="AS142" s="133"/>
      <c r="AT142" s="128" t="s">
        <v>161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35" customFormat="1" ht="57" customHeight="1" hidden="1">
      <c r="A143" s="124" t="s">
        <v>160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159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38"/>
    </row>
    <row r="144" spans="1:167" s="45" customFormat="1" ht="66" customHeight="1" hidden="1">
      <c r="A144" s="217" t="s">
        <v>317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9"/>
      <c r="AN144" s="133"/>
      <c r="AO144" s="133"/>
      <c r="AP144" s="133"/>
      <c r="AQ144" s="133"/>
      <c r="AR144" s="133"/>
      <c r="AS144" s="133"/>
      <c r="AT144" s="128" t="s">
        <v>335</v>
      </c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9">
        <f>BJ145</f>
        <v>0</v>
      </c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>
        <f>CF145</f>
        <v>0</v>
      </c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25">
        <f t="shared" si="4"/>
        <v>0</v>
      </c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35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7"/>
      <c r="FK144" s="50"/>
    </row>
    <row r="145" spans="1:167" s="47" customFormat="1" ht="81" customHeight="1" hidden="1">
      <c r="A145" s="124" t="s">
        <v>316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0"/>
      <c r="AO145" s="120"/>
      <c r="AP145" s="120"/>
      <c r="AQ145" s="120"/>
      <c r="AR145" s="120"/>
      <c r="AS145" s="120"/>
      <c r="AT145" s="121" t="s">
        <v>334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>
        <v>0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>
        <v>0</v>
      </c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16">
        <f t="shared" si="4"/>
        <v>0</v>
      </c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  <c r="FK145" s="51"/>
    </row>
    <row r="146" spans="1:167" s="35" customFormat="1" ht="18.75">
      <c r="A146" s="214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6"/>
      <c r="FH146" s="43"/>
      <c r="FI146" s="43"/>
      <c r="FJ146" s="44" t="s">
        <v>157</v>
      </c>
      <c r="FK146" s="38"/>
    </row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6" customFormat="1" ht="20.25"/>
    <row r="239" s="36" customFormat="1" ht="20.2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</sheetData>
  <sheetProtection/>
  <mergeCells count="1189"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  <mergeCell ref="DN121:ED121"/>
    <mergeCell ref="A120:AM120"/>
    <mergeCell ref="AN120:AS120"/>
    <mergeCell ref="AT120:BI120"/>
    <mergeCell ref="BJ120:CE120"/>
    <mergeCell ref="CF120:CV120"/>
    <mergeCell ref="CW120:DM120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80:AM80"/>
    <mergeCell ref="AN80:AS80"/>
    <mergeCell ref="AT80:BI80"/>
    <mergeCell ref="BJ80:CE80"/>
    <mergeCell ref="CF80:CV80"/>
    <mergeCell ref="CW80:DM80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2:FJ122"/>
    <mergeCell ref="ET113:FJ113"/>
    <mergeCell ref="ET116:FJ116"/>
    <mergeCell ref="ET115:FJ115"/>
    <mergeCell ref="ET119:FJ119"/>
    <mergeCell ref="ET117:FJ117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E133:ES133"/>
    <mergeCell ref="ET133:FJ133"/>
    <mergeCell ref="ET135:FJ135"/>
    <mergeCell ref="DN135:ED135"/>
    <mergeCell ref="EE135:ES135"/>
    <mergeCell ref="DN134:ED134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7"/>
  <sheetViews>
    <sheetView view="pageBreakPreview" zoomScale="80" zoomScaleNormal="80" zoomScaleSheetLayoutView="80" zoomScalePageLayoutView="6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9" t="s">
        <v>0</v>
      </c>
      <c r="B1" s="249" t="s">
        <v>70</v>
      </c>
      <c r="C1" s="251" t="s">
        <v>368</v>
      </c>
      <c r="D1" s="252"/>
      <c r="E1" s="252"/>
      <c r="F1" s="252"/>
      <c r="G1" s="253"/>
      <c r="H1" s="257" t="s">
        <v>361</v>
      </c>
      <c r="I1" s="249" t="s">
        <v>369</v>
      </c>
      <c r="J1" s="246" t="s">
        <v>370</v>
      </c>
      <c r="K1" s="247"/>
      <c r="L1" s="247"/>
      <c r="M1" s="248"/>
      <c r="N1" s="244" t="s">
        <v>152</v>
      </c>
      <c r="O1" s="245"/>
    </row>
    <row r="2" spans="1:254" s="65" customFormat="1" ht="116.25" customHeight="1">
      <c r="A2" s="250"/>
      <c r="B2" s="250"/>
      <c r="C2" s="254"/>
      <c r="D2" s="255"/>
      <c r="E2" s="255"/>
      <c r="F2" s="255"/>
      <c r="G2" s="256"/>
      <c r="H2" s="258"/>
      <c r="I2" s="250"/>
      <c r="J2" s="60" t="s">
        <v>371</v>
      </c>
      <c r="K2" s="60" t="s">
        <v>71</v>
      </c>
      <c r="L2" s="60" t="s">
        <v>72</v>
      </c>
      <c r="M2" s="63" t="s">
        <v>149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4" t="s">
        <v>312</v>
      </c>
      <c r="E3" s="235"/>
      <c r="F3" s="235"/>
      <c r="G3" s="235"/>
      <c r="H3" s="235"/>
      <c r="I3" s="23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H5+H15+H33+H36+H39+H45+H48+H51+H54+H61+H66+H69+H72+H76+H92+H95+H98+H112+H121+H126+H129+H132+H155+H161+H202+H207+H210+H217+H224+H229+H232+H243+H254+H258+H261+H274</f>
        <v>20504100</v>
      </c>
      <c r="I4" s="4">
        <f>I5+I15+I33+I36+I39+I45+I48+I51+I54+I61+I66+I69+I72+I76+I92+I95+I98+I112+I121+I126+I129+I132+I155+I161+I202+I207+I210+I217+I224+I229+I232+I243+I254+I258+I261+I274</f>
        <v>15672792.98</v>
      </c>
      <c r="J4" s="4">
        <f>J5+J15+J33+J36+J39+J45+J48+J51+J54+J61+J66+J69+J72+J76+J92+J95+J98+J112+J121+J126+J129+J132+J155+J161+J202+J207+J210+J217+J224+J229+J232+J243+J254+J258+J261+J274</f>
        <v>15672792.98</v>
      </c>
      <c r="K4" s="4">
        <f>K5+K15+K33+K36+K51+K61+K66+K69+K76+K92+K95+K98+K112+K121+K132+K152+K172+K194+K207+K217+K229+K232+K243+K254+K258+K261</f>
        <v>0</v>
      </c>
      <c r="L4" s="4">
        <f>L5+L15+L33+L36+L51+L61+L66+L69+L76+L92+L95+L98+L112+L121+L132+L152+L172+L194+L207+L217+L229+L232+L243+L254+L258+L261</f>
        <v>0</v>
      </c>
      <c r="M4" s="4">
        <f>M5+M15+M33+M36+M39+M45+M48+M51+M54+M61+M66+M69+M72+M76+M92+M95+M98+M112+M121+M126+M129+M132+M155+M161+M202+M207+M210+M217+M224+M229+M232+M243+M254+M258+M261+M274</f>
        <v>15672792.98</v>
      </c>
      <c r="N4" s="4">
        <f>H4-J4</f>
        <v>4831307.02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5560300</v>
      </c>
      <c r="I5" s="4">
        <f t="shared" si="0"/>
        <v>3958813.88</v>
      </c>
      <c r="J5" s="4">
        <f t="shared" si="0"/>
        <v>3958813.88</v>
      </c>
      <c r="K5" s="4">
        <f t="shared" si="0"/>
        <v>0</v>
      </c>
      <c r="L5" s="4">
        <f t="shared" si="0"/>
        <v>0</v>
      </c>
      <c r="M5" s="4">
        <f t="shared" si="0"/>
        <v>3958813.88</v>
      </c>
      <c r="N5" s="4">
        <f>H5-J5</f>
        <v>1601486.12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3716878.8899999997</v>
      </c>
      <c r="J6" s="8">
        <f>J7+J8+J9+J10+J11</f>
        <v>3716878.8899999997</v>
      </c>
      <c r="K6" s="8">
        <f>K7+K10</f>
        <v>0</v>
      </c>
      <c r="L6" s="8">
        <f>L7+L10</f>
        <v>0</v>
      </c>
      <c r="M6" s="8">
        <f>M7+M8+M9+M10+M11</f>
        <v>3716878.8899999997</v>
      </c>
      <c r="N6" s="8">
        <f aca="true" t="shared" si="1" ref="N6:N79">H6-J6</f>
        <v>1477921.1100000003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3895000</v>
      </c>
      <c r="I7" s="8">
        <v>2819199.73</v>
      </c>
      <c r="J7" s="8">
        <v>2819199.73</v>
      </c>
      <c r="K7" s="8">
        <v>0</v>
      </c>
      <c r="L7" s="8">
        <v>0</v>
      </c>
      <c r="M7" s="8">
        <v>2819199.73</v>
      </c>
      <c r="N7" s="8">
        <f t="shared" si="1"/>
        <v>1075800.27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10100</v>
      </c>
      <c r="I9" s="8">
        <v>10082.61</v>
      </c>
      <c r="J9" s="8">
        <v>10082.61</v>
      </c>
      <c r="K9" s="8">
        <v>0</v>
      </c>
      <c r="L9" s="8">
        <v>0</v>
      </c>
      <c r="M9" s="8">
        <v>10082.61</v>
      </c>
      <c r="N9" s="8">
        <f>H9-J9</f>
        <v>17.389999999999418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887596.55</v>
      </c>
      <c r="J10" s="8">
        <v>887596.55</v>
      </c>
      <c r="K10" s="8">
        <v>0</v>
      </c>
      <c r="L10" s="8">
        <v>0</v>
      </c>
      <c r="M10" s="8">
        <v>887596.55</v>
      </c>
      <c r="N10" s="8">
        <f t="shared" si="1"/>
        <v>402103.44999999995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241934.99</v>
      </c>
      <c r="J12" s="8">
        <f t="shared" si="2"/>
        <v>241934.99</v>
      </c>
      <c r="K12" s="8">
        <f t="shared" si="2"/>
        <v>0</v>
      </c>
      <c r="L12" s="8">
        <f t="shared" si="2"/>
        <v>0</v>
      </c>
      <c r="M12" s="8">
        <f t="shared" si="2"/>
        <v>241934.99</v>
      </c>
      <c r="N12" s="8">
        <f t="shared" si="1"/>
        <v>123565.01000000001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241934.99</v>
      </c>
      <c r="J13" s="8">
        <v>241934.99</v>
      </c>
      <c r="K13" s="8">
        <v>0</v>
      </c>
      <c r="L13" s="8">
        <v>0</v>
      </c>
      <c r="M13" s="8">
        <v>241934.99</v>
      </c>
      <c r="N13" s="8">
        <f t="shared" si="1"/>
        <v>123565.01000000001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H16+H25+H31</f>
        <v>625000</v>
      </c>
      <c r="I15" s="4">
        <f>I16+I25+I31</f>
        <v>310086.20000000007</v>
      </c>
      <c r="J15" s="4">
        <f>J16+J25+J31</f>
        <v>310086.20000000007</v>
      </c>
      <c r="K15" s="4">
        <f>K16+K29</f>
        <v>0</v>
      </c>
      <c r="L15" s="4">
        <f>L16+L29</f>
        <v>0</v>
      </c>
      <c r="M15" s="4">
        <f>M16+M25+M31</f>
        <v>310086.20000000007</v>
      </c>
      <c r="N15" s="4">
        <f t="shared" si="1"/>
        <v>314913.79999999993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 aca="true" t="shared" si="3" ref="H16:M16">H17+H18+H19+H20+H21+H22</f>
        <v>444300</v>
      </c>
      <c r="I16" s="8">
        <f t="shared" si="3"/>
        <v>271521.04000000004</v>
      </c>
      <c r="J16" s="8">
        <f t="shared" si="3"/>
        <v>271521.04000000004</v>
      </c>
      <c r="K16" s="8">
        <f t="shared" si="3"/>
        <v>0</v>
      </c>
      <c r="L16" s="8">
        <f t="shared" si="3"/>
        <v>0</v>
      </c>
      <c r="M16" s="8">
        <f t="shared" si="3"/>
        <v>271521.04000000004</v>
      </c>
      <c r="N16" s="8">
        <f t="shared" si="1"/>
        <v>172778.95999999996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53400</v>
      </c>
      <c r="I17" s="8">
        <v>29709.79</v>
      </c>
      <c r="J17" s="8">
        <v>29709.79</v>
      </c>
      <c r="K17" s="8">
        <v>0</v>
      </c>
      <c r="L17" s="8">
        <v>0</v>
      </c>
      <c r="M17" s="8">
        <v>29709.79</v>
      </c>
      <c r="N17" s="8">
        <f t="shared" si="1"/>
        <v>23690.21</v>
      </c>
      <c r="O17" s="8">
        <v>0</v>
      </c>
    </row>
    <row r="18" spans="1:15" s="83" customFormat="1" ht="17.25" customHeight="1">
      <c r="A18" s="5" t="s">
        <v>476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11725.71</v>
      </c>
      <c r="J18" s="8">
        <v>11725.71</v>
      </c>
      <c r="K18" s="8">
        <v>0</v>
      </c>
      <c r="L18" s="8">
        <v>0</v>
      </c>
      <c r="M18" s="8">
        <v>11725.71</v>
      </c>
      <c r="N18" s="8">
        <f t="shared" si="1"/>
        <v>10074.29</v>
      </c>
      <c r="O18" s="8">
        <v>0</v>
      </c>
    </row>
    <row r="19" spans="1:15" s="83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12500</v>
      </c>
      <c r="I19" s="8">
        <v>9250</v>
      </c>
      <c r="J19" s="8">
        <v>9250</v>
      </c>
      <c r="K19" s="8">
        <v>0</v>
      </c>
      <c r="L19" s="8">
        <v>0</v>
      </c>
      <c r="M19" s="8">
        <v>9250</v>
      </c>
      <c r="N19" s="8">
        <f>H19-J19</f>
        <v>3250</v>
      </c>
      <c r="O19" s="8">
        <v>0</v>
      </c>
    </row>
    <row r="20" spans="1:15" s="83" customFormat="1" ht="20.2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123</v>
      </c>
      <c r="H20" s="8">
        <v>60000</v>
      </c>
      <c r="I20" s="8">
        <v>43000</v>
      </c>
      <c r="J20" s="8">
        <v>43000</v>
      </c>
      <c r="K20" s="8">
        <v>0</v>
      </c>
      <c r="L20" s="8">
        <v>0</v>
      </c>
      <c r="M20" s="8">
        <v>43000</v>
      </c>
      <c r="N20" s="8">
        <f t="shared" si="1"/>
        <v>17000</v>
      </c>
      <c r="O20" s="8">
        <v>0</v>
      </c>
    </row>
    <row r="21" spans="1:15" s="83" customFormat="1" ht="18.7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256600</v>
      </c>
      <c r="I21" s="8">
        <v>138005.54</v>
      </c>
      <c r="J21" s="8">
        <v>138005.54</v>
      </c>
      <c r="K21" s="8">
        <v>0</v>
      </c>
      <c r="L21" s="8">
        <v>0</v>
      </c>
      <c r="M21" s="8">
        <v>138005.54</v>
      </c>
      <c r="N21" s="8">
        <f>H21-J21</f>
        <v>118594.45999999999</v>
      </c>
      <c r="O21" s="8">
        <v>0</v>
      </c>
    </row>
    <row r="22" spans="1:15" s="83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123</v>
      </c>
      <c r="H22" s="8">
        <v>40000</v>
      </c>
      <c r="I22" s="8">
        <v>39830</v>
      </c>
      <c r="J22" s="8">
        <v>39830</v>
      </c>
      <c r="K22" s="8">
        <v>0</v>
      </c>
      <c r="L22" s="8">
        <v>0</v>
      </c>
      <c r="M22" s="8">
        <v>39830</v>
      </c>
      <c r="N22" s="8">
        <f t="shared" si="1"/>
        <v>170</v>
      </c>
      <c r="O22" s="8">
        <v>0</v>
      </c>
    </row>
    <row r="23" spans="1:15" s="83" customFormat="1" ht="21.75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1</v>
      </c>
      <c r="H23" s="8">
        <f>H24</f>
        <v>0</v>
      </c>
      <c r="I23" s="8"/>
      <c r="J23" s="8"/>
      <c r="K23" s="8">
        <f>K24</f>
        <v>0</v>
      </c>
      <c r="L23" s="8">
        <f>L24</f>
        <v>0</v>
      </c>
      <c r="M23" s="8"/>
      <c r="N23" s="8">
        <f t="shared" si="1"/>
        <v>0</v>
      </c>
      <c r="O23" s="8">
        <v>0</v>
      </c>
    </row>
    <row r="24" spans="1:15" s="83" customFormat="1" ht="18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8</v>
      </c>
      <c r="H24" s="8">
        <v>0</v>
      </c>
      <c r="I24" s="8"/>
      <c r="J24" s="8"/>
      <c r="K24" s="8">
        <v>0</v>
      </c>
      <c r="L24" s="8">
        <v>0</v>
      </c>
      <c r="M24" s="8"/>
      <c r="N24" s="8">
        <f t="shared" si="1"/>
        <v>0</v>
      </c>
      <c r="O24" s="8">
        <v>0</v>
      </c>
    </row>
    <row r="25" spans="1:15" s="83" customFormat="1" ht="26.25" customHeight="1">
      <c r="A25" s="5" t="s">
        <v>366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300</v>
      </c>
      <c r="G25" s="7" t="s">
        <v>1</v>
      </c>
      <c r="H25" s="8">
        <f aca="true" t="shared" si="4" ref="H25:M25">H26+H28</f>
        <v>125000</v>
      </c>
      <c r="I25" s="8">
        <f t="shared" si="4"/>
        <v>19234.28</v>
      </c>
      <c r="J25" s="8">
        <f t="shared" si="4"/>
        <v>19234.28</v>
      </c>
      <c r="K25" s="8">
        <f t="shared" si="4"/>
        <v>0</v>
      </c>
      <c r="L25" s="8">
        <f t="shared" si="4"/>
        <v>0</v>
      </c>
      <c r="M25" s="8">
        <f t="shared" si="4"/>
        <v>19234.28</v>
      </c>
      <c r="N25" s="8">
        <f t="shared" si="1"/>
        <v>105765.72</v>
      </c>
      <c r="O25" s="8">
        <v>0</v>
      </c>
    </row>
    <row r="26" spans="1:15" s="83" customFormat="1" ht="26.25" customHeight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 t="s">
        <v>1</v>
      </c>
      <c r="H26" s="8">
        <f>H27</f>
        <v>100000</v>
      </c>
      <c r="I26" s="8">
        <f>I27</f>
        <v>0</v>
      </c>
      <c r="J26" s="8">
        <f>J27</f>
        <v>0</v>
      </c>
      <c r="K26" s="8">
        <f>K28</f>
        <v>0</v>
      </c>
      <c r="L26" s="8">
        <f>L28</f>
        <v>0</v>
      </c>
      <c r="M26" s="8">
        <f>M27</f>
        <v>0</v>
      </c>
      <c r="N26" s="8">
        <f t="shared" si="1"/>
        <v>100000</v>
      </c>
      <c r="O26" s="8">
        <v>0</v>
      </c>
    </row>
    <row r="27" spans="1:15" s="83" customFormat="1" ht="24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>
        <v>101</v>
      </c>
      <c r="H27" s="8">
        <v>100000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H27-J27</f>
        <v>100000</v>
      </c>
      <c r="O27" s="8">
        <v>0</v>
      </c>
    </row>
    <row r="28" spans="1:15" s="83" customFormat="1" ht="33" customHeight="1">
      <c r="A28" s="5" t="s">
        <v>426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/>
      <c r="H28" s="8">
        <f>H29+H30</f>
        <v>25000</v>
      </c>
      <c r="I28" s="8">
        <f>I29+I30</f>
        <v>19234.28</v>
      </c>
      <c r="J28" s="8">
        <f>J29+J30</f>
        <v>19234.28</v>
      </c>
      <c r="K28" s="8">
        <v>0</v>
      </c>
      <c r="L28" s="8">
        <v>0</v>
      </c>
      <c r="M28" s="8">
        <f>M29+M30</f>
        <v>19234.28</v>
      </c>
      <c r="N28" s="8">
        <f t="shared" si="1"/>
        <v>5765.720000000001</v>
      </c>
      <c r="O28" s="8">
        <v>0</v>
      </c>
    </row>
    <row r="29" spans="1:15" s="83" customFormat="1" ht="29.25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15000</v>
      </c>
      <c r="I29" s="8">
        <v>10931.03</v>
      </c>
      <c r="J29" s="8">
        <v>10931.03</v>
      </c>
      <c r="K29" s="8">
        <f>K30</f>
        <v>0</v>
      </c>
      <c r="L29" s="8">
        <f>L30</f>
        <v>0</v>
      </c>
      <c r="M29" s="8">
        <v>10931.03</v>
      </c>
      <c r="N29" s="8">
        <f t="shared" si="1"/>
        <v>4068.9699999999993</v>
      </c>
      <c r="O29" s="8">
        <v>0</v>
      </c>
    </row>
    <row r="30" spans="1:15" s="83" customFormat="1" ht="32.25" customHeight="1">
      <c r="A30" s="5" t="s">
        <v>426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346</v>
      </c>
      <c r="G30" s="7">
        <v>123</v>
      </c>
      <c r="H30" s="8">
        <v>10000</v>
      </c>
      <c r="I30" s="8">
        <v>8303.25</v>
      </c>
      <c r="J30" s="8">
        <v>8303.25</v>
      </c>
      <c r="K30" s="8">
        <v>0</v>
      </c>
      <c r="L30" s="8">
        <v>0</v>
      </c>
      <c r="M30" s="8">
        <v>8303.25</v>
      </c>
      <c r="N30" s="8">
        <f t="shared" si="1"/>
        <v>1696.75</v>
      </c>
      <c r="O30" s="8">
        <v>0</v>
      </c>
    </row>
    <row r="31" spans="1:16" s="83" customFormat="1" ht="19.5" customHeight="1">
      <c r="A31" s="5" t="s">
        <v>14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220</v>
      </c>
      <c r="G31" s="7" t="s">
        <v>1</v>
      </c>
      <c r="H31" s="8">
        <f aca="true" t="shared" si="5" ref="H31:M31">H32</f>
        <v>55700</v>
      </c>
      <c r="I31" s="8">
        <f t="shared" si="5"/>
        <v>19330.88</v>
      </c>
      <c r="J31" s="8">
        <f t="shared" si="5"/>
        <v>19330.88</v>
      </c>
      <c r="K31" s="8">
        <f t="shared" si="5"/>
        <v>0</v>
      </c>
      <c r="L31" s="8">
        <f t="shared" si="5"/>
        <v>0</v>
      </c>
      <c r="M31" s="8">
        <f t="shared" si="5"/>
        <v>19330.88</v>
      </c>
      <c r="N31" s="8">
        <f t="shared" si="1"/>
        <v>36369.119999999995</v>
      </c>
      <c r="O31" s="8">
        <v>0</v>
      </c>
      <c r="P31" s="11"/>
    </row>
    <row r="32" spans="1:15" s="83" customFormat="1" ht="18.75" customHeight="1">
      <c r="A32" s="5" t="s">
        <v>476</v>
      </c>
      <c r="B32" s="6">
        <v>951</v>
      </c>
      <c r="C32" s="6" t="s">
        <v>13</v>
      </c>
      <c r="D32" s="7" t="s">
        <v>101</v>
      </c>
      <c r="E32" s="7">
        <v>247</v>
      </c>
      <c r="F32" s="7">
        <v>223</v>
      </c>
      <c r="G32" s="7">
        <v>100</v>
      </c>
      <c r="H32" s="8">
        <v>55700</v>
      </c>
      <c r="I32" s="8">
        <v>19330.88</v>
      </c>
      <c r="J32" s="8">
        <v>19330.88</v>
      </c>
      <c r="K32" s="8">
        <v>0</v>
      </c>
      <c r="L32" s="8">
        <v>0</v>
      </c>
      <c r="M32" s="8">
        <v>19330.88</v>
      </c>
      <c r="N32" s="8">
        <f t="shared" si="1"/>
        <v>36369.119999999995</v>
      </c>
      <c r="O32" s="8">
        <v>0</v>
      </c>
    </row>
    <row r="33" spans="1:254" s="68" customFormat="1" ht="33.75" customHeight="1">
      <c r="A33" s="1" t="s">
        <v>340</v>
      </c>
      <c r="B33" s="2">
        <v>951</v>
      </c>
      <c r="C33" s="2" t="s">
        <v>13</v>
      </c>
      <c r="D33" s="3" t="s">
        <v>339</v>
      </c>
      <c r="E33" s="3" t="s">
        <v>1</v>
      </c>
      <c r="F33" s="3" t="s">
        <v>1</v>
      </c>
      <c r="G33" s="3" t="s">
        <v>1</v>
      </c>
      <c r="H33" s="4">
        <f>H34+H44</f>
        <v>21000</v>
      </c>
      <c r="I33" s="4">
        <f>I34</f>
        <v>19080</v>
      </c>
      <c r="J33" s="4">
        <f>J34</f>
        <v>19080</v>
      </c>
      <c r="K33" s="4">
        <f>K34+K44</f>
        <v>0</v>
      </c>
      <c r="L33" s="4">
        <f>L34+L44</f>
        <v>0</v>
      </c>
      <c r="M33" s="4">
        <f>M34</f>
        <v>19080</v>
      </c>
      <c r="N33" s="4">
        <f t="shared" si="1"/>
        <v>1920</v>
      </c>
      <c r="O33" s="4">
        <v>0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</row>
    <row r="34" spans="1:15" s="83" customFormat="1" ht="21.75" customHeight="1">
      <c r="A34" s="5" t="s">
        <v>14</v>
      </c>
      <c r="B34" s="6">
        <v>951</v>
      </c>
      <c r="C34" s="6" t="s">
        <v>13</v>
      </c>
      <c r="D34" s="3" t="s">
        <v>339</v>
      </c>
      <c r="E34" s="7" t="s">
        <v>16</v>
      </c>
      <c r="F34" s="7">
        <v>220</v>
      </c>
      <c r="G34" s="7" t="s">
        <v>1</v>
      </c>
      <c r="H34" s="8">
        <f>H35</f>
        <v>21000</v>
      </c>
      <c r="I34" s="8">
        <f>I35</f>
        <v>19080</v>
      </c>
      <c r="J34" s="8">
        <f>J35</f>
        <v>19080</v>
      </c>
      <c r="K34" s="8">
        <f>K35+K36+K37+K38+K39</f>
        <v>0</v>
      </c>
      <c r="L34" s="8">
        <f>L35+L36+L37+L38+L39</f>
        <v>0</v>
      </c>
      <c r="M34" s="8">
        <f>M35</f>
        <v>19080</v>
      </c>
      <c r="N34" s="8">
        <f t="shared" si="1"/>
        <v>1920</v>
      </c>
      <c r="O34" s="8">
        <v>0</v>
      </c>
    </row>
    <row r="35" spans="1:15" s="83" customFormat="1" ht="18.75" customHeight="1">
      <c r="A35" s="5" t="s">
        <v>17</v>
      </c>
      <c r="B35" s="6">
        <v>951</v>
      </c>
      <c r="C35" s="6" t="s">
        <v>13</v>
      </c>
      <c r="D35" s="3" t="s">
        <v>339</v>
      </c>
      <c r="E35" s="7" t="s">
        <v>16</v>
      </c>
      <c r="F35" s="7">
        <v>226</v>
      </c>
      <c r="G35" s="7">
        <v>100</v>
      </c>
      <c r="H35" s="8">
        <v>21000</v>
      </c>
      <c r="I35" s="8">
        <v>19080</v>
      </c>
      <c r="J35" s="8">
        <v>19080</v>
      </c>
      <c r="K35" s="8">
        <v>0</v>
      </c>
      <c r="L35" s="8">
        <v>0</v>
      </c>
      <c r="M35" s="8">
        <v>19080</v>
      </c>
      <c r="N35" s="8">
        <f t="shared" si="1"/>
        <v>1920</v>
      </c>
      <c r="O35" s="8">
        <v>0</v>
      </c>
    </row>
    <row r="36" spans="1:254" s="68" customFormat="1" ht="104.25" customHeight="1">
      <c r="A36" s="1" t="s">
        <v>367</v>
      </c>
      <c r="B36" s="2">
        <v>951</v>
      </c>
      <c r="C36" s="2" t="s">
        <v>13</v>
      </c>
      <c r="D36" s="3" t="s">
        <v>104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200</v>
      </c>
      <c r="I36" s="4">
        <f t="shared" si="6"/>
        <v>200</v>
      </c>
      <c r="J36" s="4">
        <f t="shared" si="6"/>
        <v>200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200</v>
      </c>
      <c r="N36" s="4">
        <f t="shared" si="1"/>
        <v>0</v>
      </c>
      <c r="O36" s="4">
        <v>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</row>
    <row r="37" spans="1:15" s="83" customFormat="1" ht="21.75" customHeight="1">
      <c r="A37" s="5" t="s">
        <v>19</v>
      </c>
      <c r="B37" s="6">
        <v>951</v>
      </c>
      <c r="C37" s="6" t="s">
        <v>13</v>
      </c>
      <c r="D37" s="7" t="s">
        <v>104</v>
      </c>
      <c r="E37" s="7" t="s">
        <v>16</v>
      </c>
      <c r="F37" s="7">
        <v>340</v>
      </c>
      <c r="G37" s="7" t="s">
        <v>1</v>
      </c>
      <c r="H37" s="8">
        <f t="shared" si="6"/>
        <v>200</v>
      </c>
      <c r="I37" s="8">
        <f t="shared" si="6"/>
        <v>200</v>
      </c>
      <c r="J37" s="8">
        <f t="shared" si="6"/>
        <v>200</v>
      </c>
      <c r="K37" s="8">
        <f t="shared" si="7"/>
        <v>0</v>
      </c>
      <c r="L37" s="8">
        <f t="shared" si="7"/>
        <v>0</v>
      </c>
      <c r="M37" s="8">
        <f t="shared" si="7"/>
        <v>200</v>
      </c>
      <c r="N37" s="8">
        <f t="shared" si="1"/>
        <v>0</v>
      </c>
      <c r="O37" s="8">
        <v>0</v>
      </c>
    </row>
    <row r="38" spans="1:15" s="83" customFormat="1" ht="32.25" customHeight="1">
      <c r="A38" s="5" t="s">
        <v>426</v>
      </c>
      <c r="B38" s="6">
        <v>951</v>
      </c>
      <c r="C38" s="6" t="s">
        <v>13</v>
      </c>
      <c r="D38" s="7" t="s">
        <v>104</v>
      </c>
      <c r="E38" s="7" t="s">
        <v>16</v>
      </c>
      <c r="F38" s="7">
        <v>346</v>
      </c>
      <c r="G38" s="7">
        <v>308</v>
      </c>
      <c r="H38" s="8">
        <v>200</v>
      </c>
      <c r="I38" s="8">
        <v>200</v>
      </c>
      <c r="J38" s="8">
        <v>200</v>
      </c>
      <c r="K38" s="8">
        <v>0</v>
      </c>
      <c r="L38" s="8">
        <v>0</v>
      </c>
      <c r="M38" s="8">
        <v>200</v>
      </c>
      <c r="N38" s="8">
        <f t="shared" si="1"/>
        <v>0</v>
      </c>
      <c r="O38" s="8">
        <v>0</v>
      </c>
    </row>
    <row r="39" spans="1:254" s="68" customFormat="1" ht="45.75" customHeight="1">
      <c r="A39" s="1" t="s">
        <v>410</v>
      </c>
      <c r="B39" s="2">
        <v>951</v>
      </c>
      <c r="C39" s="2" t="s">
        <v>13</v>
      </c>
      <c r="D39" s="3" t="s">
        <v>105</v>
      </c>
      <c r="E39" s="3" t="s">
        <v>1</v>
      </c>
      <c r="F39" s="3" t="s">
        <v>1</v>
      </c>
      <c r="G39" s="3" t="s">
        <v>1</v>
      </c>
      <c r="H39" s="4">
        <f aca="true" t="shared" si="8" ref="H39:J40">H40</f>
        <v>25000</v>
      </c>
      <c r="I39" s="4">
        <f t="shared" si="8"/>
        <v>14905</v>
      </c>
      <c r="J39" s="4">
        <f t="shared" si="8"/>
        <v>14905</v>
      </c>
      <c r="K39" s="4">
        <f aca="true" t="shared" si="9" ref="K39:M40">K40</f>
        <v>0</v>
      </c>
      <c r="L39" s="4">
        <f t="shared" si="9"/>
        <v>0</v>
      </c>
      <c r="M39" s="4">
        <f t="shared" si="9"/>
        <v>14905</v>
      </c>
      <c r="N39" s="8">
        <f t="shared" si="1"/>
        <v>10095</v>
      </c>
      <c r="O39" s="8">
        <v>0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15" s="83" customFormat="1" ht="22.5" customHeight="1">
      <c r="A40" s="5" t="s">
        <v>28</v>
      </c>
      <c r="B40" s="6">
        <v>951</v>
      </c>
      <c r="C40" s="6" t="s">
        <v>13</v>
      </c>
      <c r="D40" s="7" t="s">
        <v>105</v>
      </c>
      <c r="E40" s="7" t="s">
        <v>30</v>
      </c>
      <c r="F40" s="7" t="s">
        <v>29</v>
      </c>
      <c r="G40" s="7" t="s">
        <v>1</v>
      </c>
      <c r="H40" s="8">
        <f t="shared" si="8"/>
        <v>25000</v>
      </c>
      <c r="I40" s="8">
        <f t="shared" si="8"/>
        <v>14905</v>
      </c>
      <c r="J40" s="8">
        <f t="shared" si="8"/>
        <v>14905</v>
      </c>
      <c r="K40" s="8">
        <f t="shared" si="9"/>
        <v>0</v>
      </c>
      <c r="L40" s="8">
        <f t="shared" si="9"/>
        <v>0</v>
      </c>
      <c r="M40" s="8">
        <f t="shared" si="9"/>
        <v>14905</v>
      </c>
      <c r="N40" s="8">
        <f t="shared" si="1"/>
        <v>10095</v>
      </c>
      <c r="O40" s="8">
        <v>0</v>
      </c>
    </row>
    <row r="41" spans="1:15" s="83" customFormat="1" ht="30" customHeight="1">
      <c r="A41" s="5" t="s">
        <v>31</v>
      </c>
      <c r="B41" s="6">
        <v>951</v>
      </c>
      <c r="C41" s="6" t="s">
        <v>13</v>
      </c>
      <c r="D41" s="7" t="s">
        <v>105</v>
      </c>
      <c r="E41" s="7" t="s">
        <v>30</v>
      </c>
      <c r="F41" s="7" t="s">
        <v>32</v>
      </c>
      <c r="G41" s="7">
        <v>100</v>
      </c>
      <c r="H41" s="8">
        <v>25000</v>
      </c>
      <c r="I41" s="8">
        <v>14905</v>
      </c>
      <c r="J41" s="8">
        <v>14905</v>
      </c>
      <c r="K41" s="8">
        <v>0</v>
      </c>
      <c r="L41" s="8">
        <v>0</v>
      </c>
      <c r="M41" s="8">
        <v>14905</v>
      </c>
      <c r="N41" s="8">
        <f t="shared" si="1"/>
        <v>10095</v>
      </c>
      <c r="O41" s="8">
        <v>0</v>
      </c>
    </row>
    <row r="42" spans="1:254" s="68" customFormat="1" ht="42" customHeight="1" hidden="1">
      <c r="A42" s="1" t="s">
        <v>33</v>
      </c>
      <c r="B42" s="2">
        <v>951</v>
      </c>
      <c r="C42" s="2" t="s">
        <v>13</v>
      </c>
      <c r="D42" s="3" t="s">
        <v>106</v>
      </c>
      <c r="E42" s="3" t="s">
        <v>1</v>
      </c>
      <c r="F42" s="3" t="s">
        <v>1</v>
      </c>
      <c r="G42" s="3" t="s">
        <v>1</v>
      </c>
      <c r="H42" s="4">
        <f>H43</f>
        <v>0</v>
      </c>
      <c r="I42" s="4">
        <f aca="true" t="shared" si="10" ref="I42:M43">I43</f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</row>
    <row r="43" spans="1:15" s="83" customFormat="1" ht="25.5" customHeight="1" hidden="1">
      <c r="A43" s="5" t="s">
        <v>28</v>
      </c>
      <c r="B43" s="6">
        <v>951</v>
      </c>
      <c r="C43" s="6" t="s">
        <v>13</v>
      </c>
      <c r="D43" s="7" t="s">
        <v>106</v>
      </c>
      <c r="E43" s="7" t="s">
        <v>30</v>
      </c>
      <c r="F43" s="7" t="s">
        <v>29</v>
      </c>
      <c r="G43" s="7" t="s">
        <v>1</v>
      </c>
      <c r="H43" s="8">
        <f>H44</f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3" customFormat="1" ht="32.25" customHeight="1" hidden="1">
      <c r="A44" s="5" t="s">
        <v>31</v>
      </c>
      <c r="B44" s="6">
        <v>951</v>
      </c>
      <c r="C44" s="6" t="s">
        <v>13</v>
      </c>
      <c r="D44" s="7" t="s">
        <v>106</v>
      </c>
      <c r="E44" s="7" t="s">
        <v>30</v>
      </c>
      <c r="F44" s="7" t="s">
        <v>32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254" s="68" customFormat="1" ht="62.25" customHeight="1">
      <c r="A45" s="1" t="s">
        <v>128</v>
      </c>
      <c r="B45" s="2">
        <v>951</v>
      </c>
      <c r="C45" s="32" t="s">
        <v>472</v>
      </c>
      <c r="D45" s="3" t="s">
        <v>127</v>
      </c>
      <c r="E45" s="3" t="s">
        <v>1</v>
      </c>
      <c r="F45" s="3" t="s">
        <v>1</v>
      </c>
      <c r="G45" s="3" t="s">
        <v>1</v>
      </c>
      <c r="H45" s="4">
        <f>H47</f>
        <v>56700</v>
      </c>
      <c r="I45" s="4">
        <f>I47</f>
        <v>56700</v>
      </c>
      <c r="J45" s="4">
        <f>J47</f>
        <v>56700</v>
      </c>
      <c r="K45" s="4">
        <f>K46</f>
        <v>0</v>
      </c>
      <c r="L45" s="4">
        <f>L47</f>
        <v>0</v>
      </c>
      <c r="M45" s="4">
        <f>M47</f>
        <v>56700</v>
      </c>
      <c r="N45" s="4">
        <f>H45-J45</f>
        <v>0</v>
      </c>
      <c r="O45" s="4">
        <v>0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</row>
    <row r="46" spans="1:15" s="83" customFormat="1" ht="21.75" customHeight="1">
      <c r="A46" s="5" t="s">
        <v>28</v>
      </c>
      <c r="B46" s="6">
        <v>951</v>
      </c>
      <c r="C46" s="33" t="s">
        <v>472</v>
      </c>
      <c r="D46" s="7" t="s">
        <v>127</v>
      </c>
      <c r="E46" s="7">
        <v>540</v>
      </c>
      <c r="F46" s="7">
        <v>250</v>
      </c>
      <c r="G46" s="7" t="s">
        <v>1</v>
      </c>
      <c r="H46" s="8">
        <f aca="true" t="shared" si="11" ref="H46:M46">H47</f>
        <v>56700</v>
      </c>
      <c r="I46" s="8">
        <f t="shared" si="11"/>
        <v>56700</v>
      </c>
      <c r="J46" s="8">
        <f t="shared" si="11"/>
        <v>56700</v>
      </c>
      <c r="K46" s="8">
        <f t="shared" si="11"/>
        <v>0</v>
      </c>
      <c r="L46" s="8">
        <f t="shared" si="11"/>
        <v>0</v>
      </c>
      <c r="M46" s="8">
        <f t="shared" si="11"/>
        <v>56700</v>
      </c>
      <c r="N46" s="8">
        <f>H46-J46</f>
        <v>0</v>
      </c>
      <c r="O46" s="8">
        <v>0</v>
      </c>
    </row>
    <row r="47" spans="1:15" s="83" customFormat="1" ht="36.75" customHeight="1">
      <c r="A47" s="5" t="s">
        <v>31</v>
      </c>
      <c r="B47" s="6">
        <v>951</v>
      </c>
      <c r="C47" s="33" t="s">
        <v>472</v>
      </c>
      <c r="D47" s="7" t="s">
        <v>127</v>
      </c>
      <c r="E47" s="7">
        <v>540</v>
      </c>
      <c r="F47" s="7">
        <v>251</v>
      </c>
      <c r="G47" s="7">
        <v>100</v>
      </c>
      <c r="H47" s="8">
        <v>56700</v>
      </c>
      <c r="I47" s="8">
        <v>56700</v>
      </c>
      <c r="J47" s="8">
        <v>56700</v>
      </c>
      <c r="K47" s="8">
        <f>K52</f>
        <v>0</v>
      </c>
      <c r="L47" s="8">
        <f>L52</f>
        <v>0</v>
      </c>
      <c r="M47" s="8">
        <v>56700</v>
      </c>
      <c r="N47" s="8">
        <f>H47-J47</f>
        <v>0</v>
      </c>
      <c r="O47" s="8">
        <v>0</v>
      </c>
    </row>
    <row r="48" spans="1:15" s="84" customFormat="1" ht="36.75" customHeight="1" hidden="1">
      <c r="A48" s="1" t="s">
        <v>109</v>
      </c>
      <c r="B48" s="2">
        <v>951</v>
      </c>
      <c r="C48" s="32" t="s">
        <v>107</v>
      </c>
      <c r="D48" s="30" t="s">
        <v>108</v>
      </c>
      <c r="E48" s="3"/>
      <c r="F48" s="3"/>
      <c r="G48" s="3"/>
      <c r="H48" s="4">
        <f aca="true" t="shared" si="12" ref="H48:J49">H49</f>
        <v>0</v>
      </c>
      <c r="I48" s="4">
        <f t="shared" si="12"/>
        <v>0</v>
      </c>
      <c r="J48" s="4">
        <f t="shared" si="12"/>
        <v>0</v>
      </c>
      <c r="K48" s="4">
        <f aca="true" t="shared" si="13" ref="K48:M49">K49</f>
        <v>0</v>
      </c>
      <c r="L48" s="4">
        <f t="shared" si="13"/>
        <v>0</v>
      </c>
      <c r="M48" s="4">
        <f t="shared" si="13"/>
        <v>0</v>
      </c>
      <c r="N48" s="8">
        <f t="shared" si="1"/>
        <v>0</v>
      </c>
      <c r="O48" s="8">
        <v>0</v>
      </c>
    </row>
    <row r="49" spans="1:15" s="83" customFormat="1" ht="20.25" customHeight="1" hidden="1">
      <c r="A49" s="5" t="s">
        <v>110</v>
      </c>
      <c r="B49" s="6">
        <v>951</v>
      </c>
      <c r="C49" s="33" t="s">
        <v>107</v>
      </c>
      <c r="D49" s="31" t="s">
        <v>108</v>
      </c>
      <c r="E49" s="7">
        <v>880</v>
      </c>
      <c r="F49" s="7">
        <v>290</v>
      </c>
      <c r="G49" s="7"/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3"/>
        <v>0</v>
      </c>
      <c r="L49" s="8">
        <f t="shared" si="13"/>
        <v>0</v>
      </c>
      <c r="M49" s="8">
        <f t="shared" si="13"/>
        <v>0</v>
      </c>
      <c r="N49" s="8">
        <f t="shared" si="1"/>
        <v>0</v>
      </c>
      <c r="O49" s="8">
        <v>0</v>
      </c>
    </row>
    <row r="50" spans="1:15" s="83" customFormat="1" ht="18.75" customHeight="1" hidden="1">
      <c r="A50" s="5" t="s">
        <v>429</v>
      </c>
      <c r="B50" s="6">
        <v>951</v>
      </c>
      <c r="C50" s="33" t="s">
        <v>107</v>
      </c>
      <c r="D50" s="31" t="s">
        <v>108</v>
      </c>
      <c r="E50" s="7">
        <v>880</v>
      </c>
      <c r="F50" s="7">
        <v>297</v>
      </c>
      <c r="G50" s="7">
        <v>100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15" s="84" customFormat="1" ht="42.75">
      <c r="A51" s="1" t="s">
        <v>94</v>
      </c>
      <c r="B51" s="2">
        <v>951</v>
      </c>
      <c r="C51" s="32" t="s">
        <v>95</v>
      </c>
      <c r="D51" s="30" t="s">
        <v>112</v>
      </c>
      <c r="E51" s="3"/>
      <c r="F51" s="3"/>
      <c r="G51" s="3"/>
      <c r="H51" s="4">
        <f aca="true" t="shared" si="14" ref="H51:M51">H52</f>
        <v>5000</v>
      </c>
      <c r="I51" s="4">
        <f t="shared" si="14"/>
        <v>0</v>
      </c>
      <c r="J51" s="4">
        <f t="shared" si="14"/>
        <v>0</v>
      </c>
      <c r="K51" s="4">
        <f t="shared" si="14"/>
        <v>0</v>
      </c>
      <c r="L51" s="4">
        <f t="shared" si="14"/>
        <v>0</v>
      </c>
      <c r="M51" s="4">
        <f t="shared" si="14"/>
        <v>0</v>
      </c>
      <c r="N51" s="4">
        <f t="shared" si="1"/>
        <v>5000</v>
      </c>
      <c r="O51" s="4">
        <v>0</v>
      </c>
    </row>
    <row r="52" spans="1:15" s="83" customFormat="1" ht="23.25" customHeight="1">
      <c r="A52" s="5" t="s">
        <v>111</v>
      </c>
      <c r="B52" s="6">
        <v>951</v>
      </c>
      <c r="C52" s="33" t="s">
        <v>95</v>
      </c>
      <c r="D52" s="31" t="s">
        <v>112</v>
      </c>
      <c r="E52" s="7">
        <v>870</v>
      </c>
      <c r="F52" s="7">
        <v>290</v>
      </c>
      <c r="G52" s="7"/>
      <c r="H52" s="8">
        <f>H53</f>
        <v>5000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v>0</v>
      </c>
      <c r="N52" s="8">
        <f t="shared" si="1"/>
        <v>5000</v>
      </c>
      <c r="O52" s="8">
        <v>0</v>
      </c>
    </row>
    <row r="53" spans="1:15" s="83" customFormat="1" ht="24.75" customHeight="1">
      <c r="A53" s="5" t="s">
        <v>427</v>
      </c>
      <c r="B53" s="6">
        <v>951</v>
      </c>
      <c r="C53" s="33" t="s">
        <v>95</v>
      </c>
      <c r="D53" s="31" t="s">
        <v>112</v>
      </c>
      <c r="E53" s="7">
        <v>870</v>
      </c>
      <c r="F53" s="7">
        <v>296</v>
      </c>
      <c r="G53" s="7">
        <v>100</v>
      </c>
      <c r="H53" s="8">
        <v>5000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5000</v>
      </c>
      <c r="O53" s="8">
        <v>0</v>
      </c>
    </row>
    <row r="54" spans="1:254" s="68" customFormat="1" ht="51" customHeight="1" hidden="1">
      <c r="A54" s="1" t="s">
        <v>35</v>
      </c>
      <c r="B54" s="2">
        <v>951</v>
      </c>
      <c r="C54" s="2" t="s">
        <v>34</v>
      </c>
      <c r="D54" s="3" t="s">
        <v>113</v>
      </c>
      <c r="E54" s="3" t="s">
        <v>1</v>
      </c>
      <c r="F54" s="3" t="s">
        <v>1</v>
      </c>
      <c r="G54" s="3" t="s">
        <v>1</v>
      </c>
      <c r="H54" s="4">
        <f>H55</f>
        <v>0</v>
      </c>
      <c r="I54" s="4">
        <f aca="true" t="shared" si="15" ref="I54:M55">I55</f>
        <v>0</v>
      </c>
      <c r="J54" s="4">
        <f t="shared" si="15"/>
        <v>0</v>
      </c>
      <c r="K54" s="4">
        <f t="shared" si="15"/>
        <v>0</v>
      </c>
      <c r="L54" s="4">
        <f t="shared" si="15"/>
        <v>0</v>
      </c>
      <c r="M54" s="4">
        <f t="shared" si="15"/>
        <v>0</v>
      </c>
      <c r="N54" s="8">
        <f t="shared" si="1"/>
        <v>0</v>
      </c>
      <c r="O54" s="8">
        <v>0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</row>
    <row r="55" spans="1:15" s="83" customFormat="1" ht="23.25" customHeight="1" hidden="1">
      <c r="A55" s="5" t="s">
        <v>14</v>
      </c>
      <c r="B55" s="6">
        <v>951</v>
      </c>
      <c r="C55" s="6" t="s">
        <v>34</v>
      </c>
      <c r="D55" s="7" t="s">
        <v>113</v>
      </c>
      <c r="E55" s="7" t="s">
        <v>16</v>
      </c>
      <c r="F55" s="7" t="s">
        <v>15</v>
      </c>
      <c r="G55" s="7" t="s">
        <v>1</v>
      </c>
      <c r="H55" s="8">
        <f>H56</f>
        <v>0</v>
      </c>
      <c r="I55" s="8">
        <f t="shared" si="15"/>
        <v>0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"/>
        <v>0</v>
      </c>
      <c r="O55" s="8">
        <v>0</v>
      </c>
    </row>
    <row r="56" spans="1:15" s="83" customFormat="1" ht="20.25" customHeight="1" hidden="1">
      <c r="A56" s="5" t="s">
        <v>17</v>
      </c>
      <c r="B56" s="6">
        <v>951</v>
      </c>
      <c r="C56" s="6" t="s">
        <v>34</v>
      </c>
      <c r="D56" s="7" t="s">
        <v>113</v>
      </c>
      <c r="E56" s="7" t="s">
        <v>16</v>
      </c>
      <c r="F56" s="7" t="s">
        <v>18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v>0</v>
      </c>
    </row>
    <row r="57" spans="1:254" s="68" customFormat="1" ht="45" customHeight="1" hidden="1">
      <c r="A57" s="1" t="s">
        <v>36</v>
      </c>
      <c r="B57" s="2">
        <v>951</v>
      </c>
      <c r="C57" s="2" t="s">
        <v>13</v>
      </c>
      <c r="D57" s="3" t="s">
        <v>101</v>
      </c>
      <c r="E57" s="3" t="s">
        <v>1</v>
      </c>
      <c r="F57" s="3" t="s">
        <v>1</v>
      </c>
      <c r="G57" s="3" t="s">
        <v>1</v>
      </c>
      <c r="H57" s="4">
        <f aca="true" t="shared" si="16" ref="H57:M57">H58</f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8">
        <f t="shared" si="1"/>
        <v>0</v>
      </c>
      <c r="O57" s="8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</row>
    <row r="58" spans="1:15" s="83" customFormat="1" ht="19.5" customHeight="1" hidden="1">
      <c r="A58" s="5" t="s">
        <v>26</v>
      </c>
      <c r="B58" s="6">
        <v>951</v>
      </c>
      <c r="C58" s="6" t="s">
        <v>13</v>
      </c>
      <c r="D58" s="7" t="s">
        <v>101</v>
      </c>
      <c r="E58" s="7">
        <v>851</v>
      </c>
      <c r="F58" s="7" t="s">
        <v>27</v>
      </c>
      <c r="G58" s="7" t="s">
        <v>1</v>
      </c>
      <c r="H58" s="8">
        <f>H60+H59</f>
        <v>0</v>
      </c>
      <c r="I58" s="8">
        <f>I60</f>
        <v>0</v>
      </c>
      <c r="J58" s="8">
        <f>J60</f>
        <v>0</v>
      </c>
      <c r="K58" s="8">
        <f>K60+K59</f>
        <v>0</v>
      </c>
      <c r="L58" s="8">
        <f>L60+L59</f>
        <v>0</v>
      </c>
      <c r="M58" s="8">
        <f>M60</f>
        <v>0</v>
      </c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34</v>
      </c>
      <c r="D59" s="7" t="s">
        <v>114</v>
      </c>
      <c r="E59" s="7" t="s">
        <v>37</v>
      </c>
      <c r="F59" s="7" t="s">
        <v>27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1"/>
        <v>0</v>
      </c>
      <c r="O59" s="8">
        <v>0</v>
      </c>
    </row>
    <row r="60" spans="1:15" s="83" customFormat="1" ht="19.5" customHeight="1" hidden="1">
      <c r="A60" s="5" t="s">
        <v>26</v>
      </c>
      <c r="B60" s="6">
        <v>951</v>
      </c>
      <c r="C60" s="6" t="s">
        <v>13</v>
      </c>
      <c r="D60" s="7" t="s">
        <v>101</v>
      </c>
      <c r="E60" s="7">
        <v>851</v>
      </c>
      <c r="F60" s="7" t="s">
        <v>27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45" customHeight="1">
      <c r="A61" s="1" t="s">
        <v>36</v>
      </c>
      <c r="B61" s="2">
        <v>951</v>
      </c>
      <c r="C61" s="2" t="s">
        <v>34</v>
      </c>
      <c r="D61" s="3" t="s">
        <v>408</v>
      </c>
      <c r="E61" s="3" t="s">
        <v>1</v>
      </c>
      <c r="F61" s="3" t="s">
        <v>1</v>
      </c>
      <c r="G61" s="3" t="s">
        <v>1</v>
      </c>
      <c r="H61" s="4">
        <f aca="true" t="shared" si="17" ref="H61:M61">H62</f>
        <v>80000</v>
      </c>
      <c r="I61" s="4">
        <f t="shared" si="17"/>
        <v>19685</v>
      </c>
      <c r="J61" s="4">
        <f t="shared" si="17"/>
        <v>19685</v>
      </c>
      <c r="K61" s="4">
        <f t="shared" si="17"/>
        <v>0</v>
      </c>
      <c r="L61" s="4">
        <f t="shared" si="17"/>
        <v>0</v>
      </c>
      <c r="M61" s="4">
        <f t="shared" si="17"/>
        <v>19685</v>
      </c>
      <c r="N61" s="4">
        <f t="shared" si="1"/>
        <v>60315</v>
      </c>
      <c r="O61" s="4">
        <v>0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6">
        <v>1310028600</v>
      </c>
      <c r="E62" s="7">
        <v>850</v>
      </c>
      <c r="F62" s="7">
        <v>290</v>
      </c>
      <c r="G62" s="7" t="s">
        <v>1</v>
      </c>
      <c r="H62" s="8">
        <f>H64+H63+H65</f>
        <v>80000</v>
      </c>
      <c r="I62" s="8">
        <f>I64+I65</f>
        <v>19685</v>
      </c>
      <c r="J62" s="8">
        <f>J64+J65</f>
        <v>19685</v>
      </c>
      <c r="K62" s="8">
        <f>K64+K63</f>
        <v>0</v>
      </c>
      <c r="L62" s="8">
        <f>L64+L63</f>
        <v>0</v>
      </c>
      <c r="M62" s="8">
        <f>M64+M65</f>
        <v>19685</v>
      </c>
      <c r="N62" s="8">
        <f t="shared" si="1"/>
        <v>60315</v>
      </c>
      <c r="O62" s="8">
        <v>0</v>
      </c>
    </row>
    <row r="63" spans="1:15" s="83" customFormat="1" ht="19.5" customHeight="1" hidden="1">
      <c r="A63" s="5" t="s">
        <v>26</v>
      </c>
      <c r="B63" s="6">
        <v>951</v>
      </c>
      <c r="C63" s="6" t="s">
        <v>34</v>
      </c>
      <c r="D63" s="7" t="s">
        <v>114</v>
      </c>
      <c r="E63" s="7" t="s">
        <v>37</v>
      </c>
      <c r="F63" s="7" t="s">
        <v>27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1"/>
        <v>0</v>
      </c>
      <c r="O63" s="8">
        <v>0</v>
      </c>
    </row>
    <row r="64" spans="1:15" s="83" customFormat="1" ht="19.5" customHeight="1">
      <c r="A64" s="5" t="s">
        <v>428</v>
      </c>
      <c r="B64" s="6">
        <v>951</v>
      </c>
      <c r="C64" s="6" t="s">
        <v>34</v>
      </c>
      <c r="D64" s="6">
        <v>1310028600</v>
      </c>
      <c r="E64" s="7">
        <v>851</v>
      </c>
      <c r="F64" s="7">
        <v>291</v>
      </c>
      <c r="G64" s="7">
        <v>100</v>
      </c>
      <c r="H64" s="8">
        <v>80000</v>
      </c>
      <c r="I64" s="8">
        <v>19685</v>
      </c>
      <c r="J64" s="8">
        <v>19685</v>
      </c>
      <c r="K64" s="8">
        <v>0</v>
      </c>
      <c r="L64" s="8">
        <v>0</v>
      </c>
      <c r="M64" s="8">
        <v>19685</v>
      </c>
      <c r="N64" s="8">
        <f t="shared" si="1"/>
        <v>60315</v>
      </c>
      <c r="O64" s="8">
        <v>0</v>
      </c>
    </row>
    <row r="65" spans="1:15" s="83" customFormat="1" ht="31.5" customHeight="1" hidden="1">
      <c r="A65" s="5" t="s">
        <v>475</v>
      </c>
      <c r="B65" s="6">
        <v>951</v>
      </c>
      <c r="C65" s="6" t="s">
        <v>34</v>
      </c>
      <c r="D65" s="7" t="s">
        <v>408</v>
      </c>
      <c r="E65" s="7">
        <v>853</v>
      </c>
      <c r="F65" s="7">
        <v>292</v>
      </c>
      <c r="G65" s="7">
        <v>100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35.25" customHeight="1">
      <c r="A66" s="1" t="s">
        <v>401</v>
      </c>
      <c r="B66" s="2">
        <v>951</v>
      </c>
      <c r="C66" s="2" t="s">
        <v>34</v>
      </c>
      <c r="D66" s="3" t="s">
        <v>399</v>
      </c>
      <c r="E66" s="3" t="s">
        <v>1</v>
      </c>
      <c r="F66" s="3" t="s">
        <v>1</v>
      </c>
      <c r="G66" s="3" t="s">
        <v>1</v>
      </c>
      <c r="H66" s="4">
        <f>H67</f>
        <v>65000</v>
      </c>
      <c r="I66" s="4">
        <f aca="true" t="shared" si="18" ref="I66:M67">I67</f>
        <v>36952</v>
      </c>
      <c r="J66" s="4">
        <f t="shared" si="18"/>
        <v>36952</v>
      </c>
      <c r="K66" s="4">
        <f t="shared" si="18"/>
        <v>0</v>
      </c>
      <c r="L66" s="4">
        <f t="shared" si="18"/>
        <v>0</v>
      </c>
      <c r="M66" s="4">
        <f t="shared" si="18"/>
        <v>36952</v>
      </c>
      <c r="N66" s="4">
        <f t="shared" si="1"/>
        <v>28048</v>
      </c>
      <c r="O66" s="4">
        <v>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</row>
    <row r="67" spans="1:15" s="83" customFormat="1" ht="21.75" customHeight="1">
      <c r="A67" s="5" t="s">
        <v>14</v>
      </c>
      <c r="B67" s="6">
        <v>951</v>
      </c>
      <c r="C67" s="6" t="s">
        <v>34</v>
      </c>
      <c r="D67" s="7" t="s">
        <v>399</v>
      </c>
      <c r="E67" s="7">
        <v>244</v>
      </c>
      <c r="F67" s="7">
        <v>220</v>
      </c>
      <c r="G67" s="7" t="s">
        <v>1</v>
      </c>
      <c r="H67" s="8">
        <f>H68</f>
        <v>65000</v>
      </c>
      <c r="I67" s="8">
        <f t="shared" si="18"/>
        <v>36952</v>
      </c>
      <c r="J67" s="8">
        <f t="shared" si="18"/>
        <v>36952</v>
      </c>
      <c r="K67" s="8">
        <f>K68</f>
        <v>0</v>
      </c>
      <c r="L67" s="8">
        <f>L68</f>
        <v>0</v>
      </c>
      <c r="M67" s="8">
        <f t="shared" si="18"/>
        <v>36952</v>
      </c>
      <c r="N67" s="8">
        <f t="shared" si="1"/>
        <v>28048</v>
      </c>
      <c r="O67" s="8">
        <v>0</v>
      </c>
    </row>
    <row r="68" spans="1:15" s="83" customFormat="1" ht="21.75" customHeight="1">
      <c r="A68" s="5" t="s">
        <v>17</v>
      </c>
      <c r="B68" s="6">
        <v>951</v>
      </c>
      <c r="C68" s="6" t="s">
        <v>34</v>
      </c>
      <c r="D68" s="7" t="s">
        <v>399</v>
      </c>
      <c r="E68" s="7">
        <v>244</v>
      </c>
      <c r="F68" s="7">
        <v>226</v>
      </c>
      <c r="G68" s="7">
        <v>100</v>
      </c>
      <c r="H68" s="8">
        <v>65000</v>
      </c>
      <c r="I68" s="8">
        <v>36952</v>
      </c>
      <c r="J68" s="8">
        <v>36952</v>
      </c>
      <c r="K68" s="8">
        <v>0</v>
      </c>
      <c r="L68" s="8">
        <v>0</v>
      </c>
      <c r="M68" s="8">
        <v>36952</v>
      </c>
      <c r="N68" s="8">
        <f t="shared" si="1"/>
        <v>28048</v>
      </c>
      <c r="O68" s="8">
        <v>0</v>
      </c>
    </row>
    <row r="69" spans="1:254" s="68" customFormat="1" ht="48" customHeight="1">
      <c r="A69" s="1" t="s">
        <v>435</v>
      </c>
      <c r="B69" s="2">
        <v>951</v>
      </c>
      <c r="C69" s="2" t="s">
        <v>34</v>
      </c>
      <c r="D69" s="3">
        <v>1610028760</v>
      </c>
      <c r="E69" s="3" t="s">
        <v>1</v>
      </c>
      <c r="F69" s="3" t="s">
        <v>1</v>
      </c>
      <c r="G69" s="3" t="s">
        <v>1</v>
      </c>
      <c r="H69" s="4">
        <f aca="true" t="shared" si="19" ref="H69:J72">H70</f>
        <v>3000</v>
      </c>
      <c r="I69" s="4">
        <f t="shared" si="19"/>
        <v>0</v>
      </c>
      <c r="J69" s="4">
        <f t="shared" si="19"/>
        <v>0</v>
      </c>
      <c r="K69" s="4">
        <f>K85+K70+K76+K83</f>
        <v>0</v>
      </c>
      <c r="L69" s="4">
        <f>L85+L70+L76+L83</f>
        <v>0</v>
      </c>
      <c r="M69" s="4">
        <f>M70</f>
        <v>0</v>
      </c>
      <c r="N69" s="8">
        <f t="shared" si="1"/>
        <v>3000</v>
      </c>
      <c r="O69" s="8">
        <v>0</v>
      </c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</row>
    <row r="70" spans="1:15" s="83" customFormat="1" ht="21.75" customHeight="1">
      <c r="A70" s="5" t="s">
        <v>19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340</v>
      </c>
      <c r="G70" s="7" t="s">
        <v>1</v>
      </c>
      <c r="H70" s="8">
        <f t="shared" si="19"/>
        <v>3000</v>
      </c>
      <c r="I70" s="8">
        <f t="shared" si="19"/>
        <v>0</v>
      </c>
      <c r="J70" s="8">
        <f t="shared" si="19"/>
        <v>0</v>
      </c>
      <c r="K70" s="8">
        <f>K71</f>
        <v>0</v>
      </c>
      <c r="L70" s="8">
        <f>L71</f>
        <v>0</v>
      </c>
      <c r="M70" s="8">
        <f>M71</f>
        <v>0</v>
      </c>
      <c r="N70" s="8">
        <f t="shared" si="1"/>
        <v>3000</v>
      </c>
      <c r="O70" s="8">
        <v>0</v>
      </c>
    </row>
    <row r="71" spans="1:15" s="83" customFormat="1" ht="36" customHeight="1">
      <c r="A71" s="5" t="s">
        <v>426</v>
      </c>
      <c r="B71" s="6">
        <v>951</v>
      </c>
      <c r="C71" s="6" t="s">
        <v>34</v>
      </c>
      <c r="D71" s="7">
        <v>1610028760</v>
      </c>
      <c r="E71" s="7">
        <v>244</v>
      </c>
      <c r="F71" s="7">
        <v>346</v>
      </c>
      <c r="G71" s="7">
        <v>100</v>
      </c>
      <c r="H71" s="8">
        <v>3000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1"/>
        <v>3000</v>
      </c>
      <c r="O71" s="8">
        <v>0</v>
      </c>
    </row>
    <row r="72" spans="1:254" s="68" customFormat="1" ht="75.75" customHeight="1">
      <c r="A72" s="1" t="s">
        <v>438</v>
      </c>
      <c r="B72" s="2">
        <v>951</v>
      </c>
      <c r="C72" s="2" t="s">
        <v>34</v>
      </c>
      <c r="D72" s="3" t="s">
        <v>113</v>
      </c>
      <c r="E72" s="3" t="s">
        <v>1</v>
      </c>
      <c r="F72" s="3" t="s">
        <v>1</v>
      </c>
      <c r="G72" s="3" t="s">
        <v>1</v>
      </c>
      <c r="H72" s="4">
        <f t="shared" si="19"/>
        <v>141000</v>
      </c>
      <c r="I72" s="4">
        <f t="shared" si="19"/>
        <v>140000</v>
      </c>
      <c r="J72" s="4">
        <f t="shared" si="19"/>
        <v>140000</v>
      </c>
      <c r="K72" s="4">
        <f>K88+K73+K80</f>
        <v>0</v>
      </c>
      <c r="L72" s="4">
        <f>L88+L73+L80</f>
        <v>0</v>
      </c>
      <c r="M72" s="4">
        <f>M73</f>
        <v>140000</v>
      </c>
      <c r="N72" s="4">
        <f>H72-J72</f>
        <v>1000</v>
      </c>
      <c r="O72" s="8">
        <v>0</v>
      </c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</row>
    <row r="73" spans="1:15" s="83" customFormat="1" ht="21.75" customHeight="1">
      <c r="A73" s="5" t="s">
        <v>14</v>
      </c>
      <c r="B73" s="6">
        <v>951</v>
      </c>
      <c r="C73" s="6" t="s">
        <v>34</v>
      </c>
      <c r="D73" s="7" t="s">
        <v>113</v>
      </c>
      <c r="E73" s="7">
        <v>244</v>
      </c>
      <c r="F73" s="7">
        <v>220</v>
      </c>
      <c r="G73" s="7" t="s">
        <v>1</v>
      </c>
      <c r="H73" s="8">
        <f>H74+H75</f>
        <v>141000</v>
      </c>
      <c r="I73" s="8">
        <f>I74+I75</f>
        <v>140000</v>
      </c>
      <c r="J73" s="8">
        <f>J74+J75</f>
        <v>140000</v>
      </c>
      <c r="K73" s="8">
        <f>K74</f>
        <v>0</v>
      </c>
      <c r="L73" s="8">
        <f>L74</f>
        <v>0</v>
      </c>
      <c r="M73" s="8">
        <f>M74+M75</f>
        <v>140000</v>
      </c>
      <c r="N73" s="8">
        <f>H73-J73</f>
        <v>1000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113</v>
      </c>
      <c r="E74" s="7">
        <v>244</v>
      </c>
      <c r="F74" s="7">
        <v>226</v>
      </c>
      <c r="G74" s="7">
        <v>100</v>
      </c>
      <c r="H74" s="8">
        <v>141000</v>
      </c>
      <c r="I74" s="8">
        <v>140000</v>
      </c>
      <c r="J74" s="8">
        <v>140000</v>
      </c>
      <c r="K74" s="8">
        <v>0</v>
      </c>
      <c r="L74" s="8">
        <v>0</v>
      </c>
      <c r="M74" s="8">
        <v>140000</v>
      </c>
      <c r="N74" s="8">
        <f>H74-J74</f>
        <v>1000</v>
      </c>
      <c r="O74" s="8">
        <v>0</v>
      </c>
    </row>
    <row r="75" spans="1:15" s="83" customFormat="1" ht="23.25" customHeight="1" hidden="1">
      <c r="A75" s="5" t="s">
        <v>17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226</v>
      </c>
      <c r="G75" s="7">
        <v>123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>H75-J75</f>
        <v>0</v>
      </c>
      <c r="O75" s="8">
        <v>0</v>
      </c>
    </row>
    <row r="76" spans="1:254" s="68" customFormat="1" ht="21.75" customHeight="1">
      <c r="A76" s="1" t="s">
        <v>38</v>
      </c>
      <c r="B76" s="2">
        <v>951</v>
      </c>
      <c r="C76" s="2" t="s">
        <v>34</v>
      </c>
      <c r="D76" s="3" t="s">
        <v>115</v>
      </c>
      <c r="E76" s="3" t="s">
        <v>1</v>
      </c>
      <c r="F76" s="3" t="s">
        <v>1</v>
      </c>
      <c r="G76" s="3" t="s">
        <v>1</v>
      </c>
      <c r="H76" s="4">
        <f>H77+H84+H88</f>
        <v>3443800</v>
      </c>
      <c r="I76" s="4">
        <f>I77+I84+I88</f>
        <v>3363629.1799999997</v>
      </c>
      <c r="J76" s="4">
        <f>J77+J84+J88</f>
        <v>3363629.1799999997</v>
      </c>
      <c r="K76" s="4">
        <f>K88+K77+K82</f>
        <v>0</v>
      </c>
      <c r="L76" s="4">
        <f>L77+L88</f>
        <v>0</v>
      </c>
      <c r="M76" s="4">
        <f>M77+M84+M88</f>
        <v>3363629.1799999997</v>
      </c>
      <c r="N76" s="4">
        <f t="shared" si="1"/>
        <v>80170.8200000003</v>
      </c>
      <c r="O76" s="4">
        <v>0</v>
      </c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</row>
    <row r="77" spans="1:15" s="83" customFormat="1" ht="21.75" customHeight="1">
      <c r="A77" s="5" t="s">
        <v>14</v>
      </c>
      <c r="B77" s="6">
        <v>951</v>
      </c>
      <c r="C77" s="6" t="s">
        <v>34</v>
      </c>
      <c r="D77" s="7" t="s">
        <v>115</v>
      </c>
      <c r="E77" s="7">
        <v>244</v>
      </c>
      <c r="F77" s="7">
        <v>220</v>
      </c>
      <c r="G77" s="7" t="s">
        <v>1</v>
      </c>
      <c r="H77" s="8">
        <f aca="true" t="shared" si="20" ref="H77:M77">H78+H79</f>
        <v>120000</v>
      </c>
      <c r="I77" s="8">
        <f t="shared" si="20"/>
        <v>40000</v>
      </c>
      <c r="J77" s="8">
        <f t="shared" si="20"/>
        <v>40000</v>
      </c>
      <c r="K77" s="8">
        <f t="shared" si="20"/>
        <v>0</v>
      </c>
      <c r="L77" s="8">
        <f t="shared" si="20"/>
        <v>0</v>
      </c>
      <c r="M77" s="8">
        <f t="shared" si="20"/>
        <v>40000</v>
      </c>
      <c r="N77" s="8">
        <f t="shared" si="1"/>
        <v>80000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115</v>
      </c>
      <c r="E78" s="7">
        <v>244</v>
      </c>
      <c r="F78" s="7">
        <v>226</v>
      </c>
      <c r="G78" s="7">
        <v>123</v>
      </c>
      <c r="H78" s="8">
        <v>120000</v>
      </c>
      <c r="I78" s="8">
        <v>40000</v>
      </c>
      <c r="J78" s="8">
        <v>40000</v>
      </c>
      <c r="K78" s="8">
        <v>0</v>
      </c>
      <c r="L78" s="8">
        <v>0</v>
      </c>
      <c r="M78" s="8">
        <v>40000</v>
      </c>
      <c r="N78" s="8">
        <f>H78-J78</f>
        <v>80000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226</v>
      </c>
      <c r="G79" s="7">
        <v>123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"/>
        <v>0</v>
      </c>
      <c r="O79" s="8">
        <v>0</v>
      </c>
    </row>
    <row r="80" spans="1:15" s="83" customFormat="1" ht="22.5" customHeight="1" hidden="1">
      <c r="A80" s="5" t="s">
        <v>19</v>
      </c>
      <c r="B80" s="6">
        <v>951</v>
      </c>
      <c r="C80" s="6" t="s">
        <v>34</v>
      </c>
      <c r="D80" s="7" t="s">
        <v>115</v>
      </c>
      <c r="E80" s="7" t="s">
        <v>16</v>
      </c>
      <c r="F80" s="7" t="s">
        <v>20</v>
      </c>
      <c r="G80" s="7" t="s">
        <v>1</v>
      </c>
      <c r="H80" s="8">
        <f aca="true" t="shared" si="21" ref="H80:M80">H81</f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8">
        <f t="shared" si="21"/>
        <v>0</v>
      </c>
      <c r="N80" s="8">
        <f aca="true" t="shared" si="22" ref="N80:N164">H80-J80</f>
        <v>0</v>
      </c>
      <c r="O80" s="8">
        <v>0</v>
      </c>
    </row>
    <row r="81" spans="1:15" s="83" customFormat="1" ht="21.75" customHeight="1" hidden="1">
      <c r="A81" s="5" t="s">
        <v>17</v>
      </c>
      <c r="B81" s="6">
        <v>951</v>
      </c>
      <c r="C81" s="6" t="s">
        <v>34</v>
      </c>
      <c r="D81" s="7" t="s">
        <v>115</v>
      </c>
      <c r="E81" s="7">
        <v>244</v>
      </c>
      <c r="F81" s="7">
        <v>340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22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115</v>
      </c>
      <c r="E82" s="7">
        <v>244</v>
      </c>
      <c r="F82" s="7" t="s">
        <v>27</v>
      </c>
      <c r="G82" s="7" t="s">
        <v>1</v>
      </c>
      <c r="H82" s="8">
        <f>H83</f>
        <v>0</v>
      </c>
      <c r="I82" s="8"/>
      <c r="J82" s="8"/>
      <c r="K82" s="8">
        <f>K83</f>
        <v>0</v>
      </c>
      <c r="L82" s="8">
        <f>L83</f>
        <v>0</v>
      </c>
      <c r="M82" s="8"/>
      <c r="N82" s="8">
        <f t="shared" si="22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115</v>
      </c>
      <c r="E83" s="7">
        <v>244</v>
      </c>
      <c r="F83" s="7" t="s">
        <v>27</v>
      </c>
      <c r="G83" s="7" t="s">
        <v>8</v>
      </c>
      <c r="H83" s="8">
        <v>0</v>
      </c>
      <c r="I83" s="8"/>
      <c r="J83" s="8"/>
      <c r="K83" s="8"/>
      <c r="L83" s="8"/>
      <c r="M83" s="8"/>
      <c r="N83" s="8">
        <f t="shared" si="22"/>
        <v>0</v>
      </c>
      <c r="O83" s="8">
        <v>0</v>
      </c>
    </row>
    <row r="84" spans="1:15" s="83" customFormat="1" ht="21.75" customHeight="1">
      <c r="A84" s="5" t="s">
        <v>26</v>
      </c>
      <c r="B84" s="6">
        <v>951</v>
      </c>
      <c r="C84" s="6" t="s">
        <v>34</v>
      </c>
      <c r="D84" s="7" t="s">
        <v>115</v>
      </c>
      <c r="E84" s="7">
        <v>831</v>
      </c>
      <c r="F84" s="7" t="s">
        <v>27</v>
      </c>
      <c r="G84" s="7" t="s">
        <v>1</v>
      </c>
      <c r="H84" s="8">
        <f aca="true" t="shared" si="23" ref="H84:M84">H85+H86+H87</f>
        <v>3253300</v>
      </c>
      <c r="I84" s="8">
        <f t="shared" si="23"/>
        <v>3253169.9699999997</v>
      </c>
      <c r="J84" s="8">
        <f t="shared" si="23"/>
        <v>3253169.9699999997</v>
      </c>
      <c r="K84" s="8">
        <f t="shared" si="23"/>
        <v>0</v>
      </c>
      <c r="L84" s="8">
        <f t="shared" si="23"/>
        <v>0</v>
      </c>
      <c r="M84" s="8">
        <f t="shared" si="23"/>
        <v>3253169.9699999997</v>
      </c>
      <c r="N84" s="8">
        <f t="shared" si="22"/>
        <v>130.03000000026077</v>
      </c>
      <c r="O84" s="8">
        <v>0</v>
      </c>
    </row>
    <row r="85" spans="1:15" s="83" customFormat="1" ht="21.75" customHeight="1">
      <c r="A85" s="5" t="s">
        <v>428</v>
      </c>
      <c r="B85" s="6">
        <v>951</v>
      </c>
      <c r="C85" s="6" t="s">
        <v>34</v>
      </c>
      <c r="D85" s="7" t="s">
        <v>115</v>
      </c>
      <c r="E85" s="7">
        <v>831</v>
      </c>
      <c r="F85" s="7">
        <v>291</v>
      </c>
      <c r="G85" s="7" t="s">
        <v>8</v>
      </c>
      <c r="H85" s="8">
        <v>1200</v>
      </c>
      <c r="I85" s="8">
        <v>1101.37</v>
      </c>
      <c r="J85" s="8">
        <v>1101.37</v>
      </c>
      <c r="K85" s="8">
        <v>0</v>
      </c>
      <c r="L85" s="8">
        <v>0</v>
      </c>
      <c r="M85" s="8">
        <v>1101.37</v>
      </c>
      <c r="N85" s="8">
        <f t="shared" si="22"/>
        <v>98.63000000000011</v>
      </c>
      <c r="O85" s="8">
        <v>0</v>
      </c>
    </row>
    <row r="86" spans="1:15" s="83" customFormat="1" ht="21.75" customHeight="1">
      <c r="A86" s="5" t="s">
        <v>429</v>
      </c>
      <c r="B86" s="6">
        <v>951</v>
      </c>
      <c r="C86" s="6" t="s">
        <v>34</v>
      </c>
      <c r="D86" s="7" t="s">
        <v>115</v>
      </c>
      <c r="E86" s="7">
        <v>831</v>
      </c>
      <c r="F86" s="7">
        <v>297</v>
      </c>
      <c r="G86" s="7">
        <v>100</v>
      </c>
      <c r="H86" s="8">
        <v>461300</v>
      </c>
      <c r="I86" s="8">
        <v>461268.6</v>
      </c>
      <c r="J86" s="8">
        <v>461268.6</v>
      </c>
      <c r="K86" s="8">
        <v>0</v>
      </c>
      <c r="L86" s="8">
        <v>0</v>
      </c>
      <c r="M86" s="8">
        <v>461268.6</v>
      </c>
      <c r="N86" s="8">
        <f>H86-J86</f>
        <v>31.400000000023283</v>
      </c>
      <c r="O86" s="8">
        <v>0</v>
      </c>
    </row>
    <row r="87" spans="1:15" s="83" customFormat="1" ht="21.75" customHeight="1">
      <c r="A87" s="5" t="s">
        <v>429</v>
      </c>
      <c r="B87" s="6">
        <v>951</v>
      </c>
      <c r="C87" s="6" t="s">
        <v>34</v>
      </c>
      <c r="D87" s="7" t="s">
        <v>115</v>
      </c>
      <c r="E87" s="7">
        <v>831</v>
      </c>
      <c r="F87" s="7">
        <v>297</v>
      </c>
      <c r="G87" s="7">
        <v>123</v>
      </c>
      <c r="H87" s="8">
        <v>2790800</v>
      </c>
      <c r="I87" s="8">
        <v>2790800</v>
      </c>
      <c r="J87" s="8">
        <v>2790800</v>
      </c>
      <c r="K87" s="8">
        <v>0</v>
      </c>
      <c r="L87" s="8">
        <v>0</v>
      </c>
      <c r="M87" s="8">
        <v>2790800</v>
      </c>
      <c r="N87" s="8">
        <f t="shared" si="22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115</v>
      </c>
      <c r="E88" s="7">
        <v>853</v>
      </c>
      <c r="F88" s="7">
        <v>290</v>
      </c>
      <c r="G88" s="7" t="s">
        <v>1</v>
      </c>
      <c r="H88" s="8">
        <f>H89+H90+H91</f>
        <v>70500</v>
      </c>
      <c r="I88" s="8">
        <f>I89+I90+I91</f>
        <v>70459.20999999999</v>
      </c>
      <c r="J88" s="8">
        <f>J89+J90+J91</f>
        <v>70459.20999999999</v>
      </c>
      <c r="K88" s="8">
        <f>K90</f>
        <v>0</v>
      </c>
      <c r="L88" s="8">
        <f>L90</f>
        <v>0</v>
      </c>
      <c r="M88" s="8">
        <f>M89+M90+M91</f>
        <v>70459.20999999999</v>
      </c>
      <c r="N88" s="8">
        <f t="shared" si="22"/>
        <v>40.79000000000815</v>
      </c>
      <c r="O88" s="8">
        <v>0</v>
      </c>
    </row>
    <row r="89" spans="1:15" s="83" customFormat="1" ht="32.25" customHeight="1">
      <c r="A89" s="5" t="s">
        <v>501</v>
      </c>
      <c r="B89" s="6">
        <v>951</v>
      </c>
      <c r="C89" s="6" t="s">
        <v>34</v>
      </c>
      <c r="D89" s="7" t="s">
        <v>115</v>
      </c>
      <c r="E89" s="7">
        <v>853</v>
      </c>
      <c r="F89" s="7">
        <v>293</v>
      </c>
      <c r="G89" s="7">
        <v>100</v>
      </c>
      <c r="H89" s="8">
        <v>500</v>
      </c>
      <c r="I89" s="8">
        <v>459.21</v>
      </c>
      <c r="J89" s="8">
        <v>459.21</v>
      </c>
      <c r="K89" s="8">
        <v>0</v>
      </c>
      <c r="L89" s="8">
        <v>0</v>
      </c>
      <c r="M89" s="8">
        <v>459.21</v>
      </c>
      <c r="N89" s="8">
        <f>H89-J89</f>
        <v>40.79000000000002</v>
      </c>
      <c r="O89" s="8">
        <v>0</v>
      </c>
    </row>
    <row r="90" spans="1:15" s="83" customFormat="1" ht="22.5" customHeight="1">
      <c r="A90" s="5" t="s">
        <v>429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297</v>
      </c>
      <c r="G90" s="7">
        <v>100</v>
      </c>
      <c r="H90" s="8">
        <v>20000</v>
      </c>
      <c r="I90" s="8">
        <v>20000</v>
      </c>
      <c r="J90" s="8">
        <v>20000</v>
      </c>
      <c r="K90" s="8">
        <v>0</v>
      </c>
      <c r="L90" s="8">
        <v>0</v>
      </c>
      <c r="M90" s="8">
        <v>20000</v>
      </c>
      <c r="N90" s="8">
        <f t="shared" si="22"/>
        <v>0</v>
      </c>
      <c r="O90" s="8">
        <v>0</v>
      </c>
    </row>
    <row r="91" spans="1:15" s="83" customFormat="1" ht="22.5" customHeight="1">
      <c r="A91" s="5" t="s">
        <v>429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297</v>
      </c>
      <c r="G91" s="7">
        <v>123</v>
      </c>
      <c r="H91" s="8">
        <v>50000</v>
      </c>
      <c r="I91" s="8">
        <v>50000</v>
      </c>
      <c r="J91" s="8">
        <v>50000</v>
      </c>
      <c r="K91" s="8">
        <v>0</v>
      </c>
      <c r="L91" s="8">
        <v>0</v>
      </c>
      <c r="M91" s="8">
        <v>50000</v>
      </c>
      <c r="N91" s="8">
        <f>H91-J91</f>
        <v>0</v>
      </c>
      <c r="O91" s="8">
        <v>0</v>
      </c>
    </row>
    <row r="92" spans="1:254" s="68" customFormat="1" ht="47.25" customHeight="1" hidden="1">
      <c r="A92" s="1" t="s">
        <v>410</v>
      </c>
      <c r="B92" s="2">
        <v>951</v>
      </c>
      <c r="C92" s="2" t="s">
        <v>34</v>
      </c>
      <c r="D92" s="3" t="s">
        <v>105</v>
      </c>
      <c r="E92" s="3" t="s">
        <v>1</v>
      </c>
      <c r="F92" s="3" t="s">
        <v>1</v>
      </c>
      <c r="G92" s="3" t="s">
        <v>1</v>
      </c>
      <c r="H92" s="4">
        <f>H94</f>
        <v>0</v>
      </c>
      <c r="I92" s="4">
        <f>I94</f>
        <v>0</v>
      </c>
      <c r="J92" s="4">
        <f>J94</f>
        <v>0</v>
      </c>
      <c r="K92" s="4">
        <f>K93</f>
        <v>0</v>
      </c>
      <c r="L92" s="4">
        <f>L94</f>
        <v>0</v>
      </c>
      <c r="M92" s="4">
        <f>M94</f>
        <v>0</v>
      </c>
      <c r="N92" s="4">
        <f t="shared" si="22"/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 hidden="1">
      <c r="A93" s="5" t="s">
        <v>28</v>
      </c>
      <c r="B93" s="6">
        <v>951</v>
      </c>
      <c r="C93" s="6" t="s">
        <v>34</v>
      </c>
      <c r="D93" s="7" t="s">
        <v>105</v>
      </c>
      <c r="E93" s="7">
        <v>540</v>
      </c>
      <c r="F93" s="7">
        <v>250</v>
      </c>
      <c r="G93" s="7" t="s">
        <v>1</v>
      </c>
      <c r="H93" s="8">
        <f aca="true" t="shared" si="24" ref="H93:M93">H94</f>
        <v>0</v>
      </c>
      <c r="I93" s="8">
        <f t="shared" si="24"/>
        <v>0</v>
      </c>
      <c r="J93" s="8">
        <f t="shared" si="24"/>
        <v>0</v>
      </c>
      <c r="K93" s="8">
        <f t="shared" si="24"/>
        <v>0</v>
      </c>
      <c r="L93" s="8">
        <f t="shared" si="24"/>
        <v>0</v>
      </c>
      <c r="M93" s="8">
        <f t="shared" si="24"/>
        <v>0</v>
      </c>
      <c r="N93" s="8">
        <f t="shared" si="22"/>
        <v>0</v>
      </c>
      <c r="O93" s="8">
        <v>0</v>
      </c>
    </row>
    <row r="94" spans="1:15" s="83" customFormat="1" ht="36.75" customHeight="1" hidden="1">
      <c r="A94" s="5" t="s">
        <v>31</v>
      </c>
      <c r="B94" s="6">
        <v>951</v>
      </c>
      <c r="C94" s="6" t="s">
        <v>34</v>
      </c>
      <c r="D94" s="7" t="s">
        <v>105</v>
      </c>
      <c r="E94" s="7">
        <v>540</v>
      </c>
      <c r="F94" s="7">
        <v>251</v>
      </c>
      <c r="G94" s="7">
        <v>100</v>
      </c>
      <c r="H94" s="8">
        <v>0</v>
      </c>
      <c r="I94" s="8">
        <v>0</v>
      </c>
      <c r="J94" s="8">
        <v>0</v>
      </c>
      <c r="K94" s="8">
        <f>K98</f>
        <v>0</v>
      </c>
      <c r="L94" s="8">
        <f>L98</f>
        <v>0</v>
      </c>
      <c r="M94" s="8">
        <v>0</v>
      </c>
      <c r="N94" s="8">
        <f t="shared" si="22"/>
        <v>0</v>
      </c>
      <c r="O94" s="8">
        <v>0</v>
      </c>
    </row>
    <row r="95" spans="1:254" s="68" customFormat="1" ht="62.25" customHeight="1" hidden="1">
      <c r="A95" s="1" t="s">
        <v>128</v>
      </c>
      <c r="B95" s="2">
        <v>951</v>
      </c>
      <c r="C95" s="2" t="s">
        <v>34</v>
      </c>
      <c r="D95" s="3" t="s">
        <v>127</v>
      </c>
      <c r="E95" s="3" t="s">
        <v>1</v>
      </c>
      <c r="F95" s="3" t="s">
        <v>1</v>
      </c>
      <c r="G95" s="3" t="s">
        <v>1</v>
      </c>
      <c r="H95" s="4">
        <f>H97</f>
        <v>0</v>
      </c>
      <c r="I95" s="4">
        <f>I97</f>
        <v>0</v>
      </c>
      <c r="J95" s="4">
        <f>J97</f>
        <v>0</v>
      </c>
      <c r="K95" s="4">
        <f>K96</f>
        <v>0</v>
      </c>
      <c r="L95" s="4">
        <f>L97</f>
        <v>0</v>
      </c>
      <c r="M95" s="4">
        <f>M97</f>
        <v>0</v>
      </c>
      <c r="N95" s="4">
        <f>H95-J95</f>
        <v>0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 hidden="1">
      <c r="A96" s="5" t="s">
        <v>28</v>
      </c>
      <c r="B96" s="6">
        <v>951</v>
      </c>
      <c r="C96" s="6" t="s">
        <v>34</v>
      </c>
      <c r="D96" s="7" t="s">
        <v>127</v>
      </c>
      <c r="E96" s="7">
        <v>540</v>
      </c>
      <c r="F96" s="7">
        <v>250</v>
      </c>
      <c r="G96" s="7" t="s">
        <v>1</v>
      </c>
      <c r="H96" s="8">
        <f aca="true" t="shared" si="25" ref="H96:M96">H97</f>
        <v>0</v>
      </c>
      <c r="I96" s="8">
        <f t="shared" si="25"/>
        <v>0</v>
      </c>
      <c r="J96" s="8">
        <f t="shared" si="25"/>
        <v>0</v>
      </c>
      <c r="K96" s="8">
        <f t="shared" si="25"/>
        <v>0</v>
      </c>
      <c r="L96" s="8">
        <f t="shared" si="25"/>
        <v>0</v>
      </c>
      <c r="M96" s="8">
        <f t="shared" si="25"/>
        <v>0</v>
      </c>
      <c r="N96" s="8">
        <f>H96-J96</f>
        <v>0</v>
      </c>
      <c r="O96" s="8">
        <v>0</v>
      </c>
    </row>
    <row r="97" spans="1:15" s="83" customFormat="1" ht="36.75" customHeight="1" hidden="1">
      <c r="A97" s="5" t="s">
        <v>31</v>
      </c>
      <c r="B97" s="6">
        <v>951</v>
      </c>
      <c r="C97" s="6" t="s">
        <v>34</v>
      </c>
      <c r="D97" s="7" t="s">
        <v>127</v>
      </c>
      <c r="E97" s="7">
        <v>540</v>
      </c>
      <c r="F97" s="7">
        <v>251</v>
      </c>
      <c r="G97" s="7">
        <v>100</v>
      </c>
      <c r="H97" s="8">
        <v>0</v>
      </c>
      <c r="I97" s="8">
        <v>0</v>
      </c>
      <c r="J97" s="8">
        <v>0</v>
      </c>
      <c r="K97" s="8">
        <f>K102</f>
        <v>0</v>
      </c>
      <c r="L97" s="8">
        <f>L102</f>
        <v>0</v>
      </c>
      <c r="M97" s="8">
        <v>0</v>
      </c>
      <c r="N97" s="8">
        <f>H97-J97</f>
        <v>0</v>
      </c>
      <c r="O97" s="8">
        <v>0</v>
      </c>
    </row>
    <row r="98" spans="1:254" s="68" customFormat="1" ht="45.75" customHeight="1">
      <c r="A98" s="1" t="s">
        <v>39</v>
      </c>
      <c r="B98" s="2">
        <v>951</v>
      </c>
      <c r="C98" s="2" t="s">
        <v>40</v>
      </c>
      <c r="D98" s="3" t="s">
        <v>118</v>
      </c>
      <c r="E98" s="3" t="s">
        <v>1</v>
      </c>
      <c r="F98" s="3" t="s">
        <v>1</v>
      </c>
      <c r="G98" s="3" t="s">
        <v>1</v>
      </c>
      <c r="H98" s="4">
        <f aca="true" t="shared" si="26" ref="H98:M98">H99+H103+H107</f>
        <v>255400</v>
      </c>
      <c r="I98" s="4">
        <f t="shared" si="26"/>
        <v>181034.26</v>
      </c>
      <c r="J98" s="4">
        <f t="shared" si="26"/>
        <v>181034.26</v>
      </c>
      <c r="K98" s="4">
        <f t="shared" si="26"/>
        <v>0</v>
      </c>
      <c r="L98" s="4">
        <f t="shared" si="26"/>
        <v>0</v>
      </c>
      <c r="M98" s="4">
        <f t="shared" si="26"/>
        <v>181034.26</v>
      </c>
      <c r="N98" s="4">
        <f t="shared" si="22"/>
        <v>74365.73999999999</v>
      </c>
      <c r="O98" s="4">
        <v>0</v>
      </c>
      <c r="P98" s="84"/>
      <c r="Q98" s="84"/>
      <c r="R98" s="109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</row>
    <row r="99" spans="1:15" s="83" customFormat="1" ht="21.75" customHeight="1">
      <c r="A99" s="5" t="s">
        <v>3</v>
      </c>
      <c r="B99" s="6">
        <v>951</v>
      </c>
      <c r="C99" s="6" t="s">
        <v>40</v>
      </c>
      <c r="D99" s="7" t="s">
        <v>118</v>
      </c>
      <c r="E99" s="7">
        <v>120</v>
      </c>
      <c r="F99" s="7" t="s">
        <v>4</v>
      </c>
      <c r="G99" s="7" t="s">
        <v>1</v>
      </c>
      <c r="H99" s="8">
        <f>H100+H101+H102</f>
        <v>226600</v>
      </c>
      <c r="I99" s="8">
        <f>I100+I101+I102</f>
        <v>176034.26</v>
      </c>
      <c r="J99" s="8">
        <f>J100+J101+J102</f>
        <v>176034.26</v>
      </c>
      <c r="K99" s="8">
        <f>K100+K102</f>
        <v>0</v>
      </c>
      <c r="L99" s="8">
        <f>L100+L102</f>
        <v>0</v>
      </c>
      <c r="M99" s="8">
        <f>M100+M101+M102</f>
        <v>176034.26</v>
      </c>
      <c r="N99" s="8">
        <f t="shared" si="22"/>
        <v>50565.73999999999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118</v>
      </c>
      <c r="E100" s="7" t="s">
        <v>5</v>
      </c>
      <c r="F100" s="7" t="s">
        <v>7</v>
      </c>
      <c r="G100" s="7">
        <v>415</v>
      </c>
      <c r="H100" s="8">
        <v>168600</v>
      </c>
      <c r="I100" s="8">
        <v>131655.25</v>
      </c>
      <c r="J100" s="8">
        <v>131655.25</v>
      </c>
      <c r="K100" s="8">
        <v>0</v>
      </c>
      <c r="L100" s="8">
        <v>0</v>
      </c>
      <c r="M100" s="8">
        <v>131655.25</v>
      </c>
      <c r="N100" s="8">
        <f t="shared" si="22"/>
        <v>36944.75</v>
      </c>
      <c r="O100" s="8">
        <v>0</v>
      </c>
    </row>
    <row r="101" spans="1:20" s="83" customFormat="1" ht="21" customHeight="1">
      <c r="A101" s="5" t="s">
        <v>6</v>
      </c>
      <c r="B101" s="6">
        <v>951</v>
      </c>
      <c r="C101" s="6" t="s">
        <v>40</v>
      </c>
      <c r="D101" s="7" t="s">
        <v>118</v>
      </c>
      <c r="E101" s="7" t="s">
        <v>5</v>
      </c>
      <c r="F101" s="7">
        <v>266</v>
      </c>
      <c r="G101" s="7">
        <v>415</v>
      </c>
      <c r="H101" s="8">
        <v>5400</v>
      </c>
      <c r="I101" s="8">
        <v>5343.9</v>
      </c>
      <c r="J101" s="8">
        <v>5343.9</v>
      </c>
      <c r="K101" s="8">
        <v>0</v>
      </c>
      <c r="L101" s="8">
        <v>0</v>
      </c>
      <c r="M101" s="8">
        <v>5343.9</v>
      </c>
      <c r="N101" s="8">
        <f>H101-J101</f>
        <v>56.100000000000364</v>
      </c>
      <c r="O101" s="8">
        <v>0</v>
      </c>
      <c r="T101" s="83" t="s">
        <v>507</v>
      </c>
    </row>
    <row r="102" spans="1:15" s="83" customFormat="1" ht="19.5" customHeight="1">
      <c r="A102" s="5" t="s">
        <v>9</v>
      </c>
      <c r="B102" s="6">
        <v>951</v>
      </c>
      <c r="C102" s="6" t="s">
        <v>40</v>
      </c>
      <c r="D102" s="7" t="s">
        <v>118</v>
      </c>
      <c r="E102" s="7" t="s">
        <v>315</v>
      </c>
      <c r="F102" s="7" t="s">
        <v>10</v>
      </c>
      <c r="G102" s="7">
        <v>415</v>
      </c>
      <c r="H102" s="8">
        <v>52600</v>
      </c>
      <c r="I102" s="8">
        <v>39035.11</v>
      </c>
      <c r="J102" s="8">
        <v>39035.11</v>
      </c>
      <c r="K102" s="8">
        <v>0</v>
      </c>
      <c r="L102" s="8">
        <v>0</v>
      </c>
      <c r="M102" s="8">
        <v>39035.11</v>
      </c>
      <c r="N102" s="8">
        <f t="shared" si="22"/>
        <v>13564.89</v>
      </c>
      <c r="O102" s="8">
        <v>0</v>
      </c>
    </row>
    <row r="103" spans="1:15" s="83" customFormat="1" ht="20.25" customHeight="1">
      <c r="A103" s="5" t="s">
        <v>14</v>
      </c>
      <c r="B103" s="6">
        <v>951</v>
      </c>
      <c r="C103" s="6" t="s">
        <v>40</v>
      </c>
      <c r="D103" s="7" t="s">
        <v>118</v>
      </c>
      <c r="E103" s="7" t="s">
        <v>16</v>
      </c>
      <c r="F103" s="7">
        <v>220</v>
      </c>
      <c r="G103" s="7" t="s">
        <v>1</v>
      </c>
      <c r="H103" s="8">
        <f>H104+H105+H106</f>
        <v>28800</v>
      </c>
      <c r="I103" s="8">
        <f>I104+I105+I106</f>
        <v>5000</v>
      </c>
      <c r="J103" s="8">
        <f>J104+J105+J106</f>
        <v>5000</v>
      </c>
      <c r="K103" s="8">
        <f>K105</f>
        <v>0</v>
      </c>
      <c r="L103" s="8">
        <f>L105</f>
        <v>0</v>
      </c>
      <c r="M103" s="8">
        <f>M104+M105+M106</f>
        <v>5000</v>
      </c>
      <c r="N103" s="8">
        <f t="shared" si="22"/>
        <v>23800</v>
      </c>
      <c r="O103" s="8">
        <v>0</v>
      </c>
    </row>
    <row r="104" spans="1:15" s="83" customFormat="1" ht="21" customHeight="1">
      <c r="A104" s="5" t="s">
        <v>22</v>
      </c>
      <c r="B104" s="6">
        <v>951</v>
      </c>
      <c r="C104" s="6" t="s">
        <v>40</v>
      </c>
      <c r="D104" s="7" t="s">
        <v>118</v>
      </c>
      <c r="E104" s="7" t="s">
        <v>16</v>
      </c>
      <c r="F104" s="7">
        <v>221</v>
      </c>
      <c r="G104" s="7">
        <v>415</v>
      </c>
      <c r="H104" s="8">
        <v>5000</v>
      </c>
      <c r="I104" s="8">
        <v>5000</v>
      </c>
      <c r="J104" s="8">
        <v>5000</v>
      </c>
      <c r="K104" s="8">
        <v>0</v>
      </c>
      <c r="L104" s="8">
        <v>0</v>
      </c>
      <c r="M104" s="8">
        <v>5000</v>
      </c>
      <c r="N104" s="8">
        <f>H104-J104</f>
        <v>0</v>
      </c>
      <c r="O104" s="8">
        <v>0</v>
      </c>
    </row>
    <row r="105" spans="1:15" s="83" customFormat="1" ht="21" customHeight="1">
      <c r="A105" s="5" t="s">
        <v>407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225</v>
      </c>
      <c r="G105" s="7">
        <v>415</v>
      </c>
      <c r="H105" s="8">
        <v>3000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3000</v>
      </c>
      <c r="O105" s="8">
        <v>0</v>
      </c>
    </row>
    <row r="106" spans="1:15" s="83" customFormat="1" ht="21" customHeight="1">
      <c r="A106" s="5" t="s">
        <v>17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346</v>
      </c>
      <c r="G106" s="7">
        <v>415</v>
      </c>
      <c r="H106" s="8">
        <v>20800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20800</v>
      </c>
      <c r="O106" s="8">
        <v>0</v>
      </c>
    </row>
    <row r="107" spans="1:15" s="83" customFormat="1" ht="22.5" customHeight="1" hidden="1">
      <c r="A107" s="5" t="s">
        <v>19</v>
      </c>
      <c r="B107" s="6">
        <v>951</v>
      </c>
      <c r="C107" s="6" t="s">
        <v>40</v>
      </c>
      <c r="D107" s="7" t="s">
        <v>118</v>
      </c>
      <c r="E107" s="7" t="s">
        <v>16</v>
      </c>
      <c r="F107" s="7" t="s">
        <v>20</v>
      </c>
      <c r="G107" s="7"/>
      <c r="H107" s="8">
        <f aca="true" t="shared" si="27" ref="H107:M107">H108</f>
        <v>0</v>
      </c>
      <c r="I107" s="8">
        <f t="shared" si="27"/>
        <v>0</v>
      </c>
      <c r="J107" s="8">
        <f t="shared" si="27"/>
        <v>0</v>
      </c>
      <c r="K107" s="8">
        <f t="shared" si="27"/>
        <v>0</v>
      </c>
      <c r="L107" s="8">
        <f t="shared" si="27"/>
        <v>0</v>
      </c>
      <c r="M107" s="8">
        <f t="shared" si="27"/>
        <v>0</v>
      </c>
      <c r="N107" s="8">
        <f t="shared" si="22"/>
        <v>0</v>
      </c>
      <c r="O107" s="8">
        <v>0</v>
      </c>
    </row>
    <row r="108" spans="1:15" s="83" customFormat="1" ht="32.25" customHeight="1" hidden="1">
      <c r="A108" s="5" t="s">
        <v>426</v>
      </c>
      <c r="B108" s="6">
        <v>951</v>
      </c>
      <c r="C108" s="6" t="s">
        <v>40</v>
      </c>
      <c r="D108" s="7" t="s">
        <v>118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22"/>
        <v>0</v>
      </c>
      <c r="O108" s="8">
        <v>0</v>
      </c>
    </row>
    <row r="109" spans="1:254" s="68" customFormat="1" ht="27.75" customHeight="1" hidden="1">
      <c r="A109" s="1" t="s">
        <v>41</v>
      </c>
      <c r="B109" s="2">
        <v>951</v>
      </c>
      <c r="C109" s="2" t="s">
        <v>43</v>
      </c>
      <c r="D109" s="3" t="s">
        <v>42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28" ref="I109:M110">I110</f>
        <v>0</v>
      </c>
      <c r="J109" s="4">
        <f t="shared" si="28"/>
        <v>0</v>
      </c>
      <c r="K109" s="4">
        <f t="shared" si="28"/>
        <v>0</v>
      </c>
      <c r="L109" s="4">
        <f t="shared" si="28"/>
        <v>0</v>
      </c>
      <c r="M109" s="4">
        <f t="shared" si="28"/>
        <v>0</v>
      </c>
      <c r="N109" s="8">
        <f t="shared" si="22"/>
        <v>0</v>
      </c>
      <c r="O109" s="8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3.5" customHeight="1" hidden="1">
      <c r="A110" s="5" t="s">
        <v>14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15</v>
      </c>
      <c r="G110" s="7" t="s">
        <v>1</v>
      </c>
      <c r="H110" s="8">
        <f>H111</f>
        <v>0</v>
      </c>
      <c r="I110" s="8">
        <f t="shared" si="28"/>
        <v>0</v>
      </c>
      <c r="J110" s="8">
        <f t="shared" si="28"/>
        <v>0</v>
      </c>
      <c r="K110" s="8">
        <f t="shared" si="28"/>
        <v>0</v>
      </c>
      <c r="L110" s="8">
        <f t="shared" si="28"/>
        <v>0</v>
      </c>
      <c r="M110" s="8">
        <f t="shared" si="28"/>
        <v>0</v>
      </c>
      <c r="N110" s="8">
        <f t="shared" si="22"/>
        <v>0</v>
      </c>
      <c r="O110" s="8">
        <v>0</v>
      </c>
    </row>
    <row r="111" spans="1:15" s="83" customFormat="1" ht="18" customHeight="1" hidden="1">
      <c r="A111" s="5" t="s">
        <v>17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18</v>
      </c>
      <c r="G111" s="7" t="s">
        <v>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22"/>
        <v>0</v>
      </c>
      <c r="O111" s="8">
        <v>0</v>
      </c>
    </row>
    <row r="112" spans="1:254" s="68" customFormat="1" ht="33.75" customHeight="1">
      <c r="A112" s="1" t="s">
        <v>41</v>
      </c>
      <c r="B112" s="2">
        <v>951</v>
      </c>
      <c r="C112" s="2" t="s">
        <v>500</v>
      </c>
      <c r="D112" s="3" t="s">
        <v>337</v>
      </c>
      <c r="E112" s="3" t="s">
        <v>1</v>
      </c>
      <c r="F112" s="3" t="s">
        <v>1</v>
      </c>
      <c r="G112" s="3" t="s">
        <v>1</v>
      </c>
      <c r="H112" s="4">
        <f>H113</f>
        <v>1000</v>
      </c>
      <c r="I112" s="4">
        <f aca="true" t="shared" si="29" ref="I112:M113">I113</f>
        <v>800</v>
      </c>
      <c r="J112" s="4">
        <f t="shared" si="29"/>
        <v>800</v>
      </c>
      <c r="K112" s="4">
        <f t="shared" si="29"/>
        <v>0</v>
      </c>
      <c r="L112" s="4">
        <f t="shared" si="29"/>
        <v>0</v>
      </c>
      <c r="M112" s="4">
        <f t="shared" si="29"/>
        <v>800</v>
      </c>
      <c r="N112" s="4">
        <f t="shared" si="22"/>
        <v>200</v>
      </c>
      <c r="O112" s="4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18" customHeight="1">
      <c r="A113" s="5" t="s">
        <v>14</v>
      </c>
      <c r="B113" s="6">
        <v>951</v>
      </c>
      <c r="C113" s="6" t="s">
        <v>500</v>
      </c>
      <c r="D113" s="7" t="s">
        <v>337</v>
      </c>
      <c r="E113" s="7" t="s">
        <v>16</v>
      </c>
      <c r="F113" s="7" t="s">
        <v>15</v>
      </c>
      <c r="G113" s="7" t="s">
        <v>1</v>
      </c>
      <c r="H113" s="8">
        <f>H114</f>
        <v>1000</v>
      </c>
      <c r="I113" s="8">
        <f t="shared" si="29"/>
        <v>800</v>
      </c>
      <c r="J113" s="8">
        <f t="shared" si="29"/>
        <v>800</v>
      </c>
      <c r="K113" s="8">
        <f t="shared" si="29"/>
        <v>0</v>
      </c>
      <c r="L113" s="8">
        <f t="shared" si="29"/>
        <v>0</v>
      </c>
      <c r="M113" s="8">
        <f t="shared" si="29"/>
        <v>800</v>
      </c>
      <c r="N113" s="8">
        <f t="shared" si="22"/>
        <v>200</v>
      </c>
      <c r="O113" s="8">
        <v>0</v>
      </c>
    </row>
    <row r="114" spans="1:15" s="83" customFormat="1" ht="20.25" customHeight="1">
      <c r="A114" s="5" t="s">
        <v>430</v>
      </c>
      <c r="B114" s="6">
        <v>951</v>
      </c>
      <c r="C114" s="6" t="s">
        <v>500</v>
      </c>
      <c r="D114" s="7" t="s">
        <v>337</v>
      </c>
      <c r="E114" s="7" t="s">
        <v>16</v>
      </c>
      <c r="F114" s="7">
        <v>227</v>
      </c>
      <c r="G114" s="7">
        <v>100</v>
      </c>
      <c r="H114" s="8">
        <v>1000</v>
      </c>
      <c r="I114" s="8">
        <v>800</v>
      </c>
      <c r="J114" s="8">
        <v>800</v>
      </c>
      <c r="K114" s="8">
        <v>0</v>
      </c>
      <c r="L114" s="8">
        <v>0</v>
      </c>
      <c r="M114" s="8">
        <v>800</v>
      </c>
      <c r="N114" s="8">
        <f t="shared" si="22"/>
        <v>200</v>
      </c>
      <c r="O114" s="8">
        <v>0</v>
      </c>
    </row>
    <row r="115" spans="1:254" s="68" customFormat="1" ht="63" customHeight="1" hidden="1">
      <c r="A115" s="1" t="s">
        <v>45</v>
      </c>
      <c r="B115" s="2">
        <v>951</v>
      </c>
      <c r="C115" s="2" t="s">
        <v>43</v>
      </c>
      <c r="D115" s="3" t="s">
        <v>119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30" ref="I115:M116">I116</f>
        <v>0</v>
      </c>
      <c r="J115" s="4">
        <f t="shared" si="30"/>
        <v>0</v>
      </c>
      <c r="K115" s="4">
        <f t="shared" si="30"/>
        <v>0</v>
      </c>
      <c r="L115" s="4">
        <f t="shared" si="30"/>
        <v>0</v>
      </c>
      <c r="M115" s="4">
        <f t="shared" si="30"/>
        <v>0</v>
      </c>
      <c r="N115" s="8">
        <f t="shared" si="22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20.25" customHeight="1" hidden="1">
      <c r="A116" s="5" t="s">
        <v>28</v>
      </c>
      <c r="B116" s="6">
        <v>951</v>
      </c>
      <c r="C116" s="6" t="s">
        <v>43</v>
      </c>
      <c r="D116" s="7" t="s">
        <v>119</v>
      </c>
      <c r="E116" s="7" t="s">
        <v>30</v>
      </c>
      <c r="F116" s="7" t="s">
        <v>29</v>
      </c>
      <c r="G116" s="7" t="s">
        <v>1</v>
      </c>
      <c r="H116" s="8">
        <f>H117</f>
        <v>0</v>
      </c>
      <c r="I116" s="8">
        <f t="shared" si="30"/>
        <v>0</v>
      </c>
      <c r="J116" s="8">
        <f t="shared" si="30"/>
        <v>0</v>
      </c>
      <c r="K116" s="8">
        <f t="shared" si="30"/>
        <v>0</v>
      </c>
      <c r="L116" s="8">
        <f t="shared" si="30"/>
        <v>0</v>
      </c>
      <c r="M116" s="8">
        <f t="shared" si="30"/>
        <v>0</v>
      </c>
      <c r="N116" s="8">
        <f t="shared" si="22"/>
        <v>0</v>
      </c>
      <c r="O116" s="8">
        <v>0</v>
      </c>
    </row>
    <row r="117" spans="1:15" s="83" customFormat="1" ht="33.75" customHeight="1" hidden="1">
      <c r="A117" s="5" t="s">
        <v>31</v>
      </c>
      <c r="B117" s="6">
        <v>951</v>
      </c>
      <c r="C117" s="6" t="s">
        <v>43</v>
      </c>
      <c r="D117" s="7" t="s">
        <v>119</v>
      </c>
      <c r="E117" s="7" t="s">
        <v>30</v>
      </c>
      <c r="F117" s="7" t="s">
        <v>32</v>
      </c>
      <c r="G117" s="7" t="s">
        <v>46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22"/>
        <v>0</v>
      </c>
      <c r="O117" s="8">
        <v>0</v>
      </c>
    </row>
    <row r="118" spans="1:254" s="68" customFormat="1" ht="26.25" customHeight="1" hidden="1">
      <c r="A118" s="1" t="s">
        <v>44</v>
      </c>
      <c r="B118" s="2">
        <v>951</v>
      </c>
      <c r="C118" s="2" t="s">
        <v>43</v>
      </c>
      <c r="D118" s="3" t="s">
        <v>119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31" ref="I118:M119">I119</f>
        <v>0</v>
      </c>
      <c r="J118" s="4">
        <f t="shared" si="31"/>
        <v>0</v>
      </c>
      <c r="K118" s="4">
        <f t="shared" si="31"/>
        <v>0</v>
      </c>
      <c r="L118" s="4">
        <f t="shared" si="31"/>
        <v>0</v>
      </c>
      <c r="M118" s="4">
        <f t="shared" si="31"/>
        <v>0</v>
      </c>
      <c r="N118" s="8">
        <f t="shared" si="22"/>
        <v>0</v>
      </c>
      <c r="O118" s="8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8.75" customHeight="1" hidden="1">
      <c r="A119" s="5" t="s">
        <v>14</v>
      </c>
      <c r="B119" s="6">
        <v>951</v>
      </c>
      <c r="C119" s="6" t="s">
        <v>43</v>
      </c>
      <c r="D119" s="7" t="s">
        <v>119</v>
      </c>
      <c r="E119" s="7" t="s">
        <v>16</v>
      </c>
      <c r="F119" s="7" t="s">
        <v>15</v>
      </c>
      <c r="G119" s="7" t="s">
        <v>1</v>
      </c>
      <c r="H119" s="8">
        <f>H120</f>
        <v>0</v>
      </c>
      <c r="I119" s="8">
        <f t="shared" si="31"/>
        <v>0</v>
      </c>
      <c r="J119" s="8">
        <f t="shared" si="31"/>
        <v>0</v>
      </c>
      <c r="K119" s="8">
        <f t="shared" si="31"/>
        <v>0</v>
      </c>
      <c r="L119" s="8">
        <f t="shared" si="31"/>
        <v>0</v>
      </c>
      <c r="M119" s="8">
        <f t="shared" si="31"/>
        <v>0</v>
      </c>
      <c r="N119" s="8">
        <f t="shared" si="22"/>
        <v>0</v>
      </c>
      <c r="O119" s="8">
        <v>0</v>
      </c>
    </row>
    <row r="120" spans="1:15" s="83" customFormat="1" ht="20.25" customHeight="1" hidden="1">
      <c r="A120" s="5" t="s">
        <v>17</v>
      </c>
      <c r="B120" s="6">
        <v>951</v>
      </c>
      <c r="C120" s="6" t="s">
        <v>43</v>
      </c>
      <c r="D120" s="7" t="s">
        <v>119</v>
      </c>
      <c r="E120" s="7" t="s">
        <v>16</v>
      </c>
      <c r="F120" s="7" t="s">
        <v>18</v>
      </c>
      <c r="G120" s="7" t="s">
        <v>8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22"/>
        <v>0</v>
      </c>
      <c r="O120" s="8">
        <v>0</v>
      </c>
    </row>
    <row r="121" spans="1:254" s="68" customFormat="1" ht="33" customHeight="1">
      <c r="A121" s="1" t="s">
        <v>47</v>
      </c>
      <c r="B121" s="2">
        <v>951</v>
      </c>
      <c r="C121" s="2" t="s">
        <v>473</v>
      </c>
      <c r="D121" s="3" t="s">
        <v>129</v>
      </c>
      <c r="E121" s="3" t="s">
        <v>1</v>
      </c>
      <c r="F121" s="3" t="s">
        <v>1</v>
      </c>
      <c r="G121" s="3" t="s">
        <v>1</v>
      </c>
      <c r="H121" s="4">
        <f>H122+H124</f>
        <v>451000</v>
      </c>
      <c r="I121" s="4">
        <f>I122+I124</f>
        <v>442514</v>
      </c>
      <c r="J121" s="4">
        <f>J122+J124</f>
        <v>442514</v>
      </c>
      <c r="K121" s="4">
        <f>K122</f>
        <v>0</v>
      </c>
      <c r="L121" s="4">
        <f>L122+L124</f>
        <v>0</v>
      </c>
      <c r="M121" s="4">
        <f>M122+M124</f>
        <v>442514</v>
      </c>
      <c r="N121" s="4">
        <f t="shared" si="22"/>
        <v>8486</v>
      </c>
      <c r="O121" s="4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19.5" customHeight="1">
      <c r="A122" s="5" t="s">
        <v>14</v>
      </c>
      <c r="B122" s="6">
        <v>951</v>
      </c>
      <c r="C122" s="6" t="s">
        <v>473</v>
      </c>
      <c r="D122" s="7" t="s">
        <v>129</v>
      </c>
      <c r="E122" s="7" t="s">
        <v>16</v>
      </c>
      <c r="F122" s="7">
        <v>220</v>
      </c>
      <c r="G122" s="7" t="s">
        <v>1</v>
      </c>
      <c r="H122" s="8">
        <f>H123</f>
        <v>450000</v>
      </c>
      <c r="I122" s="8">
        <f>I123</f>
        <v>442514</v>
      </c>
      <c r="J122" s="8">
        <f>J123</f>
        <v>442514</v>
      </c>
      <c r="K122" s="8">
        <f>K123</f>
        <v>0</v>
      </c>
      <c r="L122" s="8">
        <f>L123</f>
        <v>0</v>
      </c>
      <c r="M122" s="8">
        <f>M123</f>
        <v>442514</v>
      </c>
      <c r="N122" s="8">
        <f t="shared" si="22"/>
        <v>7486</v>
      </c>
      <c r="O122" s="8">
        <v>0</v>
      </c>
    </row>
    <row r="123" spans="1:15" s="83" customFormat="1" ht="21" customHeight="1">
      <c r="A123" s="5" t="s">
        <v>407</v>
      </c>
      <c r="B123" s="6">
        <v>951</v>
      </c>
      <c r="C123" s="6" t="s">
        <v>473</v>
      </c>
      <c r="D123" s="7" t="s">
        <v>129</v>
      </c>
      <c r="E123" s="7" t="s">
        <v>16</v>
      </c>
      <c r="F123" s="7">
        <v>225</v>
      </c>
      <c r="G123" s="7">
        <v>123</v>
      </c>
      <c r="H123" s="8">
        <v>450000</v>
      </c>
      <c r="I123" s="8">
        <v>442514</v>
      </c>
      <c r="J123" s="8">
        <v>442514</v>
      </c>
      <c r="K123" s="8">
        <v>0</v>
      </c>
      <c r="L123" s="8">
        <v>0</v>
      </c>
      <c r="M123" s="8">
        <v>442514</v>
      </c>
      <c r="N123" s="8">
        <f>H123-J123</f>
        <v>7486</v>
      </c>
      <c r="O123" s="8">
        <v>0</v>
      </c>
    </row>
    <row r="124" spans="1:15" s="83" customFormat="1" ht="21" customHeight="1">
      <c r="A124" s="5" t="s">
        <v>17</v>
      </c>
      <c r="B124" s="6">
        <v>951</v>
      </c>
      <c r="C124" s="6" t="s">
        <v>473</v>
      </c>
      <c r="D124" s="7" t="s">
        <v>129</v>
      </c>
      <c r="E124" s="7" t="s">
        <v>16</v>
      </c>
      <c r="F124" s="7">
        <v>340</v>
      </c>
      <c r="G124" s="7">
        <v>100</v>
      </c>
      <c r="H124" s="8">
        <f aca="true" t="shared" si="32" ref="H124:M124"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>H124-J124</f>
        <v>1000</v>
      </c>
      <c r="O124" s="8">
        <v>0</v>
      </c>
    </row>
    <row r="125" spans="1:15" s="83" customFormat="1" ht="21" customHeight="1">
      <c r="A125" s="5" t="s">
        <v>17</v>
      </c>
      <c r="B125" s="6">
        <v>951</v>
      </c>
      <c r="C125" s="6" t="s">
        <v>473</v>
      </c>
      <c r="D125" s="7" t="s">
        <v>129</v>
      </c>
      <c r="E125" s="7" t="s">
        <v>16</v>
      </c>
      <c r="F125" s="7">
        <v>346</v>
      </c>
      <c r="G125" s="7">
        <v>100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2"/>
        <v>1000</v>
      </c>
      <c r="O125" s="8">
        <v>0</v>
      </c>
    </row>
    <row r="126" spans="1:254" s="68" customFormat="1" ht="31.5" customHeight="1">
      <c r="A126" s="1" t="s">
        <v>434</v>
      </c>
      <c r="B126" s="2">
        <v>951</v>
      </c>
      <c r="C126" s="32" t="s">
        <v>474</v>
      </c>
      <c r="D126" s="32" t="s">
        <v>433</v>
      </c>
      <c r="E126" s="3"/>
      <c r="F126" s="3"/>
      <c r="G126" s="3"/>
      <c r="H126" s="4">
        <f>H127</f>
        <v>1000</v>
      </c>
      <c r="I126" s="4">
        <f aca="true" t="shared" si="33" ref="I126:M127">I127</f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8">
        <f t="shared" si="22"/>
        <v>1000</v>
      </c>
      <c r="O126" s="8">
        <v>0</v>
      </c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</row>
    <row r="127" spans="1:15" s="83" customFormat="1" ht="20.25" customHeight="1">
      <c r="A127" s="5" t="s">
        <v>14</v>
      </c>
      <c r="B127" s="6">
        <v>951</v>
      </c>
      <c r="C127" s="33" t="s">
        <v>474</v>
      </c>
      <c r="D127" s="33" t="s">
        <v>433</v>
      </c>
      <c r="E127" s="7">
        <v>244</v>
      </c>
      <c r="F127" s="7">
        <v>220</v>
      </c>
      <c r="G127" s="7"/>
      <c r="H127" s="8">
        <f>H128</f>
        <v>1000</v>
      </c>
      <c r="I127" s="8">
        <f t="shared" si="33"/>
        <v>0</v>
      </c>
      <c r="J127" s="8">
        <f t="shared" si="33"/>
        <v>0</v>
      </c>
      <c r="K127" s="8">
        <f t="shared" si="33"/>
        <v>0</v>
      </c>
      <c r="L127" s="8">
        <f t="shared" si="33"/>
        <v>0</v>
      </c>
      <c r="M127" s="8">
        <f t="shared" si="33"/>
        <v>0</v>
      </c>
      <c r="N127" s="8">
        <f t="shared" si="22"/>
        <v>1000</v>
      </c>
      <c r="O127" s="8">
        <v>0</v>
      </c>
    </row>
    <row r="128" spans="1:15" s="83" customFormat="1" ht="20.25" customHeight="1">
      <c r="A128" s="5" t="s">
        <v>430</v>
      </c>
      <c r="B128" s="6">
        <v>951</v>
      </c>
      <c r="C128" s="33" t="s">
        <v>474</v>
      </c>
      <c r="D128" s="33" t="s">
        <v>433</v>
      </c>
      <c r="E128" s="7">
        <v>244</v>
      </c>
      <c r="F128" s="7">
        <v>346</v>
      </c>
      <c r="G128" s="31" t="s">
        <v>400</v>
      </c>
      <c r="H128" s="8">
        <v>1000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2"/>
        <v>1000</v>
      </c>
      <c r="O128" s="8">
        <v>0</v>
      </c>
    </row>
    <row r="129" spans="1:15" s="84" customFormat="1" ht="46.5" customHeight="1" hidden="1">
      <c r="A129" s="1" t="s">
        <v>449</v>
      </c>
      <c r="B129" s="2">
        <v>951</v>
      </c>
      <c r="C129" s="32" t="s">
        <v>83</v>
      </c>
      <c r="D129" s="30" t="s">
        <v>112</v>
      </c>
      <c r="E129" s="3"/>
      <c r="F129" s="3"/>
      <c r="G129" s="3"/>
      <c r="H129" s="4">
        <f aca="true" t="shared" si="34" ref="H129:M129">H130</f>
        <v>0</v>
      </c>
      <c r="I129" s="4">
        <f t="shared" si="34"/>
        <v>0</v>
      </c>
      <c r="J129" s="4">
        <f t="shared" si="34"/>
        <v>0</v>
      </c>
      <c r="K129" s="4">
        <f t="shared" si="34"/>
        <v>0</v>
      </c>
      <c r="L129" s="4">
        <f t="shared" si="34"/>
        <v>0</v>
      </c>
      <c r="M129" s="4">
        <f t="shared" si="34"/>
        <v>0</v>
      </c>
      <c r="N129" s="4">
        <f t="shared" si="22"/>
        <v>0</v>
      </c>
      <c r="O129" s="4">
        <v>0</v>
      </c>
    </row>
    <row r="130" spans="1:15" s="83" customFormat="1" ht="25.5" customHeight="1" hidden="1">
      <c r="A130" s="5" t="s">
        <v>111</v>
      </c>
      <c r="B130" s="6">
        <v>951</v>
      </c>
      <c r="C130" s="33" t="s">
        <v>83</v>
      </c>
      <c r="D130" s="31" t="s">
        <v>112</v>
      </c>
      <c r="E130" s="7">
        <v>244</v>
      </c>
      <c r="F130" s="7">
        <v>340</v>
      </c>
      <c r="G130" s="7"/>
      <c r="H130" s="8">
        <f aca="true" t="shared" si="35" ref="H130:M130">H131</f>
        <v>0</v>
      </c>
      <c r="I130" s="8">
        <f t="shared" si="35"/>
        <v>0</v>
      </c>
      <c r="J130" s="8">
        <f t="shared" si="35"/>
        <v>0</v>
      </c>
      <c r="K130" s="8">
        <f t="shared" si="35"/>
        <v>0</v>
      </c>
      <c r="L130" s="8">
        <f t="shared" si="35"/>
        <v>0</v>
      </c>
      <c r="M130" s="8">
        <f t="shared" si="35"/>
        <v>0</v>
      </c>
      <c r="N130" s="8">
        <f t="shared" si="22"/>
        <v>0</v>
      </c>
      <c r="O130" s="8">
        <v>0</v>
      </c>
    </row>
    <row r="131" spans="1:15" s="83" customFormat="1" ht="33.75" customHeight="1" hidden="1">
      <c r="A131" s="5" t="s">
        <v>426</v>
      </c>
      <c r="B131" s="6">
        <v>951</v>
      </c>
      <c r="C131" s="33" t="s">
        <v>83</v>
      </c>
      <c r="D131" s="31" t="s">
        <v>112</v>
      </c>
      <c r="E131" s="7">
        <v>244</v>
      </c>
      <c r="F131" s="7">
        <v>346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22"/>
        <v>0</v>
      </c>
      <c r="O131" s="8">
        <v>0</v>
      </c>
    </row>
    <row r="132" spans="1:254" s="68" customFormat="1" ht="31.5" customHeight="1">
      <c r="A132" s="1" t="s">
        <v>471</v>
      </c>
      <c r="B132" s="2">
        <v>951</v>
      </c>
      <c r="C132" s="2" t="s">
        <v>49</v>
      </c>
      <c r="D132" s="3" t="s">
        <v>121</v>
      </c>
      <c r="E132" s="3" t="s">
        <v>1</v>
      </c>
      <c r="F132" s="3" t="s">
        <v>1</v>
      </c>
      <c r="G132" s="3" t="s">
        <v>1</v>
      </c>
      <c r="H132" s="4">
        <f>H133+H137</f>
        <v>240000</v>
      </c>
      <c r="I132" s="4">
        <f>I133+I137</f>
        <v>237657.06</v>
      </c>
      <c r="J132" s="4">
        <f>J133+J137</f>
        <v>237657.06</v>
      </c>
      <c r="K132" s="4">
        <f>K133</f>
        <v>0</v>
      </c>
      <c r="L132" s="4">
        <f>L133</f>
        <v>0</v>
      </c>
      <c r="M132" s="4">
        <f>M133+M137</f>
        <v>237657.06</v>
      </c>
      <c r="N132" s="4">
        <f t="shared" si="22"/>
        <v>2342.9400000000023</v>
      </c>
      <c r="O132" s="4">
        <v>0</v>
      </c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</row>
    <row r="133" spans="1:15" s="83" customFormat="1" ht="17.25" customHeight="1">
      <c r="A133" s="5" t="s">
        <v>14</v>
      </c>
      <c r="B133" s="6">
        <v>951</v>
      </c>
      <c r="C133" s="6" t="s">
        <v>49</v>
      </c>
      <c r="D133" s="7" t="s">
        <v>121</v>
      </c>
      <c r="E133" s="7" t="s">
        <v>16</v>
      </c>
      <c r="F133" s="7" t="s">
        <v>15</v>
      </c>
      <c r="G133" s="7" t="s">
        <v>1</v>
      </c>
      <c r="H133" s="8">
        <f aca="true" t="shared" si="36" ref="H133:M133">H135+H136</f>
        <v>240000</v>
      </c>
      <c r="I133" s="8">
        <f t="shared" si="36"/>
        <v>237657.06</v>
      </c>
      <c r="J133" s="8">
        <f t="shared" si="36"/>
        <v>237657.06</v>
      </c>
      <c r="K133" s="8">
        <f t="shared" si="36"/>
        <v>0</v>
      </c>
      <c r="L133" s="8">
        <f t="shared" si="36"/>
        <v>0</v>
      </c>
      <c r="M133" s="8">
        <f t="shared" si="36"/>
        <v>237657.06</v>
      </c>
      <c r="N133" s="8">
        <f t="shared" si="22"/>
        <v>2342.9400000000023</v>
      </c>
      <c r="O133" s="8">
        <v>0</v>
      </c>
    </row>
    <row r="134" spans="1:15" s="83" customFormat="1" ht="21.75" customHeight="1" hidden="1">
      <c r="A134" s="5" t="s">
        <v>24</v>
      </c>
      <c r="B134" s="6">
        <v>951</v>
      </c>
      <c r="C134" s="6" t="s">
        <v>49</v>
      </c>
      <c r="D134" s="7" t="s">
        <v>121</v>
      </c>
      <c r="E134" s="7" t="s">
        <v>16</v>
      </c>
      <c r="F134" s="7" t="s">
        <v>25</v>
      </c>
      <c r="G134" s="7">
        <v>100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>H134-J134</f>
        <v>0</v>
      </c>
      <c r="O134" s="8">
        <v>0</v>
      </c>
    </row>
    <row r="135" spans="1:15" s="83" customFormat="1" ht="21.75" customHeight="1">
      <c r="A135" s="5" t="s">
        <v>24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25</v>
      </c>
      <c r="G135" s="7">
        <v>130</v>
      </c>
      <c r="H135" s="8">
        <v>240000</v>
      </c>
      <c r="I135" s="8">
        <v>237657.06</v>
      </c>
      <c r="J135" s="8">
        <v>237657.06</v>
      </c>
      <c r="K135" s="8">
        <v>0</v>
      </c>
      <c r="L135" s="8">
        <v>0</v>
      </c>
      <c r="M135" s="8">
        <v>237657.06</v>
      </c>
      <c r="N135" s="8">
        <f t="shared" si="22"/>
        <v>2342.9400000000023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18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22"/>
        <v>0</v>
      </c>
      <c r="O136" s="8">
        <v>0</v>
      </c>
    </row>
    <row r="137" spans="1:15" s="83" customFormat="1" ht="16.5" customHeight="1" hidden="1">
      <c r="A137" s="5" t="s">
        <v>19</v>
      </c>
      <c r="B137" s="6">
        <v>951</v>
      </c>
      <c r="C137" s="6" t="s">
        <v>49</v>
      </c>
      <c r="D137" s="7" t="s">
        <v>121</v>
      </c>
      <c r="E137" s="7" t="s">
        <v>16</v>
      </c>
      <c r="F137" s="7">
        <v>340</v>
      </c>
      <c r="G137" s="7"/>
      <c r="H137" s="8">
        <f>H138+H139</f>
        <v>0</v>
      </c>
      <c r="I137" s="8">
        <f>I138+I139</f>
        <v>0</v>
      </c>
      <c r="J137" s="8">
        <f>J138+J139</f>
        <v>0</v>
      </c>
      <c r="K137" s="8">
        <v>0</v>
      </c>
      <c r="L137" s="8">
        <v>0</v>
      </c>
      <c r="M137" s="8">
        <f>M138+M139</f>
        <v>0</v>
      </c>
      <c r="N137" s="8">
        <f>H137-J137</f>
        <v>0</v>
      </c>
      <c r="O137" s="8">
        <v>0</v>
      </c>
    </row>
    <row r="138" spans="1:15" s="83" customFormat="1" ht="16.5" customHeight="1" hidden="1">
      <c r="A138" s="5" t="s">
        <v>17</v>
      </c>
      <c r="B138" s="6">
        <v>951</v>
      </c>
      <c r="C138" s="6" t="s">
        <v>49</v>
      </c>
      <c r="D138" s="7" t="s">
        <v>121</v>
      </c>
      <c r="E138" s="7" t="s">
        <v>16</v>
      </c>
      <c r="F138" s="7">
        <v>346</v>
      </c>
      <c r="G138" s="7">
        <v>123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346</v>
      </c>
      <c r="G139" s="7">
        <v>130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254" s="68" customFormat="1" ht="34.5" customHeight="1" hidden="1">
      <c r="A140" s="1" t="s">
        <v>89</v>
      </c>
      <c r="B140" s="2">
        <v>951</v>
      </c>
      <c r="C140" s="3" t="s">
        <v>49</v>
      </c>
      <c r="D140" s="3" t="s">
        <v>91</v>
      </c>
      <c r="E140" s="3"/>
      <c r="F140" s="3"/>
      <c r="G140" s="3"/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2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90</v>
      </c>
      <c r="B141" s="6">
        <v>951</v>
      </c>
      <c r="C141" s="7" t="s">
        <v>49</v>
      </c>
      <c r="D141" s="7" t="s">
        <v>91</v>
      </c>
      <c r="E141" s="7" t="s">
        <v>16</v>
      </c>
      <c r="F141" s="7">
        <v>310</v>
      </c>
      <c r="G141" s="7"/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2"/>
        <v>0</v>
      </c>
      <c r="O141" s="8">
        <v>0</v>
      </c>
    </row>
    <row r="142" spans="1:15" s="83" customFormat="1" ht="16.5" customHeight="1" hidden="1">
      <c r="A142" s="5" t="s">
        <v>90</v>
      </c>
      <c r="B142" s="6">
        <v>951</v>
      </c>
      <c r="C142" s="7" t="s">
        <v>49</v>
      </c>
      <c r="D142" s="7" t="s">
        <v>91</v>
      </c>
      <c r="E142" s="7" t="s">
        <v>16</v>
      </c>
      <c r="F142" s="7">
        <v>310</v>
      </c>
      <c r="G142" s="7">
        <v>26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2"/>
        <v>0</v>
      </c>
      <c r="O142" s="8">
        <v>0</v>
      </c>
    </row>
    <row r="143" spans="1:254" s="68" customFormat="1" ht="126" customHeight="1" hidden="1">
      <c r="A143" s="1" t="s">
        <v>92</v>
      </c>
      <c r="B143" s="2">
        <v>951</v>
      </c>
      <c r="C143" s="3" t="s">
        <v>49</v>
      </c>
      <c r="D143" s="30" t="s">
        <v>93</v>
      </c>
      <c r="E143" s="3" t="s">
        <v>1</v>
      </c>
      <c r="F143" s="3" t="s">
        <v>1</v>
      </c>
      <c r="G143" s="3" t="s">
        <v>1</v>
      </c>
      <c r="H143" s="4">
        <f>H144</f>
        <v>0</v>
      </c>
      <c r="I143" s="4">
        <f aca="true" t="shared" si="38" ref="I143:M144">I144</f>
        <v>0</v>
      </c>
      <c r="J143" s="4">
        <f t="shared" si="38"/>
        <v>0</v>
      </c>
      <c r="K143" s="4">
        <f t="shared" si="38"/>
        <v>0</v>
      </c>
      <c r="L143" s="4">
        <f t="shared" si="38"/>
        <v>0</v>
      </c>
      <c r="M143" s="4">
        <f t="shared" si="38"/>
        <v>0</v>
      </c>
      <c r="N143" s="8">
        <f t="shared" si="22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6.5" customHeight="1" hidden="1">
      <c r="A144" s="5" t="s">
        <v>19</v>
      </c>
      <c r="B144" s="6">
        <v>951</v>
      </c>
      <c r="C144" s="7" t="s">
        <v>49</v>
      </c>
      <c r="D144" s="31" t="s">
        <v>93</v>
      </c>
      <c r="E144" s="7">
        <v>414</v>
      </c>
      <c r="F144" s="7">
        <v>310</v>
      </c>
      <c r="G144" s="7" t="s">
        <v>1</v>
      </c>
      <c r="H144" s="8">
        <f>H145</f>
        <v>0</v>
      </c>
      <c r="I144" s="8">
        <f t="shared" si="38"/>
        <v>0</v>
      </c>
      <c r="J144" s="8">
        <f t="shared" si="38"/>
        <v>0</v>
      </c>
      <c r="K144" s="8">
        <f t="shared" si="38"/>
        <v>0</v>
      </c>
      <c r="L144" s="8">
        <f t="shared" si="38"/>
        <v>0</v>
      </c>
      <c r="M144" s="8">
        <f t="shared" si="38"/>
        <v>0</v>
      </c>
      <c r="N144" s="8">
        <f t="shared" si="22"/>
        <v>0</v>
      </c>
      <c r="O144" s="8">
        <v>0</v>
      </c>
    </row>
    <row r="145" spans="1:15" s="83" customFormat="1" ht="16.5" customHeight="1" hidden="1">
      <c r="A145" s="5" t="s">
        <v>19</v>
      </c>
      <c r="B145" s="6">
        <v>951</v>
      </c>
      <c r="C145" s="7" t="s">
        <v>49</v>
      </c>
      <c r="D145" s="31" t="s">
        <v>93</v>
      </c>
      <c r="E145" s="7">
        <v>414</v>
      </c>
      <c r="F145" s="7">
        <v>310</v>
      </c>
      <c r="G145" s="31" t="s">
        <v>85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2"/>
        <v>0</v>
      </c>
      <c r="O145" s="8">
        <v>0</v>
      </c>
    </row>
    <row r="146" spans="1:254" s="68" customFormat="1" ht="45" customHeight="1" hidden="1">
      <c r="A146" s="1" t="s">
        <v>78</v>
      </c>
      <c r="B146" s="2">
        <v>951</v>
      </c>
      <c r="C146" s="3" t="s">
        <v>49</v>
      </c>
      <c r="D146" s="3" t="s">
        <v>79</v>
      </c>
      <c r="E146" s="3" t="s">
        <v>1</v>
      </c>
      <c r="F146" s="3" t="s">
        <v>1</v>
      </c>
      <c r="G146" s="3" t="s">
        <v>1</v>
      </c>
      <c r="H146" s="4">
        <f aca="true" t="shared" si="39" ref="H146:J147">H147</f>
        <v>0</v>
      </c>
      <c r="I146" s="4">
        <f t="shared" si="39"/>
        <v>0</v>
      </c>
      <c r="J146" s="4">
        <f t="shared" si="39"/>
        <v>0</v>
      </c>
      <c r="K146" s="4">
        <f aca="true" t="shared" si="40" ref="K146:M147">K147</f>
        <v>0</v>
      </c>
      <c r="L146" s="4">
        <f t="shared" si="40"/>
        <v>0</v>
      </c>
      <c r="M146" s="4">
        <f t="shared" si="40"/>
        <v>0</v>
      </c>
      <c r="N146" s="8">
        <f t="shared" si="22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79</v>
      </c>
      <c r="E147" s="7" t="s">
        <v>80</v>
      </c>
      <c r="F147" s="7" t="s">
        <v>15</v>
      </c>
      <c r="G147" s="7" t="s">
        <v>1</v>
      </c>
      <c r="H147" s="8">
        <f t="shared" si="39"/>
        <v>0</v>
      </c>
      <c r="I147" s="8">
        <f t="shared" si="39"/>
        <v>0</v>
      </c>
      <c r="J147" s="8">
        <f t="shared" si="39"/>
        <v>0</v>
      </c>
      <c r="K147" s="8">
        <f t="shared" si="40"/>
        <v>0</v>
      </c>
      <c r="L147" s="8">
        <f t="shared" si="40"/>
        <v>0</v>
      </c>
      <c r="M147" s="8">
        <f t="shared" si="40"/>
        <v>0</v>
      </c>
      <c r="N147" s="8">
        <f t="shared" si="22"/>
        <v>0</v>
      </c>
      <c r="O147" s="8">
        <v>0</v>
      </c>
    </row>
    <row r="148" spans="1:15" s="83" customFormat="1" ht="20.25" customHeight="1" hidden="1">
      <c r="A148" s="5" t="s">
        <v>24</v>
      </c>
      <c r="B148" s="6">
        <v>951</v>
      </c>
      <c r="C148" s="7" t="s">
        <v>49</v>
      </c>
      <c r="D148" s="7" t="s">
        <v>79</v>
      </c>
      <c r="E148" s="7" t="s">
        <v>80</v>
      </c>
      <c r="F148" s="7" t="s">
        <v>25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2"/>
        <v>0</v>
      </c>
      <c r="O148" s="8">
        <v>0</v>
      </c>
    </row>
    <row r="149" spans="1:254" s="68" customFormat="1" ht="69.75" customHeight="1" hidden="1">
      <c r="A149" s="1" t="s">
        <v>81</v>
      </c>
      <c r="B149" s="2">
        <v>951</v>
      </c>
      <c r="C149" s="3" t="s">
        <v>49</v>
      </c>
      <c r="D149" s="3" t="s">
        <v>82</v>
      </c>
      <c r="E149" s="3" t="s">
        <v>1</v>
      </c>
      <c r="F149" s="3" t="s">
        <v>1</v>
      </c>
      <c r="G149" s="3" t="s">
        <v>1</v>
      </c>
      <c r="H149" s="4">
        <f aca="true" t="shared" si="41" ref="H149:J150">H150</f>
        <v>0</v>
      </c>
      <c r="I149" s="4">
        <f t="shared" si="41"/>
        <v>0</v>
      </c>
      <c r="J149" s="4">
        <f t="shared" si="41"/>
        <v>0</v>
      </c>
      <c r="K149" s="4">
        <f aca="true" t="shared" si="42" ref="K149:M150">K150</f>
        <v>0</v>
      </c>
      <c r="L149" s="4">
        <f t="shared" si="42"/>
        <v>0</v>
      </c>
      <c r="M149" s="4">
        <f t="shared" si="42"/>
        <v>0</v>
      </c>
      <c r="N149" s="8">
        <f t="shared" si="22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5.75" customHeight="1" hidden="1">
      <c r="A150" s="5" t="s">
        <v>14</v>
      </c>
      <c r="B150" s="6">
        <v>951</v>
      </c>
      <c r="C150" s="7" t="s">
        <v>49</v>
      </c>
      <c r="D150" s="7" t="s">
        <v>82</v>
      </c>
      <c r="E150" s="7">
        <v>414</v>
      </c>
      <c r="F150" s="7" t="s">
        <v>15</v>
      </c>
      <c r="G150" s="7" t="s">
        <v>1</v>
      </c>
      <c r="H150" s="8">
        <f t="shared" si="41"/>
        <v>0</v>
      </c>
      <c r="I150" s="8">
        <f t="shared" si="41"/>
        <v>0</v>
      </c>
      <c r="J150" s="8">
        <f t="shared" si="41"/>
        <v>0</v>
      </c>
      <c r="K150" s="8">
        <f t="shared" si="42"/>
        <v>0</v>
      </c>
      <c r="L150" s="8">
        <f t="shared" si="42"/>
        <v>0</v>
      </c>
      <c r="M150" s="8">
        <f t="shared" si="42"/>
        <v>0</v>
      </c>
      <c r="N150" s="8">
        <f t="shared" si="22"/>
        <v>0</v>
      </c>
      <c r="O150" s="8">
        <v>0</v>
      </c>
    </row>
    <row r="151" spans="1:15" s="83" customFormat="1" ht="17.25" customHeight="1" hidden="1">
      <c r="A151" s="5" t="s">
        <v>17</v>
      </c>
      <c r="B151" s="6">
        <v>951</v>
      </c>
      <c r="C151" s="7" t="s">
        <v>49</v>
      </c>
      <c r="D151" s="7" t="s">
        <v>82</v>
      </c>
      <c r="E151" s="7">
        <v>414</v>
      </c>
      <c r="F151" s="7" t="s">
        <v>18</v>
      </c>
      <c r="G151" s="7" t="s">
        <v>62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2"/>
        <v>0</v>
      </c>
      <c r="O151" s="8">
        <v>0</v>
      </c>
    </row>
    <row r="152" spans="1:254" s="68" customFormat="1" ht="34.5" customHeight="1" hidden="1">
      <c r="A152" s="1" t="s">
        <v>364</v>
      </c>
      <c r="B152" s="2">
        <v>951</v>
      </c>
      <c r="C152" s="2" t="s">
        <v>49</v>
      </c>
      <c r="D152" s="2">
        <v>9990028970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0</v>
      </c>
      <c r="I152" s="4">
        <f t="shared" si="43"/>
        <v>0</v>
      </c>
      <c r="J152" s="4">
        <f t="shared" si="43"/>
        <v>0</v>
      </c>
      <c r="K152" s="4">
        <f t="shared" si="43"/>
        <v>0</v>
      </c>
      <c r="L152" s="4">
        <f t="shared" si="43"/>
        <v>0</v>
      </c>
      <c r="M152" s="4">
        <f t="shared" si="43"/>
        <v>0</v>
      </c>
      <c r="N152" s="8">
        <f t="shared" si="22"/>
        <v>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7.25" customHeight="1" hidden="1">
      <c r="A153" s="5" t="s">
        <v>28</v>
      </c>
      <c r="B153" s="6">
        <v>951</v>
      </c>
      <c r="C153" s="6" t="s">
        <v>49</v>
      </c>
      <c r="D153" s="6">
        <v>9990028970</v>
      </c>
      <c r="E153" s="7">
        <v>540</v>
      </c>
      <c r="F153" s="7">
        <v>250</v>
      </c>
      <c r="G153" s="7" t="s">
        <v>1</v>
      </c>
      <c r="H153" s="8">
        <f>H154</f>
        <v>0</v>
      </c>
      <c r="I153" s="8">
        <f>I154</f>
        <v>0</v>
      </c>
      <c r="J153" s="8">
        <f>J154</f>
        <v>0</v>
      </c>
      <c r="K153" s="8">
        <f>K154+K155</f>
        <v>0</v>
      </c>
      <c r="L153" s="8">
        <f>L154+L155</f>
        <v>0</v>
      </c>
      <c r="M153" s="8">
        <f>M154</f>
        <v>0</v>
      </c>
      <c r="N153" s="8">
        <f t="shared" si="22"/>
        <v>0</v>
      </c>
      <c r="O153" s="8">
        <v>0</v>
      </c>
    </row>
    <row r="154" spans="1:15" s="83" customFormat="1" ht="34.5" customHeight="1" hidden="1">
      <c r="A154" s="5" t="s">
        <v>31</v>
      </c>
      <c r="B154" s="6">
        <v>951</v>
      </c>
      <c r="C154" s="6" t="s">
        <v>49</v>
      </c>
      <c r="D154" s="6">
        <v>9990028970</v>
      </c>
      <c r="E154" s="7">
        <v>540</v>
      </c>
      <c r="F154" s="7">
        <v>251</v>
      </c>
      <c r="G154" s="31" t="s">
        <v>365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22"/>
        <v>0</v>
      </c>
      <c r="O154" s="8">
        <v>0</v>
      </c>
    </row>
    <row r="155" spans="1:254" s="68" customFormat="1" ht="44.25" customHeight="1">
      <c r="A155" s="1" t="s">
        <v>432</v>
      </c>
      <c r="B155" s="2">
        <v>951</v>
      </c>
      <c r="C155" s="2" t="s">
        <v>341</v>
      </c>
      <c r="D155" s="3" t="s">
        <v>115</v>
      </c>
      <c r="E155" s="3" t="s">
        <v>1</v>
      </c>
      <c r="F155" s="3" t="s">
        <v>1</v>
      </c>
      <c r="G155" s="3" t="s">
        <v>1</v>
      </c>
      <c r="H155" s="4">
        <f>H156+H158</f>
        <v>80000</v>
      </c>
      <c r="I155" s="4">
        <f>I156+I158</f>
        <v>37000</v>
      </c>
      <c r="J155" s="4">
        <f>J156+J158</f>
        <v>37000</v>
      </c>
      <c r="K155" s="4">
        <f>K156+K158</f>
        <v>0</v>
      </c>
      <c r="L155" s="4">
        <f>L158</f>
        <v>0</v>
      </c>
      <c r="M155" s="4">
        <f>M156+M158</f>
        <v>37000</v>
      </c>
      <c r="N155" s="8">
        <f t="shared" si="22"/>
        <v>43000</v>
      </c>
      <c r="O155" s="8">
        <v>0</v>
      </c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</row>
    <row r="156" spans="1:15" s="83" customFormat="1" ht="16.5" customHeight="1">
      <c r="A156" s="5" t="s">
        <v>14</v>
      </c>
      <c r="B156" s="6">
        <v>951</v>
      </c>
      <c r="C156" s="6" t="s">
        <v>341</v>
      </c>
      <c r="D156" s="6">
        <v>9990028990</v>
      </c>
      <c r="E156" s="7">
        <v>244</v>
      </c>
      <c r="F156" s="7" t="s">
        <v>15</v>
      </c>
      <c r="G156" s="7" t="s">
        <v>1</v>
      </c>
      <c r="H156" s="8">
        <f aca="true" t="shared" si="44" ref="H156:M156">H157</f>
        <v>28000</v>
      </c>
      <c r="I156" s="8">
        <f t="shared" si="44"/>
        <v>28000</v>
      </c>
      <c r="J156" s="8">
        <f t="shared" si="44"/>
        <v>28000</v>
      </c>
      <c r="K156" s="8">
        <f t="shared" si="44"/>
        <v>0</v>
      </c>
      <c r="L156" s="8">
        <f t="shared" si="44"/>
        <v>0</v>
      </c>
      <c r="M156" s="8">
        <f t="shared" si="44"/>
        <v>28000</v>
      </c>
      <c r="N156" s="8">
        <f>H156-J156</f>
        <v>0</v>
      </c>
      <c r="O156" s="8">
        <v>0</v>
      </c>
    </row>
    <row r="157" spans="1:15" s="83" customFormat="1" ht="15.75" customHeight="1">
      <c r="A157" s="5" t="s">
        <v>17</v>
      </c>
      <c r="B157" s="6">
        <v>951</v>
      </c>
      <c r="C157" s="6" t="s">
        <v>341</v>
      </c>
      <c r="D157" s="6">
        <v>9990028990</v>
      </c>
      <c r="E157" s="7">
        <v>244</v>
      </c>
      <c r="F157" s="7" t="s">
        <v>18</v>
      </c>
      <c r="G157" s="31" t="s">
        <v>400</v>
      </c>
      <c r="H157" s="8">
        <v>28000</v>
      </c>
      <c r="I157" s="8">
        <v>28000</v>
      </c>
      <c r="J157" s="8">
        <v>28000</v>
      </c>
      <c r="K157" s="8">
        <v>0</v>
      </c>
      <c r="L157" s="8">
        <v>0</v>
      </c>
      <c r="M157" s="8">
        <v>28000</v>
      </c>
      <c r="N157" s="8">
        <f>H157-J157</f>
        <v>0</v>
      </c>
      <c r="O157" s="8">
        <v>0</v>
      </c>
    </row>
    <row r="158" spans="1:15" s="83" customFormat="1" ht="16.5" customHeight="1">
      <c r="A158" s="5" t="s">
        <v>14</v>
      </c>
      <c r="B158" s="6">
        <v>951</v>
      </c>
      <c r="C158" s="6" t="s">
        <v>341</v>
      </c>
      <c r="D158" s="6">
        <v>9990028990</v>
      </c>
      <c r="E158" s="7">
        <v>245</v>
      </c>
      <c r="F158" s="7" t="s">
        <v>15</v>
      </c>
      <c r="G158" s="7" t="s">
        <v>1</v>
      </c>
      <c r="H158" s="8">
        <f>H159+H160</f>
        <v>52000</v>
      </c>
      <c r="I158" s="8">
        <f>I159+I160</f>
        <v>9000</v>
      </c>
      <c r="J158" s="8">
        <f>J159+J160</f>
        <v>9000</v>
      </c>
      <c r="K158" s="8">
        <f>K159</f>
        <v>0</v>
      </c>
      <c r="L158" s="8">
        <f>L159</f>
        <v>0</v>
      </c>
      <c r="M158" s="8">
        <f>M159+M160</f>
        <v>9000</v>
      </c>
      <c r="N158" s="8">
        <f t="shared" si="22"/>
        <v>43000</v>
      </c>
      <c r="O158" s="8">
        <v>0</v>
      </c>
    </row>
    <row r="159" spans="1:15" s="83" customFormat="1" ht="15.75" customHeight="1">
      <c r="A159" s="5" t="s">
        <v>17</v>
      </c>
      <c r="B159" s="6">
        <v>951</v>
      </c>
      <c r="C159" s="6" t="s">
        <v>341</v>
      </c>
      <c r="D159" s="6">
        <v>9990028990</v>
      </c>
      <c r="E159" s="7">
        <v>245</v>
      </c>
      <c r="F159" s="7" t="s">
        <v>18</v>
      </c>
      <c r="G159" s="31" t="s">
        <v>400</v>
      </c>
      <c r="H159" s="8">
        <v>52000</v>
      </c>
      <c r="I159" s="8">
        <v>9000</v>
      </c>
      <c r="J159" s="8">
        <v>9000</v>
      </c>
      <c r="K159" s="8">
        <v>0</v>
      </c>
      <c r="L159" s="8">
        <v>0</v>
      </c>
      <c r="M159" s="8">
        <v>9000</v>
      </c>
      <c r="N159" s="8">
        <f t="shared" si="22"/>
        <v>43000</v>
      </c>
      <c r="O159" s="8">
        <v>0</v>
      </c>
    </row>
    <row r="160" spans="1:15" s="83" customFormat="1" ht="15.75" customHeight="1" hidden="1">
      <c r="A160" s="5" t="s">
        <v>17</v>
      </c>
      <c r="B160" s="6">
        <v>951</v>
      </c>
      <c r="C160" s="6" t="s">
        <v>341</v>
      </c>
      <c r="D160" s="6">
        <v>9990028990</v>
      </c>
      <c r="E160" s="7">
        <v>245</v>
      </c>
      <c r="F160" s="7" t="s">
        <v>18</v>
      </c>
      <c r="G160" s="31" t="s">
        <v>437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>H160-J160</f>
        <v>0</v>
      </c>
      <c r="O160" s="8">
        <v>0</v>
      </c>
    </row>
    <row r="161" spans="1:254" s="68" customFormat="1" ht="34.5" customHeight="1" hidden="1">
      <c r="A161" s="1" t="s">
        <v>491</v>
      </c>
      <c r="B161" s="32">
        <v>951</v>
      </c>
      <c r="C161" s="32" t="s">
        <v>86</v>
      </c>
      <c r="D161" s="32" t="s">
        <v>492</v>
      </c>
      <c r="E161" s="30"/>
      <c r="F161" s="30"/>
      <c r="G161" s="30"/>
      <c r="H161" s="4">
        <f aca="true" t="shared" si="45" ref="H161:M161">H162</f>
        <v>0</v>
      </c>
      <c r="I161" s="4">
        <f t="shared" si="45"/>
        <v>0</v>
      </c>
      <c r="J161" s="4">
        <f t="shared" si="45"/>
        <v>0</v>
      </c>
      <c r="K161" s="4">
        <f t="shared" si="45"/>
        <v>0</v>
      </c>
      <c r="L161" s="4">
        <f t="shared" si="45"/>
        <v>0</v>
      </c>
      <c r="M161" s="4">
        <f t="shared" si="45"/>
        <v>0</v>
      </c>
      <c r="N161" s="8">
        <f t="shared" si="22"/>
        <v>0</v>
      </c>
      <c r="O161" s="8">
        <v>0</v>
      </c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</row>
    <row r="162" spans="1:15" s="83" customFormat="1" ht="19.5" customHeight="1" hidden="1">
      <c r="A162" s="5" t="s">
        <v>14</v>
      </c>
      <c r="B162" s="33" t="s">
        <v>87</v>
      </c>
      <c r="C162" s="33" t="s">
        <v>86</v>
      </c>
      <c r="D162" s="33" t="s">
        <v>492</v>
      </c>
      <c r="E162" s="31" t="s">
        <v>494</v>
      </c>
      <c r="F162" s="31"/>
      <c r="G162" s="31"/>
      <c r="H162" s="8">
        <f>H163+H164</f>
        <v>0</v>
      </c>
      <c r="I162" s="8">
        <f>I163+I164</f>
        <v>0</v>
      </c>
      <c r="J162" s="8">
        <f>J163+J164</f>
        <v>0</v>
      </c>
      <c r="K162" s="8">
        <f>K164</f>
        <v>0</v>
      </c>
      <c r="L162" s="8">
        <f>L164</f>
        <v>0</v>
      </c>
      <c r="M162" s="8">
        <f>M163+M164</f>
        <v>0</v>
      </c>
      <c r="N162" s="8">
        <f t="shared" si="22"/>
        <v>0</v>
      </c>
      <c r="O162" s="8">
        <v>0</v>
      </c>
    </row>
    <row r="163" spans="1:15" s="83" customFormat="1" ht="19.5" customHeight="1" hidden="1">
      <c r="A163" s="5" t="s">
        <v>102</v>
      </c>
      <c r="B163" s="33" t="s">
        <v>87</v>
      </c>
      <c r="C163" s="33" t="s">
        <v>86</v>
      </c>
      <c r="D163" s="33" t="s">
        <v>492</v>
      </c>
      <c r="E163" s="31" t="s">
        <v>494</v>
      </c>
      <c r="F163" s="31"/>
      <c r="G163" s="31"/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>H163-J163</f>
        <v>0</v>
      </c>
      <c r="O163" s="8">
        <v>0</v>
      </c>
    </row>
    <row r="164" spans="1:15" s="83" customFormat="1" ht="19.5" customHeight="1" hidden="1">
      <c r="A164" s="5" t="s">
        <v>24</v>
      </c>
      <c r="B164" s="33" t="s">
        <v>87</v>
      </c>
      <c r="C164" s="33" t="s">
        <v>86</v>
      </c>
      <c r="D164" s="33" t="s">
        <v>492</v>
      </c>
      <c r="E164" s="31" t="s">
        <v>494</v>
      </c>
      <c r="F164" s="31" t="s">
        <v>493</v>
      </c>
      <c r="G164" s="31" t="s">
        <v>400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 t="shared" si="22"/>
        <v>0</v>
      </c>
      <c r="O164" s="8">
        <v>0</v>
      </c>
    </row>
    <row r="165" spans="1:254" s="68" customFormat="1" ht="89.25" customHeight="1" hidden="1">
      <c r="A165" s="1" t="s">
        <v>50</v>
      </c>
      <c r="B165" s="2">
        <v>951</v>
      </c>
      <c r="C165" s="2" t="s">
        <v>52</v>
      </c>
      <c r="D165" s="2" t="s">
        <v>51</v>
      </c>
      <c r="E165" s="3" t="s">
        <v>1</v>
      </c>
      <c r="F165" s="3" t="s">
        <v>1</v>
      </c>
      <c r="G165" s="3" t="s">
        <v>1</v>
      </c>
      <c r="H165" s="4">
        <f>H166</f>
        <v>0</v>
      </c>
      <c r="I165" s="4">
        <f aca="true" t="shared" si="46" ref="I165:M166">I166</f>
        <v>0</v>
      </c>
      <c r="J165" s="4">
        <f t="shared" si="46"/>
        <v>0</v>
      </c>
      <c r="K165" s="4">
        <f t="shared" si="46"/>
        <v>0</v>
      </c>
      <c r="L165" s="4">
        <f t="shared" si="46"/>
        <v>0</v>
      </c>
      <c r="M165" s="4">
        <f t="shared" si="46"/>
        <v>0</v>
      </c>
      <c r="N165" s="8">
        <f aca="true" t="shared" si="47" ref="N165:N253">H165-J165</f>
        <v>0</v>
      </c>
      <c r="O165" s="8">
        <v>0</v>
      </c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</row>
    <row r="166" spans="1:15" s="83" customFormat="1" ht="22.5" customHeight="1" hidden="1">
      <c r="A166" s="5" t="s">
        <v>53</v>
      </c>
      <c r="B166" s="6">
        <v>951</v>
      </c>
      <c r="C166" s="6" t="s">
        <v>52</v>
      </c>
      <c r="D166" s="6" t="s">
        <v>51</v>
      </c>
      <c r="E166" s="7" t="s">
        <v>55</v>
      </c>
      <c r="F166" s="7" t="s">
        <v>54</v>
      </c>
      <c r="G166" s="7" t="s">
        <v>1</v>
      </c>
      <c r="H166" s="8">
        <f>H167</f>
        <v>0</v>
      </c>
      <c r="I166" s="8">
        <f t="shared" si="46"/>
        <v>0</v>
      </c>
      <c r="J166" s="8">
        <f t="shared" si="46"/>
        <v>0</v>
      </c>
      <c r="K166" s="8">
        <f t="shared" si="46"/>
        <v>0</v>
      </c>
      <c r="L166" s="8">
        <f t="shared" si="46"/>
        <v>0</v>
      </c>
      <c r="M166" s="8">
        <f t="shared" si="46"/>
        <v>0</v>
      </c>
      <c r="N166" s="8">
        <f t="shared" si="47"/>
        <v>0</v>
      </c>
      <c r="O166" s="8">
        <v>0</v>
      </c>
    </row>
    <row r="167" spans="1:15" s="83" customFormat="1" ht="33.75" customHeight="1" hidden="1">
      <c r="A167" s="5" t="s">
        <v>56</v>
      </c>
      <c r="B167" s="6">
        <v>951</v>
      </c>
      <c r="C167" s="6" t="s">
        <v>52</v>
      </c>
      <c r="D167" s="6" t="s">
        <v>51</v>
      </c>
      <c r="E167" s="7" t="s">
        <v>55</v>
      </c>
      <c r="F167" s="7" t="s">
        <v>84</v>
      </c>
      <c r="G167" s="7" t="s">
        <v>58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7"/>
        <v>0</v>
      </c>
      <c r="O167" s="8">
        <v>0</v>
      </c>
    </row>
    <row r="168" spans="1:254" s="68" customFormat="1" ht="60.75" customHeight="1" hidden="1">
      <c r="A168" s="1" t="s">
        <v>59</v>
      </c>
      <c r="B168" s="2">
        <v>951</v>
      </c>
      <c r="C168" s="2" t="s">
        <v>52</v>
      </c>
      <c r="D168" s="2" t="s">
        <v>122</v>
      </c>
      <c r="E168" s="3" t="s">
        <v>1</v>
      </c>
      <c r="F168" s="3" t="s">
        <v>1</v>
      </c>
      <c r="G168" s="3" t="s">
        <v>1</v>
      </c>
      <c r="H168" s="4">
        <f aca="true" t="shared" si="48" ref="H168:M168">H169</f>
        <v>0</v>
      </c>
      <c r="I168" s="4">
        <f t="shared" si="48"/>
        <v>0</v>
      </c>
      <c r="J168" s="4">
        <f t="shared" si="48"/>
        <v>0</v>
      </c>
      <c r="K168" s="4">
        <f t="shared" si="48"/>
        <v>0</v>
      </c>
      <c r="L168" s="4">
        <f t="shared" si="48"/>
        <v>0</v>
      </c>
      <c r="M168" s="4">
        <f t="shared" si="48"/>
        <v>0</v>
      </c>
      <c r="N168" s="8">
        <f t="shared" si="47"/>
        <v>0</v>
      </c>
      <c r="O168" s="8">
        <v>0</v>
      </c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</row>
    <row r="169" spans="1:15" s="83" customFormat="1" ht="20.25" customHeight="1" hidden="1">
      <c r="A169" s="5" t="s">
        <v>14</v>
      </c>
      <c r="B169" s="6">
        <v>951</v>
      </c>
      <c r="C169" s="6" t="s">
        <v>52</v>
      </c>
      <c r="D169" s="6" t="s">
        <v>122</v>
      </c>
      <c r="E169" s="7" t="s">
        <v>16</v>
      </c>
      <c r="F169" s="7" t="s">
        <v>15</v>
      </c>
      <c r="G169" s="7" t="s">
        <v>1</v>
      </c>
      <c r="H169" s="8">
        <f aca="true" t="shared" si="49" ref="H169:M169">H171+H170</f>
        <v>0</v>
      </c>
      <c r="I169" s="8">
        <f t="shared" si="49"/>
        <v>0</v>
      </c>
      <c r="J169" s="8">
        <f t="shared" si="49"/>
        <v>0</v>
      </c>
      <c r="K169" s="8">
        <f t="shared" si="49"/>
        <v>0</v>
      </c>
      <c r="L169" s="8">
        <f t="shared" si="49"/>
        <v>0</v>
      </c>
      <c r="M169" s="8">
        <f t="shared" si="49"/>
        <v>0</v>
      </c>
      <c r="N169" s="8">
        <f t="shared" si="47"/>
        <v>0</v>
      </c>
      <c r="O169" s="8">
        <v>0</v>
      </c>
    </row>
    <row r="170" spans="1:15" s="83" customFormat="1" ht="20.25" customHeight="1" hidden="1">
      <c r="A170" s="5" t="s">
        <v>24</v>
      </c>
      <c r="B170" s="6">
        <v>951</v>
      </c>
      <c r="C170" s="6" t="s">
        <v>52</v>
      </c>
      <c r="D170" s="6" t="s">
        <v>122</v>
      </c>
      <c r="E170" s="7" t="s">
        <v>16</v>
      </c>
      <c r="F170" s="7" t="s">
        <v>25</v>
      </c>
      <c r="G170" s="7" t="s">
        <v>8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7"/>
        <v>0</v>
      </c>
      <c r="O170" s="8">
        <v>0</v>
      </c>
    </row>
    <row r="171" spans="1:15" s="83" customFormat="1" ht="19.5" customHeight="1" hidden="1">
      <c r="A171" s="5" t="s">
        <v>17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18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7"/>
        <v>0</v>
      </c>
      <c r="O171" s="8">
        <v>0</v>
      </c>
    </row>
    <row r="172" spans="1:254" s="68" customFormat="1" ht="38.25" customHeight="1" hidden="1">
      <c r="A172" s="1" t="s">
        <v>328</v>
      </c>
      <c r="B172" s="2">
        <v>951</v>
      </c>
      <c r="C172" s="2" t="s">
        <v>52</v>
      </c>
      <c r="D172" s="2" t="s">
        <v>331</v>
      </c>
      <c r="E172" s="3" t="s">
        <v>1</v>
      </c>
      <c r="F172" s="3" t="s">
        <v>1</v>
      </c>
      <c r="G172" s="3" t="s">
        <v>1</v>
      </c>
      <c r="H172" s="4">
        <f aca="true" t="shared" si="50" ref="H172:M172">H173+H175</f>
        <v>0</v>
      </c>
      <c r="I172" s="4">
        <f t="shared" si="50"/>
        <v>0</v>
      </c>
      <c r="J172" s="4">
        <f t="shared" si="50"/>
        <v>0</v>
      </c>
      <c r="K172" s="4">
        <f t="shared" si="50"/>
        <v>0</v>
      </c>
      <c r="L172" s="4">
        <f t="shared" si="50"/>
        <v>0</v>
      </c>
      <c r="M172" s="4">
        <f t="shared" si="50"/>
        <v>0</v>
      </c>
      <c r="N172" s="8">
        <f t="shared" si="47"/>
        <v>0</v>
      </c>
      <c r="O172" s="8">
        <v>0</v>
      </c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</row>
    <row r="173" spans="1:15" s="83" customFormat="1" ht="20.25" customHeight="1" hidden="1">
      <c r="A173" s="5" t="s">
        <v>366</v>
      </c>
      <c r="B173" s="6">
        <v>951</v>
      </c>
      <c r="C173" s="6" t="s">
        <v>52</v>
      </c>
      <c r="D173" s="6" t="s">
        <v>331</v>
      </c>
      <c r="E173" s="7" t="s">
        <v>16</v>
      </c>
      <c r="F173" s="7">
        <v>220</v>
      </c>
      <c r="G173" s="7" t="s">
        <v>1</v>
      </c>
      <c r="H173" s="8">
        <f>H174</f>
        <v>0</v>
      </c>
      <c r="I173" s="8">
        <f>I175+I176</f>
        <v>0</v>
      </c>
      <c r="J173" s="8">
        <f>J175+J176</f>
        <v>0</v>
      </c>
      <c r="K173" s="8">
        <f>K176</f>
        <v>0</v>
      </c>
      <c r="L173" s="8">
        <f>L176</f>
        <v>0</v>
      </c>
      <c r="M173" s="8">
        <f>M175+M176</f>
        <v>0</v>
      </c>
      <c r="N173" s="8">
        <f t="shared" si="47"/>
        <v>0</v>
      </c>
      <c r="O173" s="8">
        <v>0</v>
      </c>
    </row>
    <row r="174" spans="1:15" s="83" customFormat="1" ht="20.25" customHeight="1" hidden="1">
      <c r="A174" s="5" t="s">
        <v>366</v>
      </c>
      <c r="B174" s="6">
        <v>951</v>
      </c>
      <c r="C174" s="6" t="s">
        <v>52</v>
      </c>
      <c r="D174" s="6" t="s">
        <v>331</v>
      </c>
      <c r="E174" s="7" t="s">
        <v>16</v>
      </c>
      <c r="F174" s="7">
        <v>226</v>
      </c>
      <c r="G174" s="7" t="s">
        <v>1</v>
      </c>
      <c r="H174" s="8">
        <v>0</v>
      </c>
      <c r="I174" s="8">
        <f>I176+I177</f>
        <v>0</v>
      </c>
      <c r="J174" s="8">
        <f>J176+J177</f>
        <v>0</v>
      </c>
      <c r="K174" s="8">
        <f>K177</f>
        <v>0</v>
      </c>
      <c r="L174" s="8">
        <f>L177</f>
        <v>0</v>
      </c>
      <c r="M174" s="8">
        <f>M176+M177</f>
        <v>0</v>
      </c>
      <c r="N174" s="8">
        <f>H174-J174</f>
        <v>0</v>
      </c>
      <c r="O174" s="8">
        <v>0</v>
      </c>
    </row>
    <row r="175" spans="1:15" s="83" customFormat="1" ht="21.75" customHeight="1" hidden="1">
      <c r="A175" s="5" t="s">
        <v>102</v>
      </c>
      <c r="B175" s="6">
        <v>951</v>
      </c>
      <c r="C175" s="6" t="s">
        <v>52</v>
      </c>
      <c r="D175" s="6" t="s">
        <v>331</v>
      </c>
      <c r="E175" s="7" t="s">
        <v>16</v>
      </c>
      <c r="F175" s="7">
        <v>340</v>
      </c>
      <c r="G175" s="31"/>
      <c r="H175" s="8">
        <f aca="true" t="shared" si="51" ref="H175:M175">H176</f>
        <v>0</v>
      </c>
      <c r="I175" s="8">
        <f t="shared" si="51"/>
        <v>0</v>
      </c>
      <c r="J175" s="8">
        <f t="shared" si="51"/>
        <v>0</v>
      </c>
      <c r="K175" s="8">
        <f t="shared" si="51"/>
        <v>0</v>
      </c>
      <c r="L175" s="8">
        <f t="shared" si="51"/>
        <v>0</v>
      </c>
      <c r="M175" s="8">
        <f t="shared" si="51"/>
        <v>0</v>
      </c>
      <c r="N175" s="8">
        <f t="shared" si="47"/>
        <v>0</v>
      </c>
      <c r="O175" s="8">
        <v>0</v>
      </c>
    </row>
    <row r="176" spans="1:15" s="83" customFormat="1" ht="21.75" customHeight="1" hidden="1">
      <c r="A176" s="5" t="s">
        <v>19</v>
      </c>
      <c r="B176" s="6">
        <v>951</v>
      </c>
      <c r="C176" s="6" t="s">
        <v>52</v>
      </c>
      <c r="D176" s="6" t="s">
        <v>331</v>
      </c>
      <c r="E176" s="7" t="s">
        <v>16</v>
      </c>
      <c r="F176" s="7">
        <v>340</v>
      </c>
      <c r="G176" s="31" t="s">
        <v>329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7"/>
        <v>0</v>
      </c>
      <c r="O176" s="8">
        <v>0</v>
      </c>
    </row>
    <row r="177" spans="1:15" s="84" customFormat="1" ht="153" customHeight="1" hidden="1">
      <c r="A177" s="1" t="s">
        <v>325</v>
      </c>
      <c r="B177" s="2">
        <v>951</v>
      </c>
      <c r="C177" s="32" t="s">
        <v>98</v>
      </c>
      <c r="D177" s="30" t="s">
        <v>99</v>
      </c>
      <c r="E177" s="3"/>
      <c r="F177" s="3"/>
      <c r="G177" s="3"/>
      <c r="H177" s="4">
        <f>H178</f>
        <v>0</v>
      </c>
      <c r="I177" s="4">
        <f aca="true" t="shared" si="52" ref="I177:M178">I178</f>
        <v>0</v>
      </c>
      <c r="J177" s="4">
        <f t="shared" si="52"/>
        <v>0</v>
      </c>
      <c r="K177" s="4">
        <f t="shared" si="52"/>
        <v>0</v>
      </c>
      <c r="L177" s="4">
        <f t="shared" si="52"/>
        <v>0</v>
      </c>
      <c r="M177" s="4">
        <f t="shared" si="52"/>
        <v>0</v>
      </c>
      <c r="N177" s="8">
        <f t="shared" si="47"/>
        <v>0</v>
      </c>
      <c r="O177" s="8">
        <v>0</v>
      </c>
    </row>
    <row r="178" spans="1:15" s="83" customFormat="1" ht="21.75" customHeight="1" hidden="1">
      <c r="A178" s="5" t="s">
        <v>97</v>
      </c>
      <c r="B178" s="6">
        <v>951</v>
      </c>
      <c r="C178" s="33" t="s">
        <v>98</v>
      </c>
      <c r="D178" s="31" t="s">
        <v>99</v>
      </c>
      <c r="E178" s="7">
        <v>414</v>
      </c>
      <c r="F178" s="7">
        <v>220</v>
      </c>
      <c r="G178" s="7"/>
      <c r="H178" s="8">
        <f>H179</f>
        <v>0</v>
      </c>
      <c r="I178" s="8">
        <f t="shared" si="52"/>
        <v>0</v>
      </c>
      <c r="J178" s="8">
        <f t="shared" si="52"/>
        <v>0</v>
      </c>
      <c r="K178" s="8">
        <f t="shared" si="52"/>
        <v>0</v>
      </c>
      <c r="L178" s="8">
        <f t="shared" si="52"/>
        <v>0</v>
      </c>
      <c r="M178" s="8">
        <f t="shared" si="52"/>
        <v>0</v>
      </c>
      <c r="N178" s="8">
        <f t="shared" si="47"/>
        <v>0</v>
      </c>
      <c r="O178" s="8">
        <v>0</v>
      </c>
    </row>
    <row r="179" spans="1:15" s="83" customFormat="1" ht="21.75" customHeight="1" hidden="1">
      <c r="A179" s="5" t="s">
        <v>96</v>
      </c>
      <c r="B179" s="6">
        <v>951</v>
      </c>
      <c r="C179" s="6" t="s">
        <v>52</v>
      </c>
      <c r="D179" s="31" t="s">
        <v>99</v>
      </c>
      <c r="E179" s="7">
        <v>414</v>
      </c>
      <c r="F179" s="7">
        <v>226</v>
      </c>
      <c r="G179" s="7">
        <v>26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7"/>
        <v>0</v>
      </c>
      <c r="O179" s="8">
        <v>0</v>
      </c>
    </row>
    <row r="180" spans="1:254" s="68" customFormat="1" ht="89.25" customHeight="1" hidden="1">
      <c r="A180" s="1" t="s">
        <v>60</v>
      </c>
      <c r="B180" s="2">
        <v>951</v>
      </c>
      <c r="C180" s="2" t="s">
        <v>52</v>
      </c>
      <c r="D180" s="3" t="s">
        <v>61</v>
      </c>
      <c r="E180" s="3" t="s">
        <v>1</v>
      </c>
      <c r="F180" s="3" t="s">
        <v>1</v>
      </c>
      <c r="G180" s="3" t="s">
        <v>1</v>
      </c>
      <c r="H180" s="4">
        <f>H181</f>
        <v>0</v>
      </c>
      <c r="I180" s="4">
        <f aca="true" t="shared" si="53" ref="I180:M181">I181</f>
        <v>0</v>
      </c>
      <c r="J180" s="4">
        <f t="shared" si="53"/>
        <v>0</v>
      </c>
      <c r="K180" s="4">
        <f t="shared" si="53"/>
        <v>0</v>
      </c>
      <c r="L180" s="4">
        <f t="shared" si="53"/>
        <v>0</v>
      </c>
      <c r="M180" s="4">
        <f t="shared" si="53"/>
        <v>0</v>
      </c>
      <c r="N180" s="8">
        <f t="shared" si="47"/>
        <v>0</v>
      </c>
      <c r="O180" s="8">
        <v>0</v>
      </c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</row>
    <row r="181" spans="1:15" s="83" customFormat="1" ht="22.5" customHeight="1" hidden="1">
      <c r="A181" s="5" t="s">
        <v>53</v>
      </c>
      <c r="B181" s="6">
        <v>951</v>
      </c>
      <c r="C181" s="6" t="s">
        <v>52</v>
      </c>
      <c r="D181" s="7" t="s">
        <v>61</v>
      </c>
      <c r="E181" s="7" t="s">
        <v>55</v>
      </c>
      <c r="F181" s="7" t="s">
        <v>54</v>
      </c>
      <c r="G181" s="7" t="s">
        <v>1</v>
      </c>
      <c r="H181" s="8">
        <f>H182</f>
        <v>0</v>
      </c>
      <c r="I181" s="8">
        <f t="shared" si="53"/>
        <v>0</v>
      </c>
      <c r="J181" s="8">
        <f t="shared" si="53"/>
        <v>0</v>
      </c>
      <c r="K181" s="8">
        <f t="shared" si="53"/>
        <v>0</v>
      </c>
      <c r="L181" s="8">
        <f t="shared" si="53"/>
        <v>0</v>
      </c>
      <c r="M181" s="8">
        <f t="shared" si="53"/>
        <v>0</v>
      </c>
      <c r="N181" s="8">
        <f t="shared" si="47"/>
        <v>0</v>
      </c>
      <c r="O181" s="8">
        <v>0</v>
      </c>
    </row>
    <row r="182" spans="1:15" s="83" customFormat="1" ht="30.75" customHeight="1" hidden="1">
      <c r="A182" s="5" t="s">
        <v>56</v>
      </c>
      <c r="B182" s="6">
        <v>951</v>
      </c>
      <c r="C182" s="6" t="s">
        <v>52</v>
      </c>
      <c r="D182" s="7" t="s">
        <v>61</v>
      </c>
      <c r="E182" s="7" t="s">
        <v>55</v>
      </c>
      <c r="F182" s="7">
        <v>242</v>
      </c>
      <c r="G182" s="7" t="s">
        <v>62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7"/>
        <v>0</v>
      </c>
      <c r="O182" s="8">
        <v>0</v>
      </c>
    </row>
    <row r="183" spans="1:254" s="68" customFormat="1" ht="38.25" customHeight="1" hidden="1">
      <c r="A183" s="1" t="s">
        <v>63</v>
      </c>
      <c r="B183" s="2">
        <v>951</v>
      </c>
      <c r="C183" s="2" t="s">
        <v>64</v>
      </c>
      <c r="D183" s="3" t="s">
        <v>326</v>
      </c>
      <c r="E183" s="3" t="s">
        <v>1</v>
      </c>
      <c r="F183" s="3" t="s">
        <v>1</v>
      </c>
      <c r="G183" s="3" t="s">
        <v>1</v>
      </c>
      <c r="H183" s="4">
        <f>H184</f>
        <v>0</v>
      </c>
      <c r="I183" s="4">
        <f aca="true" t="shared" si="54" ref="I183:M184">I184</f>
        <v>0</v>
      </c>
      <c r="J183" s="4">
        <f t="shared" si="54"/>
        <v>0</v>
      </c>
      <c r="K183" s="4">
        <f t="shared" si="54"/>
        <v>0</v>
      </c>
      <c r="L183" s="4">
        <f t="shared" si="54"/>
        <v>0</v>
      </c>
      <c r="M183" s="4">
        <f t="shared" si="54"/>
        <v>0</v>
      </c>
      <c r="N183" s="8">
        <f t="shared" si="47"/>
        <v>0</v>
      </c>
      <c r="O183" s="8">
        <v>0</v>
      </c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</row>
    <row r="184" spans="1:15" s="83" customFormat="1" ht="21.75" customHeight="1" hidden="1">
      <c r="A184" s="5" t="s">
        <v>14</v>
      </c>
      <c r="B184" s="6">
        <v>951</v>
      </c>
      <c r="C184" s="6" t="s">
        <v>64</v>
      </c>
      <c r="D184" s="7" t="s">
        <v>326</v>
      </c>
      <c r="E184" s="7" t="s">
        <v>16</v>
      </c>
      <c r="F184" s="7" t="s">
        <v>15</v>
      </c>
      <c r="G184" s="7" t="s">
        <v>1</v>
      </c>
      <c r="H184" s="8">
        <f>H185</f>
        <v>0</v>
      </c>
      <c r="I184" s="8">
        <f t="shared" si="54"/>
        <v>0</v>
      </c>
      <c r="J184" s="8">
        <f t="shared" si="54"/>
        <v>0</v>
      </c>
      <c r="K184" s="8">
        <f>K185</f>
        <v>0</v>
      </c>
      <c r="L184" s="8">
        <f>L185</f>
        <v>0</v>
      </c>
      <c r="M184" s="8">
        <f t="shared" si="54"/>
        <v>0</v>
      </c>
      <c r="N184" s="8">
        <f t="shared" si="47"/>
        <v>0</v>
      </c>
      <c r="O184" s="8">
        <v>0</v>
      </c>
    </row>
    <row r="185" spans="1:15" s="83" customFormat="1" ht="21.75" customHeight="1" hidden="1">
      <c r="A185" s="5" t="s">
        <v>24</v>
      </c>
      <c r="B185" s="6">
        <v>951</v>
      </c>
      <c r="C185" s="6" t="s">
        <v>64</v>
      </c>
      <c r="D185" s="7" t="s">
        <v>326</v>
      </c>
      <c r="E185" s="7" t="s">
        <v>16</v>
      </c>
      <c r="F185" s="7" t="s">
        <v>25</v>
      </c>
      <c r="G185" s="7"/>
      <c r="H185" s="8">
        <v>0</v>
      </c>
      <c r="I185" s="8">
        <v>0</v>
      </c>
      <c r="J185" s="8">
        <v>0</v>
      </c>
      <c r="K185" s="8"/>
      <c r="L185" s="8"/>
      <c r="M185" s="8">
        <v>0</v>
      </c>
      <c r="N185" s="8">
        <f t="shared" si="47"/>
        <v>0</v>
      </c>
      <c r="O185" s="8">
        <v>0</v>
      </c>
    </row>
    <row r="186" spans="1:254" s="68" customFormat="1" ht="23.25" customHeight="1" hidden="1">
      <c r="A186" s="1" t="s">
        <v>330</v>
      </c>
      <c r="B186" s="2">
        <v>951</v>
      </c>
      <c r="C186" s="2" t="s">
        <v>52</v>
      </c>
      <c r="D186" s="2">
        <v>9990028740</v>
      </c>
      <c r="E186" s="3" t="s">
        <v>1</v>
      </c>
      <c r="F186" s="3" t="s">
        <v>1</v>
      </c>
      <c r="G186" s="3" t="s">
        <v>1</v>
      </c>
      <c r="H186" s="4">
        <f>H187+H189</f>
        <v>0</v>
      </c>
      <c r="I186" s="4">
        <f>I187+I189</f>
        <v>0</v>
      </c>
      <c r="J186" s="4">
        <f>J187+J189</f>
        <v>0</v>
      </c>
      <c r="K186" s="4">
        <f>K187</f>
        <v>0</v>
      </c>
      <c r="L186" s="4">
        <f>L187</f>
        <v>0</v>
      </c>
      <c r="M186" s="4">
        <f>M187+M189</f>
        <v>0</v>
      </c>
      <c r="N186" s="8">
        <f t="shared" si="47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21.75" customHeight="1" hidden="1">
      <c r="A187" s="5" t="s">
        <v>26</v>
      </c>
      <c r="B187" s="6">
        <v>951</v>
      </c>
      <c r="C187" s="6" t="s">
        <v>52</v>
      </c>
      <c r="D187" s="6">
        <v>9990028740</v>
      </c>
      <c r="E187" s="6">
        <v>853</v>
      </c>
      <c r="F187" s="7">
        <v>290</v>
      </c>
      <c r="G187" s="7" t="s">
        <v>1</v>
      </c>
      <c r="H187" s="8">
        <f>H188</f>
        <v>0</v>
      </c>
      <c r="I187" s="8">
        <f>I188</f>
        <v>0</v>
      </c>
      <c r="J187" s="8">
        <f>J188</f>
        <v>0</v>
      </c>
      <c r="K187" s="8">
        <f>K188</f>
        <v>0</v>
      </c>
      <c r="L187" s="8">
        <f>L188</f>
        <v>0</v>
      </c>
      <c r="M187" s="8">
        <f>M188</f>
        <v>0</v>
      </c>
      <c r="N187" s="8">
        <f t="shared" si="47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31" t="s">
        <v>329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7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7" t="s">
        <v>1</v>
      </c>
      <c r="H189" s="8">
        <f aca="true" t="shared" si="55" ref="H189:M189">H190</f>
        <v>0</v>
      </c>
      <c r="I189" s="8">
        <f t="shared" si="55"/>
        <v>0</v>
      </c>
      <c r="J189" s="8">
        <f t="shared" si="55"/>
        <v>0</v>
      </c>
      <c r="K189" s="8">
        <f t="shared" si="55"/>
        <v>0</v>
      </c>
      <c r="L189" s="8">
        <f t="shared" si="55"/>
        <v>0</v>
      </c>
      <c r="M189" s="8">
        <f t="shared" si="55"/>
        <v>0</v>
      </c>
      <c r="N189" s="8">
        <f t="shared" si="47"/>
        <v>0</v>
      </c>
      <c r="O189" s="8">
        <v>0</v>
      </c>
    </row>
    <row r="190" spans="1:15" s="83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31" t="s">
        <v>88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7"/>
        <v>0</v>
      </c>
      <c r="O190" s="8">
        <v>0</v>
      </c>
    </row>
    <row r="191" spans="1:254" s="68" customFormat="1" ht="72.75" customHeight="1" hidden="1">
      <c r="A191" s="1" t="s">
        <v>48</v>
      </c>
      <c r="B191" s="2">
        <v>951</v>
      </c>
      <c r="C191" s="2" t="s">
        <v>64</v>
      </c>
      <c r="D191" s="3" t="s">
        <v>120</v>
      </c>
      <c r="E191" s="3" t="s">
        <v>1</v>
      </c>
      <c r="F191" s="3" t="s">
        <v>1</v>
      </c>
      <c r="G191" s="3" t="s">
        <v>1</v>
      </c>
      <c r="H191" s="4">
        <f aca="true" t="shared" si="56" ref="H191:J192">H192</f>
        <v>0</v>
      </c>
      <c r="I191" s="4">
        <f t="shared" si="56"/>
        <v>0</v>
      </c>
      <c r="J191" s="4">
        <f t="shared" si="56"/>
        <v>0</v>
      </c>
      <c r="K191" s="4">
        <f aca="true" t="shared" si="57" ref="K191:M192">K192</f>
        <v>0</v>
      </c>
      <c r="L191" s="4">
        <f t="shared" si="57"/>
        <v>0</v>
      </c>
      <c r="M191" s="4">
        <f t="shared" si="57"/>
        <v>0</v>
      </c>
      <c r="N191" s="8">
        <f t="shared" si="47"/>
        <v>0</v>
      </c>
      <c r="O191" s="8">
        <v>0</v>
      </c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</row>
    <row r="192" spans="1:15" s="83" customFormat="1" ht="19.5" customHeight="1" hidden="1">
      <c r="A192" s="5" t="s">
        <v>14</v>
      </c>
      <c r="B192" s="6">
        <v>951</v>
      </c>
      <c r="C192" s="6" t="s">
        <v>64</v>
      </c>
      <c r="D192" s="7" t="s">
        <v>120</v>
      </c>
      <c r="E192" s="7" t="s">
        <v>16</v>
      </c>
      <c r="F192" s="7">
        <v>220</v>
      </c>
      <c r="G192" s="7" t="s">
        <v>1</v>
      </c>
      <c r="H192" s="8">
        <f t="shared" si="56"/>
        <v>0</v>
      </c>
      <c r="I192" s="8">
        <f t="shared" si="56"/>
        <v>0</v>
      </c>
      <c r="J192" s="8">
        <f t="shared" si="56"/>
        <v>0</v>
      </c>
      <c r="K192" s="8">
        <f t="shared" si="57"/>
        <v>0</v>
      </c>
      <c r="L192" s="8">
        <f t="shared" si="57"/>
        <v>0</v>
      </c>
      <c r="M192" s="8">
        <f t="shared" si="57"/>
        <v>0</v>
      </c>
      <c r="N192" s="8">
        <f t="shared" si="47"/>
        <v>0</v>
      </c>
      <c r="O192" s="8">
        <v>0</v>
      </c>
    </row>
    <row r="193" spans="1:15" s="83" customFormat="1" ht="20.25" customHeight="1" hidden="1">
      <c r="A193" s="5" t="s">
        <v>17</v>
      </c>
      <c r="B193" s="6">
        <v>951</v>
      </c>
      <c r="C193" s="6" t="s">
        <v>64</v>
      </c>
      <c r="D193" s="7" t="s">
        <v>120</v>
      </c>
      <c r="E193" s="7" t="s">
        <v>16</v>
      </c>
      <c r="F193" s="7">
        <v>225</v>
      </c>
      <c r="G193" s="7" t="s">
        <v>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7"/>
        <v>0</v>
      </c>
      <c r="O193" s="8">
        <v>0</v>
      </c>
    </row>
    <row r="194" spans="1:254" s="68" customFormat="1" ht="38.25" customHeight="1" hidden="1">
      <c r="A194" s="1" t="s">
        <v>328</v>
      </c>
      <c r="B194" s="2">
        <v>951</v>
      </c>
      <c r="C194" s="2" t="s">
        <v>52</v>
      </c>
      <c r="D194" s="3" t="s">
        <v>331</v>
      </c>
      <c r="E194" s="3" t="s">
        <v>1</v>
      </c>
      <c r="F194" s="3" t="s">
        <v>1</v>
      </c>
      <c r="G194" s="3" t="s">
        <v>1</v>
      </c>
      <c r="H194" s="4">
        <f>H195+H200</f>
        <v>0</v>
      </c>
      <c r="I194" s="4">
        <f>I195+I200</f>
        <v>0</v>
      </c>
      <c r="J194" s="4">
        <f>J195+J200</f>
        <v>0</v>
      </c>
      <c r="K194" s="4">
        <f>K197+K199</f>
        <v>0</v>
      </c>
      <c r="L194" s="4">
        <f>L197+L199</f>
        <v>0</v>
      </c>
      <c r="M194" s="4">
        <f>M195+M200</f>
        <v>0</v>
      </c>
      <c r="N194" s="8">
        <f t="shared" si="47"/>
        <v>0</v>
      </c>
      <c r="O194" s="8">
        <v>0</v>
      </c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</row>
    <row r="195" spans="1:15" s="83" customFormat="1" ht="21.75" customHeight="1" hidden="1">
      <c r="A195" s="5" t="s">
        <v>14</v>
      </c>
      <c r="B195" s="6">
        <v>951</v>
      </c>
      <c r="C195" s="6" t="s">
        <v>52</v>
      </c>
      <c r="D195" s="7" t="s">
        <v>331</v>
      </c>
      <c r="E195" s="7" t="s">
        <v>16</v>
      </c>
      <c r="F195" s="7">
        <v>220</v>
      </c>
      <c r="G195" s="31"/>
      <c r="H195" s="8">
        <f>H196+H197</f>
        <v>0</v>
      </c>
      <c r="I195" s="8">
        <f>I196+I197</f>
        <v>0</v>
      </c>
      <c r="J195" s="8">
        <f>J196+J197</f>
        <v>0</v>
      </c>
      <c r="K195" s="8">
        <f>K197</f>
        <v>0</v>
      </c>
      <c r="L195" s="8">
        <f>L197</f>
        <v>0</v>
      </c>
      <c r="M195" s="8">
        <f>M196+M197</f>
        <v>0</v>
      </c>
      <c r="N195" s="8">
        <f t="shared" si="47"/>
        <v>0</v>
      </c>
      <c r="O195" s="8">
        <v>0</v>
      </c>
    </row>
    <row r="196" spans="1:15" s="83" customFormat="1" ht="21.75" customHeight="1" hidden="1">
      <c r="A196" s="5" t="s">
        <v>407</v>
      </c>
      <c r="B196" s="6">
        <v>951</v>
      </c>
      <c r="C196" s="6" t="s">
        <v>52</v>
      </c>
      <c r="D196" s="7" t="s">
        <v>331</v>
      </c>
      <c r="E196" s="7" t="s">
        <v>16</v>
      </c>
      <c r="F196" s="7">
        <v>225</v>
      </c>
      <c r="G196" s="31" t="s">
        <v>88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>H196-J196</f>
        <v>0</v>
      </c>
      <c r="O196" s="8">
        <v>0</v>
      </c>
    </row>
    <row r="197" spans="1:15" s="83" customFormat="1" ht="21.75" customHeight="1" hidden="1">
      <c r="A197" s="5" t="s">
        <v>17</v>
      </c>
      <c r="B197" s="6">
        <v>951</v>
      </c>
      <c r="C197" s="6" t="s">
        <v>52</v>
      </c>
      <c r="D197" s="7" t="s">
        <v>331</v>
      </c>
      <c r="E197" s="7" t="s">
        <v>16</v>
      </c>
      <c r="F197" s="7">
        <v>226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7"/>
        <v>0</v>
      </c>
      <c r="O197" s="8">
        <v>0</v>
      </c>
    </row>
    <row r="198" spans="1:15" s="83" customFormat="1" ht="21.75" customHeight="1" hidden="1">
      <c r="A198" s="5" t="s">
        <v>102</v>
      </c>
      <c r="B198" s="6">
        <v>951</v>
      </c>
      <c r="C198" s="6" t="s">
        <v>52</v>
      </c>
      <c r="D198" s="7" t="s">
        <v>331</v>
      </c>
      <c r="E198" s="7" t="s">
        <v>16</v>
      </c>
      <c r="F198" s="7">
        <v>310</v>
      </c>
      <c r="G198" s="31"/>
      <c r="H198" s="8">
        <f aca="true" t="shared" si="58" ref="H198:M198">H199</f>
        <v>0</v>
      </c>
      <c r="I198" s="8">
        <f t="shared" si="58"/>
        <v>0</v>
      </c>
      <c r="J198" s="8">
        <f t="shared" si="58"/>
        <v>0</v>
      </c>
      <c r="K198" s="8">
        <f t="shared" si="58"/>
        <v>0</v>
      </c>
      <c r="L198" s="8">
        <f t="shared" si="58"/>
        <v>0</v>
      </c>
      <c r="M198" s="8">
        <f t="shared" si="58"/>
        <v>0</v>
      </c>
      <c r="N198" s="8">
        <f t="shared" si="47"/>
        <v>0</v>
      </c>
      <c r="O198" s="8">
        <v>0</v>
      </c>
    </row>
    <row r="199" spans="1:15" s="83" customFormat="1" ht="21.75" customHeight="1" hidden="1">
      <c r="A199" s="5" t="s">
        <v>102</v>
      </c>
      <c r="B199" s="6">
        <v>951</v>
      </c>
      <c r="C199" s="6" t="s">
        <v>52</v>
      </c>
      <c r="D199" s="7" t="s">
        <v>331</v>
      </c>
      <c r="E199" s="7" t="s">
        <v>16</v>
      </c>
      <c r="F199" s="7">
        <v>310</v>
      </c>
      <c r="G199" s="31" t="s">
        <v>88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7"/>
        <v>0</v>
      </c>
      <c r="O199" s="8">
        <v>0</v>
      </c>
    </row>
    <row r="200" spans="1:15" s="83" customFormat="1" ht="21.75" customHeight="1" hidden="1">
      <c r="A200" s="5" t="s">
        <v>19</v>
      </c>
      <c r="B200" s="6">
        <v>951</v>
      </c>
      <c r="C200" s="6" t="s">
        <v>52</v>
      </c>
      <c r="D200" s="7" t="s">
        <v>331</v>
      </c>
      <c r="E200" s="7" t="s">
        <v>16</v>
      </c>
      <c r="F200" s="7">
        <v>340</v>
      </c>
      <c r="G200" s="31"/>
      <c r="H200" s="8">
        <f aca="true" t="shared" si="59" ref="H200:M200">H201</f>
        <v>0</v>
      </c>
      <c r="I200" s="8">
        <f t="shared" si="59"/>
        <v>0</v>
      </c>
      <c r="J200" s="8">
        <f t="shared" si="59"/>
        <v>0</v>
      </c>
      <c r="K200" s="8">
        <f t="shared" si="59"/>
        <v>0</v>
      </c>
      <c r="L200" s="8">
        <f t="shared" si="59"/>
        <v>0</v>
      </c>
      <c r="M200" s="8">
        <f t="shared" si="59"/>
        <v>0</v>
      </c>
      <c r="N200" s="8">
        <f t="shared" si="47"/>
        <v>0</v>
      </c>
      <c r="O200" s="8">
        <v>0</v>
      </c>
    </row>
    <row r="201" spans="1:15" s="83" customFormat="1" ht="21.75" customHeight="1" hidden="1">
      <c r="A201" s="5" t="s">
        <v>19</v>
      </c>
      <c r="B201" s="6">
        <v>951</v>
      </c>
      <c r="C201" s="6" t="s">
        <v>52</v>
      </c>
      <c r="D201" s="7" t="s">
        <v>331</v>
      </c>
      <c r="E201" s="7" t="s">
        <v>16</v>
      </c>
      <c r="F201" s="7">
        <v>340</v>
      </c>
      <c r="G201" s="31" t="s">
        <v>88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7"/>
        <v>0</v>
      </c>
      <c r="O201" s="8">
        <v>0</v>
      </c>
    </row>
    <row r="202" spans="1:254" s="68" customFormat="1" ht="31.5" customHeight="1">
      <c r="A202" s="1" t="s">
        <v>470</v>
      </c>
      <c r="B202" s="2">
        <v>951</v>
      </c>
      <c r="C202" s="2" t="s">
        <v>52</v>
      </c>
      <c r="D202" s="32" t="s">
        <v>469</v>
      </c>
      <c r="E202" s="3" t="s">
        <v>1</v>
      </c>
      <c r="F202" s="3" t="s">
        <v>1</v>
      </c>
      <c r="G202" s="3" t="s">
        <v>1</v>
      </c>
      <c r="H202" s="4">
        <f aca="true" t="shared" si="60" ref="H202:M202">H203+H205</f>
        <v>30700</v>
      </c>
      <c r="I202" s="4">
        <f t="shared" si="60"/>
        <v>30697.18</v>
      </c>
      <c r="J202" s="4">
        <f t="shared" si="60"/>
        <v>30697.18</v>
      </c>
      <c r="K202" s="4">
        <f t="shared" si="60"/>
        <v>0</v>
      </c>
      <c r="L202" s="4">
        <f t="shared" si="60"/>
        <v>0</v>
      </c>
      <c r="M202" s="4">
        <f t="shared" si="60"/>
        <v>30697.18</v>
      </c>
      <c r="N202" s="8">
        <f>H202-J202</f>
        <v>2.819999999999709</v>
      </c>
      <c r="O202" s="8">
        <v>0</v>
      </c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</row>
    <row r="203" spans="1:15" s="83" customFormat="1" ht="21.75" customHeight="1">
      <c r="A203" s="5" t="s">
        <v>14</v>
      </c>
      <c r="B203" s="6">
        <v>951</v>
      </c>
      <c r="C203" s="6" t="s">
        <v>52</v>
      </c>
      <c r="D203" s="33" t="s">
        <v>469</v>
      </c>
      <c r="E203" s="7">
        <v>244</v>
      </c>
      <c r="F203" s="7">
        <v>220</v>
      </c>
      <c r="G203" s="31"/>
      <c r="H203" s="8">
        <f>H204</f>
        <v>700</v>
      </c>
      <c r="I203" s="8">
        <f>I204</f>
        <v>697.18</v>
      </c>
      <c r="J203" s="8">
        <f>J204</f>
        <v>697.18</v>
      </c>
      <c r="K203" s="8">
        <v>0</v>
      </c>
      <c r="L203" s="8">
        <v>0</v>
      </c>
      <c r="M203" s="8">
        <f>M204</f>
        <v>697.18</v>
      </c>
      <c r="N203" s="8">
        <f>H203-J203</f>
        <v>2.82000000000005</v>
      </c>
      <c r="O203" s="8">
        <v>0</v>
      </c>
    </row>
    <row r="204" spans="1:15" s="83" customFormat="1" ht="21.75" customHeight="1">
      <c r="A204" s="5" t="s">
        <v>407</v>
      </c>
      <c r="B204" s="6">
        <v>951</v>
      </c>
      <c r="C204" s="6" t="s">
        <v>52</v>
      </c>
      <c r="D204" s="33" t="s">
        <v>469</v>
      </c>
      <c r="E204" s="7">
        <v>244</v>
      </c>
      <c r="F204" s="7">
        <v>225</v>
      </c>
      <c r="G204" s="31"/>
      <c r="H204" s="8">
        <v>700</v>
      </c>
      <c r="I204" s="8">
        <v>697.18</v>
      </c>
      <c r="J204" s="8">
        <v>697.18</v>
      </c>
      <c r="K204" s="8">
        <v>0</v>
      </c>
      <c r="L204" s="8">
        <v>0</v>
      </c>
      <c r="M204" s="8">
        <v>697.18</v>
      </c>
      <c r="N204" s="8">
        <f>H204-J204</f>
        <v>2.82000000000005</v>
      </c>
      <c r="O204" s="8">
        <v>0</v>
      </c>
    </row>
    <row r="205" spans="1:15" s="83" customFormat="1" ht="21.75" customHeight="1">
      <c r="A205" s="5" t="s">
        <v>26</v>
      </c>
      <c r="B205" s="6">
        <v>951</v>
      </c>
      <c r="C205" s="6" t="s">
        <v>52</v>
      </c>
      <c r="D205" s="33" t="s">
        <v>469</v>
      </c>
      <c r="E205" s="7">
        <v>831</v>
      </c>
      <c r="F205" s="7">
        <v>290</v>
      </c>
      <c r="G205" s="31"/>
      <c r="H205" s="8">
        <f>H206</f>
        <v>30000</v>
      </c>
      <c r="I205" s="8">
        <f>I206</f>
        <v>30000</v>
      </c>
      <c r="J205" s="8">
        <f>J206</f>
        <v>30000</v>
      </c>
      <c r="K205" s="8">
        <v>0</v>
      </c>
      <c r="L205" s="8">
        <v>0</v>
      </c>
      <c r="M205" s="8">
        <f>M206</f>
        <v>30000</v>
      </c>
      <c r="N205" s="8">
        <f>H205-J205</f>
        <v>0</v>
      </c>
      <c r="O205" s="8">
        <v>0</v>
      </c>
    </row>
    <row r="206" spans="1:15" s="83" customFormat="1" ht="21" customHeight="1">
      <c r="A206" s="5" t="s">
        <v>429</v>
      </c>
      <c r="B206" s="6">
        <v>951</v>
      </c>
      <c r="C206" s="6" t="s">
        <v>52</v>
      </c>
      <c r="D206" s="33" t="s">
        <v>469</v>
      </c>
      <c r="E206" s="7">
        <v>831</v>
      </c>
      <c r="F206" s="7">
        <v>297</v>
      </c>
      <c r="G206" s="31" t="s">
        <v>400</v>
      </c>
      <c r="H206" s="8">
        <v>30000</v>
      </c>
      <c r="I206" s="8">
        <v>30000</v>
      </c>
      <c r="J206" s="8">
        <v>30000</v>
      </c>
      <c r="K206" s="8">
        <v>0</v>
      </c>
      <c r="L206" s="8">
        <v>0</v>
      </c>
      <c r="M206" s="8">
        <v>30000</v>
      </c>
      <c r="N206" s="8">
        <f>H206-J206</f>
        <v>0</v>
      </c>
      <c r="O206" s="8">
        <v>0</v>
      </c>
    </row>
    <row r="207" spans="1:254" s="68" customFormat="1" ht="71.25" customHeight="1">
      <c r="A207" s="1" t="s">
        <v>431</v>
      </c>
      <c r="B207" s="2">
        <v>951</v>
      </c>
      <c r="C207" s="2" t="s">
        <v>52</v>
      </c>
      <c r="D207" s="2">
        <v>9990085030</v>
      </c>
      <c r="E207" s="3" t="s">
        <v>1</v>
      </c>
      <c r="F207" s="3" t="s">
        <v>1</v>
      </c>
      <c r="G207" s="3" t="s">
        <v>1</v>
      </c>
      <c r="H207" s="4">
        <f aca="true" t="shared" si="61" ref="H207:M207">H208</f>
        <v>50000</v>
      </c>
      <c r="I207" s="4">
        <f t="shared" si="61"/>
        <v>50000</v>
      </c>
      <c r="J207" s="4">
        <f t="shared" si="61"/>
        <v>50000</v>
      </c>
      <c r="K207" s="4">
        <f t="shared" si="61"/>
        <v>0</v>
      </c>
      <c r="L207" s="4">
        <f t="shared" si="61"/>
        <v>0</v>
      </c>
      <c r="M207" s="4">
        <f t="shared" si="61"/>
        <v>50000</v>
      </c>
      <c r="N207" s="8">
        <f t="shared" si="47"/>
        <v>0</v>
      </c>
      <c r="O207" s="8">
        <v>0</v>
      </c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</row>
    <row r="208" spans="1:15" s="83" customFormat="1" ht="21.75" customHeight="1">
      <c r="A208" s="5" t="s">
        <v>28</v>
      </c>
      <c r="B208" s="6">
        <v>951</v>
      </c>
      <c r="C208" s="6" t="s">
        <v>52</v>
      </c>
      <c r="D208" s="6">
        <v>9990085030</v>
      </c>
      <c r="E208" s="7">
        <v>540</v>
      </c>
      <c r="F208" s="7">
        <v>250</v>
      </c>
      <c r="G208" s="31"/>
      <c r="H208" s="8">
        <f>H209</f>
        <v>50000</v>
      </c>
      <c r="I208" s="8">
        <f>I209</f>
        <v>50000</v>
      </c>
      <c r="J208" s="8">
        <f>J209</f>
        <v>50000</v>
      </c>
      <c r="K208" s="8">
        <v>0</v>
      </c>
      <c r="L208" s="8">
        <v>0</v>
      </c>
      <c r="M208" s="8">
        <f>M209</f>
        <v>50000</v>
      </c>
      <c r="N208" s="8">
        <f t="shared" si="47"/>
        <v>0</v>
      </c>
      <c r="O208" s="8">
        <v>0</v>
      </c>
    </row>
    <row r="209" spans="1:15" s="83" customFormat="1" ht="31.5" customHeight="1">
      <c r="A209" s="5" t="s">
        <v>31</v>
      </c>
      <c r="B209" s="6">
        <v>951</v>
      </c>
      <c r="C209" s="6" t="s">
        <v>52</v>
      </c>
      <c r="D209" s="6">
        <v>9990085030</v>
      </c>
      <c r="E209" s="7">
        <v>540</v>
      </c>
      <c r="F209" s="7">
        <v>251</v>
      </c>
      <c r="G209" s="31" t="s">
        <v>400</v>
      </c>
      <c r="H209" s="8">
        <v>50000</v>
      </c>
      <c r="I209" s="8">
        <v>50000</v>
      </c>
      <c r="J209" s="8">
        <v>50000</v>
      </c>
      <c r="K209" s="8">
        <v>0</v>
      </c>
      <c r="L209" s="8">
        <v>0</v>
      </c>
      <c r="M209" s="8">
        <v>50000</v>
      </c>
      <c r="N209" s="8">
        <f t="shared" si="47"/>
        <v>0</v>
      </c>
      <c r="O209" s="8">
        <v>0</v>
      </c>
    </row>
    <row r="210" spans="1:254" s="68" customFormat="1" ht="35.25" customHeight="1">
      <c r="A210" s="1" t="s">
        <v>440</v>
      </c>
      <c r="B210" s="2">
        <v>951</v>
      </c>
      <c r="C210" s="2" t="s">
        <v>64</v>
      </c>
      <c r="D210" s="3" t="s">
        <v>326</v>
      </c>
      <c r="E210" s="3" t="s">
        <v>1</v>
      </c>
      <c r="F210" s="3" t="s">
        <v>1</v>
      </c>
      <c r="G210" s="3" t="s">
        <v>1</v>
      </c>
      <c r="H210" s="4">
        <f>H211+H215</f>
        <v>327000</v>
      </c>
      <c r="I210" s="4">
        <f>I211+I215</f>
        <v>220000</v>
      </c>
      <c r="J210" s="4">
        <f>J211+J215</f>
        <v>220000</v>
      </c>
      <c r="K210" s="4">
        <f>K215</f>
        <v>0</v>
      </c>
      <c r="L210" s="4">
        <f>L215</f>
        <v>0</v>
      </c>
      <c r="M210" s="4">
        <f>M211+M215</f>
        <v>220000</v>
      </c>
      <c r="N210" s="4">
        <f>H210-J210</f>
        <v>107000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326</v>
      </c>
      <c r="E211" s="7" t="s">
        <v>16</v>
      </c>
      <c r="F211" s="7">
        <v>220</v>
      </c>
      <c r="G211" s="7" t="s">
        <v>1</v>
      </c>
      <c r="H211" s="8">
        <f>H212+H213+H214</f>
        <v>230000</v>
      </c>
      <c r="I211" s="8">
        <f>I212+I213+I214</f>
        <v>220000</v>
      </c>
      <c r="J211" s="8">
        <f>J212+J213+J214</f>
        <v>220000</v>
      </c>
      <c r="K211" s="8">
        <f>K212</f>
        <v>0</v>
      </c>
      <c r="L211" s="8">
        <f>L212</f>
        <v>0</v>
      </c>
      <c r="M211" s="8">
        <f>M212+M213+M214</f>
        <v>220000</v>
      </c>
      <c r="N211" s="8">
        <f>H211-J211</f>
        <v>10000</v>
      </c>
      <c r="O211" s="8">
        <v>0</v>
      </c>
    </row>
    <row r="212" spans="1:15" s="83" customFormat="1" ht="20.25" customHeight="1">
      <c r="A212" s="5" t="s">
        <v>24</v>
      </c>
      <c r="B212" s="6">
        <v>951</v>
      </c>
      <c r="C212" s="6" t="s">
        <v>64</v>
      </c>
      <c r="D212" s="7" t="s">
        <v>326</v>
      </c>
      <c r="E212" s="7" t="s">
        <v>16</v>
      </c>
      <c r="F212" s="7">
        <v>225</v>
      </c>
      <c r="G212" s="31" t="s">
        <v>400</v>
      </c>
      <c r="H212" s="8">
        <v>230000</v>
      </c>
      <c r="I212" s="8">
        <v>220000</v>
      </c>
      <c r="J212" s="8">
        <v>220000</v>
      </c>
      <c r="K212" s="8">
        <v>0</v>
      </c>
      <c r="L212" s="8">
        <v>0</v>
      </c>
      <c r="M212" s="8">
        <v>220000</v>
      </c>
      <c r="N212" s="8">
        <f>H212-J212</f>
        <v>10000</v>
      </c>
      <c r="O212" s="8">
        <v>0</v>
      </c>
    </row>
    <row r="213" spans="1:15" s="83" customFormat="1" ht="20.25" customHeight="1" hidden="1">
      <c r="A213" s="5" t="s">
        <v>24</v>
      </c>
      <c r="B213" s="6">
        <v>951</v>
      </c>
      <c r="C213" s="6" t="s">
        <v>64</v>
      </c>
      <c r="D213" s="7" t="s">
        <v>326</v>
      </c>
      <c r="E213" s="7" t="s">
        <v>16</v>
      </c>
      <c r="F213" s="7">
        <v>225</v>
      </c>
      <c r="G213" s="31" t="s">
        <v>437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>H213-J213</f>
        <v>0</v>
      </c>
      <c r="O213" s="8">
        <v>0</v>
      </c>
    </row>
    <row r="214" spans="1:15" s="83" customFormat="1" ht="20.25" customHeight="1" hidden="1">
      <c r="A214" s="5" t="s">
        <v>17</v>
      </c>
      <c r="B214" s="6">
        <v>951</v>
      </c>
      <c r="C214" s="6" t="s">
        <v>64</v>
      </c>
      <c r="D214" s="7" t="s">
        <v>326</v>
      </c>
      <c r="E214" s="7" t="s">
        <v>16</v>
      </c>
      <c r="F214" s="7">
        <v>226</v>
      </c>
      <c r="G214" s="31" t="s">
        <v>437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15" s="83" customFormat="1" ht="21.75" customHeight="1">
      <c r="A215" s="5" t="s">
        <v>19</v>
      </c>
      <c r="B215" s="6">
        <v>951</v>
      </c>
      <c r="C215" s="6" t="s">
        <v>64</v>
      </c>
      <c r="D215" s="7" t="s">
        <v>326</v>
      </c>
      <c r="E215" s="7">
        <v>410</v>
      </c>
      <c r="F215" s="7">
        <v>310</v>
      </c>
      <c r="G215" s="31"/>
      <c r="H215" s="8">
        <f>H216</f>
        <v>97000</v>
      </c>
      <c r="I215" s="8">
        <f>I216</f>
        <v>0</v>
      </c>
      <c r="J215" s="8">
        <f>J216</f>
        <v>0</v>
      </c>
      <c r="K215" s="8">
        <v>0</v>
      </c>
      <c r="L215" s="8">
        <v>0</v>
      </c>
      <c r="M215" s="8">
        <f>M216</f>
        <v>0</v>
      </c>
      <c r="N215" s="8">
        <f t="shared" si="47"/>
        <v>97000</v>
      </c>
      <c r="O215" s="8">
        <v>0</v>
      </c>
    </row>
    <row r="216" spans="1:15" s="83" customFormat="1" ht="30.75" customHeight="1">
      <c r="A216" s="5" t="s">
        <v>477</v>
      </c>
      <c r="B216" s="6">
        <v>951</v>
      </c>
      <c r="C216" s="6" t="s">
        <v>64</v>
      </c>
      <c r="D216" s="7" t="s">
        <v>326</v>
      </c>
      <c r="E216" s="7">
        <v>412</v>
      </c>
      <c r="F216" s="7">
        <v>310</v>
      </c>
      <c r="G216" s="31" t="s">
        <v>400</v>
      </c>
      <c r="H216" s="8">
        <v>97000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47"/>
        <v>97000</v>
      </c>
      <c r="O216" s="8">
        <v>0</v>
      </c>
    </row>
    <row r="217" spans="1:254" s="68" customFormat="1" ht="35.25" customHeight="1">
      <c r="A217" s="1" t="s">
        <v>65</v>
      </c>
      <c r="B217" s="2">
        <v>951</v>
      </c>
      <c r="C217" s="2" t="s">
        <v>64</v>
      </c>
      <c r="D217" s="3" t="s">
        <v>123</v>
      </c>
      <c r="E217" s="3" t="s">
        <v>1</v>
      </c>
      <c r="F217" s="3" t="s">
        <v>1</v>
      </c>
      <c r="G217" s="3" t="s">
        <v>1</v>
      </c>
      <c r="H217" s="4">
        <f>H218+H221</f>
        <v>819500</v>
      </c>
      <c r="I217" s="4">
        <f>I218+I221</f>
        <v>503418.18</v>
      </c>
      <c r="J217" s="4">
        <f>J218+J221</f>
        <v>503418.18</v>
      </c>
      <c r="K217" s="4">
        <f>K218</f>
        <v>0</v>
      </c>
      <c r="L217" s="4">
        <f>L218</f>
        <v>0</v>
      </c>
      <c r="M217" s="4">
        <f>M218+M221</f>
        <v>503418.18</v>
      </c>
      <c r="N217" s="4">
        <f t="shared" si="47"/>
        <v>316081.82</v>
      </c>
      <c r="O217" s="4">
        <v>0</v>
      </c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4"/>
      <c r="IT217" s="84"/>
    </row>
    <row r="218" spans="1:15" s="83" customFormat="1" ht="20.25" customHeight="1">
      <c r="A218" s="5" t="s">
        <v>14</v>
      </c>
      <c r="B218" s="6">
        <v>951</v>
      </c>
      <c r="C218" s="6" t="s">
        <v>64</v>
      </c>
      <c r="D218" s="7" t="s">
        <v>123</v>
      </c>
      <c r="E218" s="7">
        <v>247</v>
      </c>
      <c r="F218" s="7" t="s">
        <v>15</v>
      </c>
      <c r="G218" s="7" t="s">
        <v>1</v>
      </c>
      <c r="H218" s="8">
        <f aca="true" t="shared" si="62" ref="H218:M218">H219+H220</f>
        <v>719500</v>
      </c>
      <c r="I218" s="8">
        <f t="shared" si="62"/>
        <v>461211.18</v>
      </c>
      <c r="J218" s="8">
        <f t="shared" si="62"/>
        <v>461211.18</v>
      </c>
      <c r="K218" s="8">
        <f t="shared" si="62"/>
        <v>0</v>
      </c>
      <c r="L218" s="8">
        <f t="shared" si="62"/>
        <v>0</v>
      </c>
      <c r="M218" s="8">
        <f t="shared" si="62"/>
        <v>461211.18</v>
      </c>
      <c r="N218" s="8">
        <f t="shared" si="47"/>
        <v>258288.82</v>
      </c>
      <c r="O218" s="8">
        <v>0</v>
      </c>
    </row>
    <row r="219" spans="1:15" s="83" customFormat="1" ht="20.25" customHeight="1">
      <c r="A219" s="5" t="s">
        <v>23</v>
      </c>
      <c r="B219" s="6">
        <v>951</v>
      </c>
      <c r="C219" s="6" t="s">
        <v>64</v>
      </c>
      <c r="D219" s="7" t="s">
        <v>123</v>
      </c>
      <c r="E219" s="7">
        <v>247</v>
      </c>
      <c r="F219" s="7">
        <v>223</v>
      </c>
      <c r="G219" s="31" t="s">
        <v>400</v>
      </c>
      <c r="H219" s="8">
        <v>419500</v>
      </c>
      <c r="I219" s="8">
        <v>412123.83</v>
      </c>
      <c r="J219" s="8">
        <v>412123.83</v>
      </c>
      <c r="K219" s="8">
        <v>0</v>
      </c>
      <c r="L219" s="8">
        <v>0</v>
      </c>
      <c r="M219" s="8">
        <v>412123.83</v>
      </c>
      <c r="N219" s="8">
        <f t="shared" si="47"/>
        <v>7376.169999999984</v>
      </c>
      <c r="O219" s="8">
        <v>0</v>
      </c>
    </row>
    <row r="220" spans="1:15" s="83" customFormat="1" ht="20.25" customHeight="1">
      <c r="A220" s="5" t="s">
        <v>23</v>
      </c>
      <c r="B220" s="6">
        <v>951</v>
      </c>
      <c r="C220" s="6" t="s">
        <v>64</v>
      </c>
      <c r="D220" s="7" t="s">
        <v>123</v>
      </c>
      <c r="E220" s="7">
        <v>247</v>
      </c>
      <c r="F220" s="7">
        <v>223</v>
      </c>
      <c r="G220" s="31" t="s">
        <v>437</v>
      </c>
      <c r="H220" s="8">
        <v>300000</v>
      </c>
      <c r="I220" s="8">
        <v>49087.35</v>
      </c>
      <c r="J220" s="8">
        <v>49087.35</v>
      </c>
      <c r="K220" s="8">
        <v>0</v>
      </c>
      <c r="L220" s="8">
        <v>0</v>
      </c>
      <c r="M220" s="8">
        <v>49087.35</v>
      </c>
      <c r="N220" s="8">
        <f>H220-J220</f>
        <v>250912.65</v>
      </c>
      <c r="O220" s="8">
        <v>0</v>
      </c>
    </row>
    <row r="221" spans="1:15" s="83" customFormat="1" ht="20.25" customHeight="1">
      <c r="A221" s="5" t="s">
        <v>14</v>
      </c>
      <c r="B221" s="6">
        <v>951</v>
      </c>
      <c r="C221" s="6" t="s">
        <v>64</v>
      </c>
      <c r="D221" s="7" t="s">
        <v>123</v>
      </c>
      <c r="E221" s="7" t="s">
        <v>16</v>
      </c>
      <c r="F221" s="7" t="s">
        <v>15</v>
      </c>
      <c r="G221" s="7" t="s">
        <v>1</v>
      </c>
      <c r="H221" s="8">
        <f>H222+H223</f>
        <v>100000</v>
      </c>
      <c r="I221" s="8">
        <f>I222+I223</f>
        <v>42207</v>
      </c>
      <c r="J221" s="8">
        <f>J222+J223</f>
        <v>42207</v>
      </c>
      <c r="K221" s="8">
        <f>K222</f>
        <v>0</v>
      </c>
      <c r="L221" s="8">
        <f>L222</f>
        <v>0</v>
      </c>
      <c r="M221" s="8">
        <f>M222+M223</f>
        <v>42207</v>
      </c>
      <c r="N221" s="8">
        <f>H221-J221</f>
        <v>57793</v>
      </c>
      <c r="O221" s="8">
        <v>0</v>
      </c>
    </row>
    <row r="222" spans="1:15" s="83" customFormat="1" ht="20.25" customHeight="1">
      <c r="A222" s="5" t="s">
        <v>24</v>
      </c>
      <c r="B222" s="6">
        <v>951</v>
      </c>
      <c r="C222" s="6" t="s">
        <v>64</v>
      </c>
      <c r="D222" s="7" t="s">
        <v>123</v>
      </c>
      <c r="E222" s="7" t="s">
        <v>16</v>
      </c>
      <c r="F222" s="7">
        <v>225</v>
      </c>
      <c r="G222" s="31" t="s">
        <v>400</v>
      </c>
      <c r="H222" s="8">
        <v>100000</v>
      </c>
      <c r="I222" s="8">
        <v>42207</v>
      </c>
      <c r="J222" s="8">
        <v>42207</v>
      </c>
      <c r="K222" s="8">
        <v>0</v>
      </c>
      <c r="L222" s="8">
        <v>0</v>
      </c>
      <c r="M222" s="8">
        <v>42207</v>
      </c>
      <c r="N222" s="8">
        <f>H222-J222</f>
        <v>57793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64</v>
      </c>
      <c r="D223" s="7" t="s">
        <v>123</v>
      </c>
      <c r="E223" s="7" t="s">
        <v>16</v>
      </c>
      <c r="F223" s="7">
        <v>225</v>
      </c>
      <c r="G223" s="31" t="s">
        <v>437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47"/>
        <v>0</v>
      </c>
      <c r="O223" s="8">
        <v>0</v>
      </c>
    </row>
    <row r="224" spans="1:254" s="68" customFormat="1" ht="31.5" customHeight="1" hidden="1">
      <c r="A224" s="1" t="s">
        <v>450</v>
      </c>
      <c r="B224" s="2">
        <v>951</v>
      </c>
      <c r="C224" s="2" t="s">
        <v>64</v>
      </c>
      <c r="D224" s="3" t="s">
        <v>448</v>
      </c>
      <c r="E224" s="3" t="s">
        <v>1</v>
      </c>
      <c r="F224" s="3" t="s">
        <v>1</v>
      </c>
      <c r="G224" s="3" t="s">
        <v>1</v>
      </c>
      <c r="H224" s="4">
        <f aca="true" t="shared" si="63" ref="H224:M224">H225</f>
        <v>0</v>
      </c>
      <c r="I224" s="4">
        <f t="shared" si="63"/>
        <v>0</v>
      </c>
      <c r="J224" s="4">
        <f t="shared" si="63"/>
        <v>0</v>
      </c>
      <c r="K224" s="4">
        <f t="shared" si="63"/>
        <v>0</v>
      </c>
      <c r="L224" s="4">
        <f t="shared" si="63"/>
        <v>0</v>
      </c>
      <c r="M224" s="4">
        <f t="shared" si="63"/>
        <v>0</v>
      </c>
      <c r="N224" s="4">
        <f aca="true" t="shared" si="64" ref="N224:N231">H224-J224</f>
        <v>0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0.25" customHeight="1" hidden="1">
      <c r="A225" s="5" t="s">
        <v>14</v>
      </c>
      <c r="B225" s="6">
        <v>951</v>
      </c>
      <c r="C225" s="6" t="s">
        <v>64</v>
      </c>
      <c r="D225" s="7" t="s">
        <v>448</v>
      </c>
      <c r="E225" s="7" t="s">
        <v>16</v>
      </c>
      <c r="F225" s="7">
        <v>220</v>
      </c>
      <c r="G225" s="7" t="s">
        <v>1</v>
      </c>
      <c r="H225" s="8">
        <f>H226+H227+H228</f>
        <v>0</v>
      </c>
      <c r="I225" s="8">
        <f>I226+I227+I228</f>
        <v>0</v>
      </c>
      <c r="J225" s="8">
        <f>J226+J227+J228</f>
        <v>0</v>
      </c>
      <c r="K225" s="8">
        <f>K227</f>
        <v>0</v>
      </c>
      <c r="L225" s="8">
        <f>L227</f>
        <v>0</v>
      </c>
      <c r="M225" s="8">
        <f>M226+M227+M228</f>
        <v>0</v>
      </c>
      <c r="N225" s="8">
        <f t="shared" si="64"/>
        <v>0</v>
      </c>
      <c r="O225" s="8">
        <v>0</v>
      </c>
    </row>
    <row r="226" spans="1:15" s="83" customFormat="1" ht="20.25" customHeight="1" hidden="1">
      <c r="A226" s="5" t="s">
        <v>24</v>
      </c>
      <c r="B226" s="6">
        <v>951</v>
      </c>
      <c r="C226" s="6" t="s">
        <v>64</v>
      </c>
      <c r="D226" s="7" t="s">
        <v>448</v>
      </c>
      <c r="E226" s="7" t="s">
        <v>16</v>
      </c>
      <c r="F226" s="7">
        <v>225</v>
      </c>
      <c r="G226" s="31" t="s">
        <v>400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>H226-J226</f>
        <v>0</v>
      </c>
      <c r="O226" s="8">
        <v>0</v>
      </c>
    </row>
    <row r="227" spans="1:15" s="83" customFormat="1" ht="20.25" customHeight="1" hidden="1">
      <c r="A227" s="5" t="s">
        <v>24</v>
      </c>
      <c r="B227" s="6">
        <v>951</v>
      </c>
      <c r="C227" s="6" t="s">
        <v>64</v>
      </c>
      <c r="D227" s="7" t="s">
        <v>448</v>
      </c>
      <c r="E227" s="7" t="s">
        <v>16</v>
      </c>
      <c r="F227" s="7">
        <v>225</v>
      </c>
      <c r="G227" s="31" t="s">
        <v>437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64"/>
        <v>0</v>
      </c>
      <c r="O227" s="8">
        <v>0</v>
      </c>
    </row>
    <row r="228" spans="1:15" s="83" customFormat="1" ht="20.25" customHeight="1" hidden="1">
      <c r="A228" s="5" t="s">
        <v>24</v>
      </c>
      <c r="B228" s="6">
        <v>951</v>
      </c>
      <c r="C228" s="6" t="s">
        <v>64</v>
      </c>
      <c r="D228" s="7" t="s">
        <v>448</v>
      </c>
      <c r="E228" s="7" t="s">
        <v>16</v>
      </c>
      <c r="F228" s="7">
        <v>226</v>
      </c>
      <c r="G228" s="31" t="s">
        <v>400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>H228-J228</f>
        <v>0</v>
      </c>
      <c r="O228" s="8">
        <v>0</v>
      </c>
    </row>
    <row r="229" spans="1:254" s="68" customFormat="1" ht="33" customHeight="1">
      <c r="A229" s="1" t="s">
        <v>412</v>
      </c>
      <c r="B229" s="2">
        <v>951</v>
      </c>
      <c r="C229" s="2" t="s">
        <v>64</v>
      </c>
      <c r="D229" s="3" t="s">
        <v>411</v>
      </c>
      <c r="E229" s="3" t="s">
        <v>1</v>
      </c>
      <c r="F229" s="3" t="s">
        <v>1</v>
      </c>
      <c r="G229" s="3" t="s">
        <v>1</v>
      </c>
      <c r="H229" s="4">
        <f aca="true" t="shared" si="65" ref="H229:M229">H230</f>
        <v>10000</v>
      </c>
      <c r="I229" s="4">
        <f t="shared" si="65"/>
        <v>7350</v>
      </c>
      <c r="J229" s="4">
        <f t="shared" si="65"/>
        <v>7350</v>
      </c>
      <c r="K229" s="4">
        <f t="shared" si="65"/>
        <v>0</v>
      </c>
      <c r="L229" s="4">
        <f t="shared" si="65"/>
        <v>0</v>
      </c>
      <c r="M229" s="4">
        <f t="shared" si="65"/>
        <v>7350</v>
      </c>
      <c r="N229" s="4">
        <f t="shared" si="64"/>
        <v>2650</v>
      </c>
      <c r="O229" s="4">
        <v>0</v>
      </c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</row>
    <row r="230" spans="1:15" s="83" customFormat="1" ht="21" customHeight="1">
      <c r="A230" s="5" t="s">
        <v>14</v>
      </c>
      <c r="B230" s="6">
        <v>951</v>
      </c>
      <c r="C230" s="6" t="s">
        <v>64</v>
      </c>
      <c r="D230" s="7" t="s">
        <v>411</v>
      </c>
      <c r="E230" s="7" t="s">
        <v>16</v>
      </c>
      <c r="F230" s="7">
        <v>220</v>
      </c>
      <c r="G230" s="7" t="s">
        <v>1</v>
      </c>
      <c r="H230" s="8">
        <f>H231</f>
        <v>10000</v>
      </c>
      <c r="I230" s="8">
        <f>I231</f>
        <v>7350</v>
      </c>
      <c r="J230" s="8">
        <f>J231</f>
        <v>7350</v>
      </c>
      <c r="K230" s="8">
        <f>K232</f>
        <v>0</v>
      </c>
      <c r="L230" s="8">
        <f>L232</f>
        <v>0</v>
      </c>
      <c r="M230" s="8">
        <f>M231</f>
        <v>7350</v>
      </c>
      <c r="N230" s="8">
        <f t="shared" si="64"/>
        <v>2650</v>
      </c>
      <c r="O230" s="8">
        <v>0</v>
      </c>
    </row>
    <row r="231" spans="1:15" s="83" customFormat="1" ht="22.5" customHeight="1">
      <c r="A231" s="5" t="s">
        <v>17</v>
      </c>
      <c r="B231" s="6">
        <v>951</v>
      </c>
      <c r="C231" s="6" t="s">
        <v>64</v>
      </c>
      <c r="D231" s="7" t="s">
        <v>411</v>
      </c>
      <c r="E231" s="7" t="s">
        <v>16</v>
      </c>
      <c r="F231" s="7">
        <v>226</v>
      </c>
      <c r="G231" s="31" t="s">
        <v>400</v>
      </c>
      <c r="H231" s="8">
        <v>10000</v>
      </c>
      <c r="I231" s="8">
        <v>7350</v>
      </c>
      <c r="J231" s="8">
        <v>7350</v>
      </c>
      <c r="K231" s="8">
        <v>0</v>
      </c>
      <c r="L231" s="8">
        <v>0</v>
      </c>
      <c r="M231" s="8">
        <v>7350</v>
      </c>
      <c r="N231" s="8">
        <f t="shared" si="64"/>
        <v>2650</v>
      </c>
      <c r="O231" s="8">
        <v>0</v>
      </c>
    </row>
    <row r="232" spans="1:254" s="68" customFormat="1" ht="45.75" customHeight="1">
      <c r="A232" s="1" t="s">
        <v>320</v>
      </c>
      <c r="B232" s="2">
        <v>951</v>
      </c>
      <c r="C232" s="2" t="s">
        <v>64</v>
      </c>
      <c r="D232" s="3" t="s">
        <v>124</v>
      </c>
      <c r="E232" s="3" t="s">
        <v>1</v>
      </c>
      <c r="F232" s="3" t="s">
        <v>1</v>
      </c>
      <c r="G232" s="3" t="s">
        <v>1</v>
      </c>
      <c r="H232" s="4">
        <f>H233+H238</f>
        <v>1353000</v>
      </c>
      <c r="I232" s="4">
        <f>I233+I238</f>
        <v>1085641.04</v>
      </c>
      <c r="J232" s="4">
        <f>J233+J238</f>
        <v>1085641.04</v>
      </c>
      <c r="K232" s="4">
        <f>K233</f>
        <v>0</v>
      </c>
      <c r="L232" s="4">
        <f>L233</f>
        <v>0</v>
      </c>
      <c r="M232" s="4">
        <f>M233+M238</f>
        <v>1085641.04</v>
      </c>
      <c r="N232" s="4">
        <f>N233+N238</f>
        <v>267358.95999999996</v>
      </c>
      <c r="O232" s="4">
        <v>0</v>
      </c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</row>
    <row r="233" spans="1:15" s="83" customFormat="1" ht="21" customHeight="1">
      <c r="A233" s="5" t="s">
        <v>14</v>
      </c>
      <c r="B233" s="6">
        <v>951</v>
      </c>
      <c r="C233" s="6" t="s">
        <v>64</v>
      </c>
      <c r="D233" s="7" t="s">
        <v>124</v>
      </c>
      <c r="E233" s="7" t="s">
        <v>16</v>
      </c>
      <c r="F233" s="7">
        <v>220</v>
      </c>
      <c r="G233" s="7" t="s">
        <v>1</v>
      </c>
      <c r="H233" s="8">
        <f aca="true" t="shared" si="66" ref="H233:M233">H234+H235</f>
        <v>1224100</v>
      </c>
      <c r="I233" s="8">
        <f t="shared" si="66"/>
        <v>956790.91</v>
      </c>
      <c r="J233" s="8">
        <f t="shared" si="66"/>
        <v>956790.91</v>
      </c>
      <c r="K233" s="8">
        <f t="shared" si="66"/>
        <v>0</v>
      </c>
      <c r="L233" s="8">
        <f t="shared" si="66"/>
        <v>0</v>
      </c>
      <c r="M233" s="8">
        <f t="shared" si="66"/>
        <v>956790.91</v>
      </c>
      <c r="N233" s="8">
        <f t="shared" si="47"/>
        <v>267309.08999999997</v>
      </c>
      <c r="O233" s="8">
        <v>0</v>
      </c>
    </row>
    <row r="234" spans="1:15" s="83" customFormat="1" ht="22.5" customHeight="1">
      <c r="A234" s="5" t="s">
        <v>24</v>
      </c>
      <c r="B234" s="6">
        <v>951</v>
      </c>
      <c r="C234" s="6" t="s">
        <v>64</v>
      </c>
      <c r="D234" s="7" t="s">
        <v>124</v>
      </c>
      <c r="E234" s="7" t="s">
        <v>16</v>
      </c>
      <c r="F234" s="7">
        <v>225</v>
      </c>
      <c r="G234" s="31" t="s">
        <v>400</v>
      </c>
      <c r="H234" s="8">
        <v>974200</v>
      </c>
      <c r="I234" s="8">
        <v>707601.53</v>
      </c>
      <c r="J234" s="8">
        <v>707601.53</v>
      </c>
      <c r="K234" s="8">
        <v>0</v>
      </c>
      <c r="L234" s="8">
        <v>0</v>
      </c>
      <c r="M234" s="8">
        <v>707601.53</v>
      </c>
      <c r="N234" s="8">
        <f>H234-J234</f>
        <v>266598.47</v>
      </c>
      <c r="O234" s="8">
        <v>0</v>
      </c>
    </row>
    <row r="235" spans="1:15" s="83" customFormat="1" ht="22.5" customHeight="1">
      <c r="A235" s="5" t="s">
        <v>24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225</v>
      </c>
      <c r="G235" s="31" t="s">
        <v>437</v>
      </c>
      <c r="H235" s="8">
        <v>249900</v>
      </c>
      <c r="I235" s="8">
        <v>249189.38</v>
      </c>
      <c r="J235" s="8">
        <v>249189.38</v>
      </c>
      <c r="K235" s="8">
        <v>0</v>
      </c>
      <c r="L235" s="8">
        <v>0</v>
      </c>
      <c r="M235" s="8">
        <v>249189.38</v>
      </c>
      <c r="N235" s="8">
        <f t="shared" si="47"/>
        <v>710.6199999999953</v>
      </c>
      <c r="O235" s="8">
        <v>0</v>
      </c>
    </row>
    <row r="236" spans="1:15" s="83" customFormat="1" ht="22.5" customHeight="1" hidden="1">
      <c r="A236" s="5" t="s">
        <v>24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225</v>
      </c>
      <c r="G236" s="31" t="s">
        <v>437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>H236-J236</f>
        <v>0</v>
      </c>
      <c r="O236" s="8">
        <v>0</v>
      </c>
    </row>
    <row r="237" spans="1:15" s="83" customFormat="1" ht="22.5" customHeight="1" hidden="1">
      <c r="A237" s="5" t="s">
        <v>17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226</v>
      </c>
      <c r="G237" s="31" t="s">
        <v>400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H237-J237</f>
        <v>0</v>
      </c>
      <c r="O237" s="8">
        <v>0</v>
      </c>
    </row>
    <row r="238" spans="1:15" s="83" customFormat="1" ht="21" customHeight="1">
      <c r="A238" s="5" t="s">
        <v>366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300</v>
      </c>
      <c r="G238" s="7" t="s">
        <v>1</v>
      </c>
      <c r="H238" s="8">
        <f>H239+H241</f>
        <v>128900</v>
      </c>
      <c r="I238" s="8">
        <f>I239+I241</f>
        <v>128850.13</v>
      </c>
      <c r="J238" s="8">
        <f>J239+J241</f>
        <v>128850.13</v>
      </c>
      <c r="K238" s="8">
        <f>K239</f>
        <v>0</v>
      </c>
      <c r="L238" s="8">
        <f>L239</f>
        <v>0</v>
      </c>
      <c r="M238" s="8">
        <f>M239+M241</f>
        <v>128850.13</v>
      </c>
      <c r="N238" s="8">
        <f t="shared" si="47"/>
        <v>49.86999999999534</v>
      </c>
      <c r="O238" s="8">
        <v>0</v>
      </c>
    </row>
    <row r="239" spans="1:15" s="83" customFormat="1" ht="19.5" customHeight="1" hidden="1">
      <c r="A239" s="5" t="s">
        <v>102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310</v>
      </c>
      <c r="G239" s="7" t="s">
        <v>1</v>
      </c>
      <c r="H239" s="8">
        <f>H240</f>
        <v>0</v>
      </c>
      <c r="I239" s="112">
        <f>I240</f>
        <v>0</v>
      </c>
      <c r="J239" s="112">
        <f>J240</f>
        <v>0</v>
      </c>
      <c r="K239" s="8">
        <f>K240</f>
        <v>0</v>
      </c>
      <c r="L239" s="8">
        <f>L240</f>
        <v>0</v>
      </c>
      <c r="M239" s="112">
        <f>M240</f>
        <v>0</v>
      </c>
      <c r="N239" s="8">
        <f t="shared" si="47"/>
        <v>0</v>
      </c>
      <c r="O239" s="8">
        <v>0</v>
      </c>
    </row>
    <row r="240" spans="1:15" s="83" customFormat="1" ht="21" customHeight="1" hidden="1">
      <c r="A240" s="5" t="s">
        <v>102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310</v>
      </c>
      <c r="G240" s="7">
        <v>100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 t="shared" si="47"/>
        <v>0</v>
      </c>
      <c r="O240" s="8">
        <v>0</v>
      </c>
    </row>
    <row r="241" spans="1:15" s="83" customFormat="1" ht="22.5" customHeight="1">
      <c r="A241" s="5" t="s">
        <v>19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346</v>
      </c>
      <c r="G241" s="7">
        <v>100</v>
      </c>
      <c r="H241" s="8">
        <v>128900</v>
      </c>
      <c r="I241" s="8">
        <v>128850.13</v>
      </c>
      <c r="J241" s="8">
        <v>128850.13</v>
      </c>
      <c r="K241" s="8">
        <f>K242</f>
        <v>0</v>
      </c>
      <c r="L241" s="8">
        <f>L242</f>
        <v>0</v>
      </c>
      <c r="M241" s="8">
        <v>128850.13</v>
      </c>
      <c r="N241" s="8">
        <f t="shared" si="47"/>
        <v>49.86999999999534</v>
      </c>
      <c r="O241" s="8">
        <v>0</v>
      </c>
    </row>
    <row r="242" spans="1:15" s="83" customFormat="1" ht="34.5" customHeight="1" hidden="1">
      <c r="A242" s="5" t="s">
        <v>426</v>
      </c>
      <c r="B242" s="6">
        <v>951</v>
      </c>
      <c r="C242" s="6" t="s">
        <v>64</v>
      </c>
      <c r="D242" s="7" t="s">
        <v>124</v>
      </c>
      <c r="E242" s="7" t="s">
        <v>16</v>
      </c>
      <c r="F242" s="7">
        <v>346</v>
      </c>
      <c r="G242" s="7">
        <v>123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7"/>
        <v>0</v>
      </c>
      <c r="O242" s="8">
        <v>0</v>
      </c>
    </row>
    <row r="243" spans="1:254" s="68" customFormat="1" ht="21.75" customHeight="1">
      <c r="A243" s="1" t="s">
        <v>413</v>
      </c>
      <c r="B243" s="2">
        <v>951</v>
      </c>
      <c r="C243" s="2" t="s">
        <v>64</v>
      </c>
      <c r="D243" s="3" t="s">
        <v>338</v>
      </c>
      <c r="E243" s="3" t="s">
        <v>1</v>
      </c>
      <c r="F243" s="3" t="s">
        <v>1</v>
      </c>
      <c r="G243" s="3" t="s">
        <v>1</v>
      </c>
      <c r="H243" s="4">
        <f aca="true" t="shared" si="67" ref="H243:M243">H244</f>
        <v>50000</v>
      </c>
      <c r="I243" s="4">
        <f t="shared" si="67"/>
        <v>49630</v>
      </c>
      <c r="J243" s="4">
        <f t="shared" si="67"/>
        <v>49630</v>
      </c>
      <c r="K243" s="4">
        <f t="shared" si="67"/>
        <v>0</v>
      </c>
      <c r="L243" s="4">
        <f t="shared" si="67"/>
        <v>0</v>
      </c>
      <c r="M243" s="4">
        <f t="shared" si="67"/>
        <v>49630</v>
      </c>
      <c r="N243" s="4">
        <f t="shared" si="47"/>
        <v>370</v>
      </c>
      <c r="O243" s="4">
        <v>0</v>
      </c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</row>
    <row r="244" spans="1:15" s="83" customFormat="1" ht="21" customHeight="1">
      <c r="A244" s="5" t="s">
        <v>14</v>
      </c>
      <c r="B244" s="6">
        <v>951</v>
      </c>
      <c r="C244" s="6" t="s">
        <v>64</v>
      </c>
      <c r="D244" s="7" t="s">
        <v>338</v>
      </c>
      <c r="E244" s="7" t="s">
        <v>16</v>
      </c>
      <c r="F244" s="7">
        <v>220</v>
      </c>
      <c r="G244" s="7" t="s">
        <v>1</v>
      </c>
      <c r="H244" s="8">
        <f>H245+H246</f>
        <v>50000</v>
      </c>
      <c r="I244" s="8">
        <f>I245+I246</f>
        <v>49630</v>
      </c>
      <c r="J244" s="8">
        <f>J245+J246</f>
        <v>49630</v>
      </c>
      <c r="K244" s="8">
        <f>K246</f>
        <v>0</v>
      </c>
      <c r="L244" s="8">
        <f>L246</f>
        <v>0</v>
      </c>
      <c r="M244" s="8">
        <f>M245+M246</f>
        <v>49630</v>
      </c>
      <c r="N244" s="8">
        <f t="shared" si="47"/>
        <v>370</v>
      </c>
      <c r="O244" s="8">
        <v>0</v>
      </c>
    </row>
    <row r="245" spans="1:15" s="83" customFormat="1" ht="22.5" customHeight="1">
      <c r="A245" s="5" t="s">
        <v>17</v>
      </c>
      <c r="B245" s="6">
        <v>951</v>
      </c>
      <c r="C245" s="6" t="s">
        <v>64</v>
      </c>
      <c r="D245" s="7" t="s">
        <v>338</v>
      </c>
      <c r="E245" s="7" t="s">
        <v>16</v>
      </c>
      <c r="F245" s="7">
        <v>226</v>
      </c>
      <c r="G245" s="31" t="s">
        <v>400</v>
      </c>
      <c r="H245" s="8">
        <v>50000</v>
      </c>
      <c r="I245" s="8">
        <v>49630</v>
      </c>
      <c r="J245" s="8">
        <v>49630</v>
      </c>
      <c r="K245" s="8">
        <v>0</v>
      </c>
      <c r="L245" s="8">
        <v>0</v>
      </c>
      <c r="M245" s="8">
        <v>49630</v>
      </c>
      <c r="N245" s="8">
        <f t="shared" si="47"/>
        <v>370</v>
      </c>
      <c r="O245" s="8">
        <v>0</v>
      </c>
    </row>
    <row r="246" spans="1:15" s="83" customFormat="1" ht="22.5" customHeight="1" hidden="1">
      <c r="A246" s="5" t="s">
        <v>17</v>
      </c>
      <c r="B246" s="6">
        <v>951</v>
      </c>
      <c r="C246" s="6" t="s">
        <v>64</v>
      </c>
      <c r="D246" s="7" t="s">
        <v>338</v>
      </c>
      <c r="E246" s="7" t="s">
        <v>16</v>
      </c>
      <c r="F246" s="7">
        <v>226</v>
      </c>
      <c r="G246" s="31" t="s">
        <v>437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47"/>
        <v>0</v>
      </c>
      <c r="O246" s="8">
        <v>0</v>
      </c>
    </row>
    <row r="247" spans="1:254" s="68" customFormat="1" ht="24.75" customHeight="1" hidden="1">
      <c r="A247" s="1" t="s">
        <v>319</v>
      </c>
      <c r="B247" s="2">
        <v>951</v>
      </c>
      <c r="C247" s="2" t="s">
        <v>64</v>
      </c>
      <c r="D247" s="3" t="s">
        <v>318</v>
      </c>
      <c r="E247" s="7"/>
      <c r="F247" s="7"/>
      <c r="G247" s="7"/>
      <c r="H247" s="4">
        <f aca="true" t="shared" si="68" ref="H247:M247">H248+H252+H250</f>
        <v>0</v>
      </c>
      <c r="I247" s="4">
        <f t="shared" si="68"/>
        <v>0</v>
      </c>
      <c r="J247" s="4">
        <f t="shared" si="68"/>
        <v>0</v>
      </c>
      <c r="K247" s="4">
        <f t="shared" si="68"/>
        <v>0</v>
      </c>
      <c r="L247" s="4">
        <f t="shared" si="68"/>
        <v>0</v>
      </c>
      <c r="M247" s="4">
        <f t="shared" si="68"/>
        <v>0</v>
      </c>
      <c r="N247" s="8">
        <f t="shared" si="47"/>
        <v>0</v>
      </c>
      <c r="O247" s="8">
        <v>0</v>
      </c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</row>
    <row r="248" spans="1:15" s="83" customFormat="1" ht="20.25" customHeight="1" hidden="1">
      <c r="A248" s="5" t="s">
        <v>14</v>
      </c>
      <c r="B248" s="6">
        <v>951</v>
      </c>
      <c r="C248" s="6" t="s">
        <v>64</v>
      </c>
      <c r="D248" s="7" t="s">
        <v>318</v>
      </c>
      <c r="E248" s="7" t="s">
        <v>16</v>
      </c>
      <c r="F248" s="7" t="s">
        <v>15</v>
      </c>
      <c r="G248" s="7" t="s">
        <v>1</v>
      </c>
      <c r="H248" s="8">
        <f aca="true" t="shared" si="69" ref="H248:M248">H249</f>
        <v>0</v>
      </c>
      <c r="I248" s="8">
        <f t="shared" si="69"/>
        <v>0</v>
      </c>
      <c r="J248" s="8">
        <f t="shared" si="69"/>
        <v>0</v>
      </c>
      <c r="K248" s="8">
        <f t="shared" si="69"/>
        <v>0</v>
      </c>
      <c r="L248" s="8">
        <f t="shared" si="69"/>
        <v>0</v>
      </c>
      <c r="M248" s="8">
        <f t="shared" si="69"/>
        <v>0</v>
      </c>
      <c r="N248" s="8">
        <f t="shared" si="47"/>
        <v>0</v>
      </c>
      <c r="O248" s="8">
        <v>0</v>
      </c>
    </row>
    <row r="249" spans="1:15" s="83" customFormat="1" ht="19.5" customHeight="1" hidden="1">
      <c r="A249" s="5" t="s">
        <v>24</v>
      </c>
      <c r="B249" s="6">
        <v>951</v>
      </c>
      <c r="C249" s="6" t="s">
        <v>64</v>
      </c>
      <c r="D249" s="7" t="s">
        <v>318</v>
      </c>
      <c r="E249" s="7" t="s">
        <v>16</v>
      </c>
      <c r="F249" s="7" t="s">
        <v>25</v>
      </c>
      <c r="G249" s="7" t="s">
        <v>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 t="shared" si="47"/>
        <v>0</v>
      </c>
      <c r="O249" s="8">
        <v>0</v>
      </c>
    </row>
    <row r="250" spans="1:15" s="83" customFormat="1" ht="19.5" customHeight="1" hidden="1">
      <c r="A250" s="5"/>
      <c r="B250" s="6">
        <v>951</v>
      </c>
      <c r="C250" s="6" t="s">
        <v>64</v>
      </c>
      <c r="D250" s="7" t="s">
        <v>124</v>
      </c>
      <c r="E250" s="7" t="s">
        <v>16</v>
      </c>
      <c r="F250" s="7">
        <v>310</v>
      </c>
      <c r="G250" s="7" t="s">
        <v>1</v>
      </c>
      <c r="H250" s="8">
        <f aca="true" t="shared" si="70" ref="H250:M250">H251</f>
        <v>0</v>
      </c>
      <c r="I250" s="8">
        <f t="shared" si="70"/>
        <v>0</v>
      </c>
      <c r="J250" s="8">
        <f t="shared" si="70"/>
        <v>0</v>
      </c>
      <c r="K250" s="8">
        <f t="shared" si="70"/>
        <v>0</v>
      </c>
      <c r="L250" s="8">
        <f t="shared" si="70"/>
        <v>0</v>
      </c>
      <c r="M250" s="8">
        <f t="shared" si="70"/>
        <v>0</v>
      </c>
      <c r="N250" s="8">
        <f t="shared" si="47"/>
        <v>0</v>
      </c>
      <c r="O250" s="8">
        <v>0</v>
      </c>
    </row>
    <row r="251" spans="1:15" s="83" customFormat="1" ht="19.5" customHeight="1" hidden="1">
      <c r="A251" s="5"/>
      <c r="B251" s="6">
        <v>951</v>
      </c>
      <c r="C251" s="6" t="s">
        <v>64</v>
      </c>
      <c r="D251" s="7" t="s">
        <v>124</v>
      </c>
      <c r="E251" s="7" t="s">
        <v>16</v>
      </c>
      <c r="F251" s="7">
        <v>310</v>
      </c>
      <c r="G251" s="7" t="s">
        <v>8</v>
      </c>
      <c r="H251" s="8">
        <v>0</v>
      </c>
      <c r="I251" s="8">
        <v>0</v>
      </c>
      <c r="J251" s="8">
        <v>0</v>
      </c>
      <c r="K251" s="8"/>
      <c r="L251" s="8"/>
      <c r="M251" s="8">
        <v>0</v>
      </c>
      <c r="N251" s="8">
        <f t="shared" si="47"/>
        <v>0</v>
      </c>
      <c r="O251" s="8">
        <v>0</v>
      </c>
    </row>
    <row r="252" spans="1:15" s="83" customFormat="1" ht="20.25" customHeight="1" hidden="1">
      <c r="A252" s="5" t="s">
        <v>19</v>
      </c>
      <c r="B252" s="6">
        <v>951</v>
      </c>
      <c r="C252" s="6" t="s">
        <v>64</v>
      </c>
      <c r="D252" s="7" t="s">
        <v>318</v>
      </c>
      <c r="E252" s="7" t="s">
        <v>16</v>
      </c>
      <c r="F252" s="7" t="s">
        <v>20</v>
      </c>
      <c r="G252" s="7" t="s">
        <v>1</v>
      </c>
      <c r="H252" s="8">
        <f aca="true" t="shared" si="71" ref="H252:M252">H253</f>
        <v>0</v>
      </c>
      <c r="I252" s="8">
        <f t="shared" si="71"/>
        <v>0</v>
      </c>
      <c r="J252" s="8">
        <f t="shared" si="71"/>
        <v>0</v>
      </c>
      <c r="K252" s="8">
        <f t="shared" si="71"/>
        <v>0</v>
      </c>
      <c r="L252" s="8">
        <f t="shared" si="71"/>
        <v>0</v>
      </c>
      <c r="M252" s="8">
        <f t="shared" si="71"/>
        <v>0</v>
      </c>
      <c r="N252" s="8">
        <f t="shared" si="47"/>
        <v>0</v>
      </c>
      <c r="O252" s="8">
        <v>0</v>
      </c>
    </row>
    <row r="253" spans="1:15" s="83" customFormat="1" ht="18.75" customHeight="1" hidden="1">
      <c r="A253" s="5" t="s">
        <v>19</v>
      </c>
      <c r="B253" s="6">
        <v>951</v>
      </c>
      <c r="C253" s="6" t="s">
        <v>64</v>
      </c>
      <c r="D253" s="7" t="s">
        <v>318</v>
      </c>
      <c r="E253" s="7" t="s">
        <v>16</v>
      </c>
      <c r="F253" s="7" t="s">
        <v>20</v>
      </c>
      <c r="G253" s="7" t="s">
        <v>8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 t="shared" si="47"/>
        <v>0</v>
      </c>
      <c r="O253" s="8">
        <v>0</v>
      </c>
    </row>
    <row r="254" spans="1:254" s="68" customFormat="1" ht="32.25" customHeight="1">
      <c r="A254" s="1" t="s">
        <v>415</v>
      </c>
      <c r="B254" s="2">
        <v>951</v>
      </c>
      <c r="C254" s="2" t="s">
        <v>64</v>
      </c>
      <c r="D254" s="3" t="s">
        <v>414</v>
      </c>
      <c r="E254" s="3" t="s">
        <v>1</v>
      </c>
      <c r="F254" s="3" t="s">
        <v>1</v>
      </c>
      <c r="G254" s="3" t="s">
        <v>1</v>
      </c>
      <c r="H254" s="4">
        <f aca="true" t="shared" si="72" ref="H254:M254">H255</f>
        <v>10000</v>
      </c>
      <c r="I254" s="4">
        <f t="shared" si="72"/>
        <v>0</v>
      </c>
      <c r="J254" s="4">
        <f t="shared" si="72"/>
        <v>0</v>
      </c>
      <c r="K254" s="4">
        <f t="shared" si="72"/>
        <v>0</v>
      </c>
      <c r="L254" s="4">
        <f t="shared" si="72"/>
        <v>0</v>
      </c>
      <c r="M254" s="4">
        <f t="shared" si="72"/>
        <v>0</v>
      </c>
      <c r="N254" s="4">
        <f>H254-J254</f>
        <v>10000</v>
      </c>
      <c r="O254" s="4">
        <v>0</v>
      </c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4"/>
      <c r="IT254" s="84"/>
    </row>
    <row r="255" spans="1:15" s="83" customFormat="1" ht="21" customHeight="1">
      <c r="A255" s="5" t="s">
        <v>14</v>
      </c>
      <c r="B255" s="6">
        <v>951</v>
      </c>
      <c r="C255" s="6" t="s">
        <v>64</v>
      </c>
      <c r="D255" s="7" t="s">
        <v>414</v>
      </c>
      <c r="E255" s="7" t="s">
        <v>16</v>
      </c>
      <c r="F255" s="7">
        <v>220</v>
      </c>
      <c r="G255" s="7" t="s">
        <v>1</v>
      </c>
      <c r="H255" s="8">
        <f>H256+H257</f>
        <v>10000</v>
      </c>
      <c r="I255" s="8">
        <f>I256+I257</f>
        <v>0</v>
      </c>
      <c r="J255" s="8">
        <f>J256+J257</f>
        <v>0</v>
      </c>
      <c r="K255" s="8">
        <f>K257</f>
        <v>0</v>
      </c>
      <c r="L255" s="8">
        <f>L257</f>
        <v>0</v>
      </c>
      <c r="M255" s="8">
        <f>M256+M257</f>
        <v>0</v>
      </c>
      <c r="N255" s="8">
        <f>H255-J255</f>
        <v>10000</v>
      </c>
      <c r="O255" s="8">
        <v>0</v>
      </c>
    </row>
    <row r="256" spans="1:15" s="83" customFormat="1" ht="22.5" customHeight="1">
      <c r="A256" s="5" t="s">
        <v>24</v>
      </c>
      <c r="B256" s="6">
        <v>951</v>
      </c>
      <c r="C256" s="6" t="s">
        <v>64</v>
      </c>
      <c r="D256" s="7" t="s">
        <v>414</v>
      </c>
      <c r="E256" s="7" t="s">
        <v>16</v>
      </c>
      <c r="F256" s="7">
        <v>225</v>
      </c>
      <c r="G256" s="31" t="s">
        <v>400</v>
      </c>
      <c r="H256" s="8">
        <v>10000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H256-J256</f>
        <v>10000</v>
      </c>
      <c r="O256" s="8">
        <v>0</v>
      </c>
    </row>
    <row r="257" spans="1:15" s="83" customFormat="1" ht="22.5" customHeight="1" hidden="1">
      <c r="A257" s="5" t="s">
        <v>17</v>
      </c>
      <c r="B257" s="6">
        <v>951</v>
      </c>
      <c r="C257" s="6" t="s">
        <v>64</v>
      </c>
      <c r="D257" s="7" t="s">
        <v>414</v>
      </c>
      <c r="E257" s="7" t="s">
        <v>16</v>
      </c>
      <c r="F257" s="7">
        <v>226</v>
      </c>
      <c r="G257" s="31" t="s">
        <v>88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254" s="68" customFormat="1" ht="70.5" customHeight="1">
      <c r="A258" s="1" t="s">
        <v>116</v>
      </c>
      <c r="B258" s="2">
        <v>951</v>
      </c>
      <c r="C258" s="2" t="s">
        <v>336</v>
      </c>
      <c r="D258" s="30" t="s">
        <v>117</v>
      </c>
      <c r="E258" s="3" t="s">
        <v>1</v>
      </c>
      <c r="F258" s="3" t="s">
        <v>1</v>
      </c>
      <c r="G258" s="3" t="s">
        <v>1</v>
      </c>
      <c r="H258" s="4">
        <f>H259</f>
        <v>15000</v>
      </c>
      <c r="I258" s="4">
        <f aca="true" t="shared" si="73" ref="I258:M259">I259</f>
        <v>9000</v>
      </c>
      <c r="J258" s="4">
        <f t="shared" si="73"/>
        <v>9000</v>
      </c>
      <c r="K258" s="4">
        <f t="shared" si="73"/>
        <v>0</v>
      </c>
      <c r="L258" s="4">
        <f t="shared" si="73"/>
        <v>0</v>
      </c>
      <c r="M258" s="4">
        <f t="shared" si="73"/>
        <v>9000</v>
      </c>
      <c r="N258" s="4">
        <f aca="true" t="shared" si="74" ref="N258:N273">H258-J258</f>
        <v>6000</v>
      </c>
      <c r="O258" s="4">
        <v>0</v>
      </c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4"/>
      <c r="IT258" s="84"/>
    </row>
    <row r="259" spans="1:15" s="83" customFormat="1" ht="21" customHeight="1">
      <c r="A259" s="5" t="s">
        <v>14</v>
      </c>
      <c r="B259" s="6">
        <v>951</v>
      </c>
      <c r="C259" s="6" t="s">
        <v>336</v>
      </c>
      <c r="D259" s="31" t="s">
        <v>117</v>
      </c>
      <c r="E259" s="7" t="s">
        <v>16</v>
      </c>
      <c r="F259" s="7" t="s">
        <v>15</v>
      </c>
      <c r="G259" s="7" t="s">
        <v>1</v>
      </c>
      <c r="H259" s="8">
        <f>H260</f>
        <v>15000</v>
      </c>
      <c r="I259" s="8">
        <f t="shared" si="73"/>
        <v>9000</v>
      </c>
      <c r="J259" s="8">
        <f t="shared" si="73"/>
        <v>9000</v>
      </c>
      <c r="K259" s="8">
        <f t="shared" si="73"/>
        <v>0</v>
      </c>
      <c r="L259" s="8">
        <f t="shared" si="73"/>
        <v>0</v>
      </c>
      <c r="M259" s="8">
        <f t="shared" si="73"/>
        <v>9000</v>
      </c>
      <c r="N259" s="8">
        <f t="shared" si="74"/>
        <v>6000</v>
      </c>
      <c r="O259" s="8">
        <v>0</v>
      </c>
    </row>
    <row r="260" spans="1:15" s="83" customFormat="1" ht="18" customHeight="1">
      <c r="A260" s="5" t="s">
        <v>17</v>
      </c>
      <c r="B260" s="6">
        <v>951</v>
      </c>
      <c r="C260" s="6" t="s">
        <v>336</v>
      </c>
      <c r="D260" s="31" t="s">
        <v>117</v>
      </c>
      <c r="E260" s="7" t="s">
        <v>16</v>
      </c>
      <c r="F260" s="7" t="s">
        <v>18</v>
      </c>
      <c r="G260" s="7">
        <v>100</v>
      </c>
      <c r="H260" s="8">
        <v>15000</v>
      </c>
      <c r="I260" s="8">
        <v>9000</v>
      </c>
      <c r="J260" s="8">
        <v>9000</v>
      </c>
      <c r="K260" s="8">
        <v>0</v>
      </c>
      <c r="L260" s="8">
        <v>0</v>
      </c>
      <c r="M260" s="8">
        <v>9000</v>
      </c>
      <c r="N260" s="8">
        <f t="shared" si="74"/>
        <v>6000</v>
      </c>
      <c r="O260" s="8">
        <v>0</v>
      </c>
    </row>
    <row r="261" spans="1:15" s="83" customFormat="1" ht="30.75" customHeight="1">
      <c r="A261" s="1" t="s">
        <v>441</v>
      </c>
      <c r="B261" s="2">
        <v>951</v>
      </c>
      <c r="C261" s="2" t="s">
        <v>66</v>
      </c>
      <c r="D261" s="3" t="s">
        <v>125</v>
      </c>
      <c r="E261" s="7" t="s">
        <v>1</v>
      </c>
      <c r="F261" s="7" t="s">
        <v>1</v>
      </c>
      <c r="G261" s="7" t="s">
        <v>1</v>
      </c>
      <c r="H261" s="4">
        <f aca="true" t="shared" si="75" ref="H261:M261">H262+H266</f>
        <v>6784500</v>
      </c>
      <c r="I261" s="4">
        <f t="shared" si="75"/>
        <v>4898000</v>
      </c>
      <c r="J261" s="4">
        <f t="shared" si="75"/>
        <v>4898000</v>
      </c>
      <c r="K261" s="4">
        <f t="shared" si="75"/>
        <v>0</v>
      </c>
      <c r="L261" s="4">
        <f t="shared" si="75"/>
        <v>0</v>
      </c>
      <c r="M261" s="4">
        <f t="shared" si="75"/>
        <v>4898000</v>
      </c>
      <c r="N261" s="4">
        <f t="shared" si="74"/>
        <v>1886500</v>
      </c>
      <c r="O261" s="4">
        <v>0</v>
      </c>
    </row>
    <row r="262" spans="1:15" s="83" customFormat="1" ht="22.5" customHeight="1">
      <c r="A262" s="5" t="s">
        <v>53</v>
      </c>
      <c r="B262" s="6">
        <v>951</v>
      </c>
      <c r="C262" s="6" t="s">
        <v>66</v>
      </c>
      <c r="D262" s="7" t="s">
        <v>125</v>
      </c>
      <c r="E262" s="7">
        <v>610</v>
      </c>
      <c r="F262" s="7" t="s">
        <v>54</v>
      </c>
      <c r="G262" s="7" t="s">
        <v>1</v>
      </c>
      <c r="H262" s="8">
        <f>H263+H264+H265</f>
        <v>6784500</v>
      </c>
      <c r="I262" s="8">
        <f>I263+I264+I265</f>
        <v>4898000</v>
      </c>
      <c r="J262" s="8">
        <f>J263+J264+J265</f>
        <v>4898000</v>
      </c>
      <c r="K262" s="8">
        <f>K263</f>
        <v>0</v>
      </c>
      <c r="L262" s="8">
        <f>L263</f>
        <v>0</v>
      </c>
      <c r="M262" s="8">
        <f>M263+M264+M265</f>
        <v>4898000</v>
      </c>
      <c r="N262" s="8">
        <f t="shared" si="74"/>
        <v>1886500</v>
      </c>
      <c r="O262" s="8">
        <v>0</v>
      </c>
    </row>
    <row r="263" spans="1:15" s="83" customFormat="1" ht="30.75" customHeight="1">
      <c r="A263" s="5" t="s">
        <v>56</v>
      </c>
      <c r="B263" s="6">
        <v>951</v>
      </c>
      <c r="C263" s="6" t="s">
        <v>66</v>
      </c>
      <c r="D263" s="7" t="s">
        <v>125</v>
      </c>
      <c r="E263" s="7" t="s">
        <v>67</v>
      </c>
      <c r="F263" s="7" t="s">
        <v>57</v>
      </c>
      <c r="G263" s="7">
        <v>100</v>
      </c>
      <c r="H263" s="8">
        <v>6784500</v>
      </c>
      <c r="I263" s="8">
        <v>4898000</v>
      </c>
      <c r="J263" s="8">
        <v>4898000</v>
      </c>
      <c r="K263" s="8">
        <v>0</v>
      </c>
      <c r="L263" s="8">
        <v>0</v>
      </c>
      <c r="M263" s="8">
        <v>4898000</v>
      </c>
      <c r="N263" s="8">
        <f t="shared" si="74"/>
        <v>1886500</v>
      </c>
      <c r="O263" s="8">
        <v>0</v>
      </c>
    </row>
    <row r="264" spans="1:15" s="83" customFormat="1" ht="30.75" customHeight="1" hidden="1">
      <c r="A264" s="5" t="s">
        <v>56</v>
      </c>
      <c r="B264" s="6">
        <v>951</v>
      </c>
      <c r="C264" s="6" t="s">
        <v>66</v>
      </c>
      <c r="D264" s="7" t="s">
        <v>125</v>
      </c>
      <c r="E264" s="7">
        <v>612</v>
      </c>
      <c r="F264" s="7" t="s">
        <v>57</v>
      </c>
      <c r="G264" s="7">
        <v>123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>H264-J264</f>
        <v>0</v>
      </c>
      <c r="O264" s="8">
        <v>0</v>
      </c>
    </row>
    <row r="265" spans="1:15" s="83" customFormat="1" ht="30.75" customHeight="1" hidden="1">
      <c r="A265" s="5" t="s">
        <v>56</v>
      </c>
      <c r="B265" s="6">
        <v>951</v>
      </c>
      <c r="C265" s="6" t="s">
        <v>66</v>
      </c>
      <c r="D265" s="7" t="s">
        <v>125</v>
      </c>
      <c r="E265" s="7">
        <v>612</v>
      </c>
      <c r="F265" s="7" t="s">
        <v>57</v>
      </c>
      <c r="G265" s="7">
        <v>123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>H265-J265</f>
        <v>0</v>
      </c>
      <c r="O265" s="8">
        <v>0</v>
      </c>
    </row>
    <row r="266" spans="1:15" s="83" customFormat="1" ht="21" customHeight="1" hidden="1">
      <c r="A266" s="5" t="s">
        <v>53</v>
      </c>
      <c r="B266" s="6">
        <v>951</v>
      </c>
      <c r="C266" s="6" t="s">
        <v>66</v>
      </c>
      <c r="D266" s="7" t="s">
        <v>125</v>
      </c>
      <c r="E266" s="7">
        <v>611</v>
      </c>
      <c r="F266" s="7" t="s">
        <v>54</v>
      </c>
      <c r="G266" s="7" t="s">
        <v>1</v>
      </c>
      <c r="H266" s="8">
        <f>H267</f>
        <v>0</v>
      </c>
      <c r="I266" s="8">
        <f>I267</f>
        <v>0</v>
      </c>
      <c r="J266" s="8">
        <f>J267</f>
        <v>0</v>
      </c>
      <c r="K266" s="8">
        <f>K268</f>
        <v>0</v>
      </c>
      <c r="L266" s="8">
        <f>L268</f>
        <v>0</v>
      </c>
      <c r="M266" s="8">
        <f>M267</f>
        <v>0</v>
      </c>
      <c r="N266" s="8">
        <f t="shared" si="74"/>
        <v>0</v>
      </c>
      <c r="O266" s="8">
        <v>0</v>
      </c>
    </row>
    <row r="267" spans="1:15" s="83" customFormat="1" ht="30.75" customHeight="1" hidden="1">
      <c r="A267" s="5" t="s">
        <v>56</v>
      </c>
      <c r="B267" s="6">
        <v>951</v>
      </c>
      <c r="C267" s="6" t="s">
        <v>66</v>
      </c>
      <c r="D267" s="7" t="s">
        <v>125</v>
      </c>
      <c r="E267" s="7">
        <v>611</v>
      </c>
      <c r="F267" s="7" t="s">
        <v>57</v>
      </c>
      <c r="G267" s="7">
        <v>104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 t="shared" si="74"/>
        <v>0</v>
      </c>
      <c r="O267" s="8">
        <v>0</v>
      </c>
    </row>
    <row r="268" spans="1:15" s="83" customFormat="1" ht="48" customHeight="1" hidden="1">
      <c r="A268" s="1" t="s">
        <v>321</v>
      </c>
      <c r="B268" s="2">
        <v>951</v>
      </c>
      <c r="C268" s="2" t="s">
        <v>66</v>
      </c>
      <c r="D268" s="3" t="s">
        <v>347</v>
      </c>
      <c r="E268" s="7" t="s">
        <v>1</v>
      </c>
      <c r="F268" s="7" t="s">
        <v>1</v>
      </c>
      <c r="G268" s="7" t="s">
        <v>1</v>
      </c>
      <c r="H268" s="4">
        <f>H269</f>
        <v>0</v>
      </c>
      <c r="I268" s="4">
        <f aca="true" t="shared" si="76" ref="I268:J275">I269</f>
        <v>0</v>
      </c>
      <c r="J268" s="4">
        <f t="shared" si="76"/>
        <v>0</v>
      </c>
      <c r="K268" s="4">
        <f aca="true" t="shared" si="77" ref="K268:O275">K269</f>
        <v>0</v>
      </c>
      <c r="L268" s="4">
        <f t="shared" si="77"/>
        <v>0</v>
      </c>
      <c r="M268" s="4">
        <f t="shared" si="77"/>
        <v>0</v>
      </c>
      <c r="N268" s="4">
        <f t="shared" si="74"/>
        <v>0</v>
      </c>
      <c r="O268" s="4">
        <v>0</v>
      </c>
    </row>
    <row r="269" spans="1:15" s="83" customFormat="1" ht="24.75" customHeight="1" hidden="1">
      <c r="A269" s="5" t="s">
        <v>53</v>
      </c>
      <c r="B269" s="6">
        <v>951</v>
      </c>
      <c r="C269" s="6" t="s">
        <v>66</v>
      </c>
      <c r="D269" s="7" t="s">
        <v>347</v>
      </c>
      <c r="E269" s="7" t="s">
        <v>67</v>
      </c>
      <c r="F269" s="7" t="s">
        <v>54</v>
      </c>
      <c r="G269" s="7" t="s">
        <v>1</v>
      </c>
      <c r="H269" s="8">
        <f>H270</f>
        <v>0</v>
      </c>
      <c r="I269" s="8">
        <f t="shared" si="76"/>
        <v>0</v>
      </c>
      <c r="J269" s="8">
        <f t="shared" si="76"/>
        <v>0</v>
      </c>
      <c r="K269" s="8">
        <f t="shared" si="77"/>
        <v>0</v>
      </c>
      <c r="L269" s="8">
        <f t="shared" si="77"/>
        <v>0</v>
      </c>
      <c r="M269" s="8">
        <f t="shared" si="77"/>
        <v>0</v>
      </c>
      <c r="N269" s="8">
        <f t="shared" si="74"/>
        <v>0</v>
      </c>
      <c r="O269" s="8">
        <v>0</v>
      </c>
    </row>
    <row r="270" spans="1:15" s="83" customFormat="1" ht="30" customHeight="1" hidden="1">
      <c r="A270" s="5" t="s">
        <v>56</v>
      </c>
      <c r="B270" s="6">
        <v>951</v>
      </c>
      <c r="C270" s="6" t="s">
        <v>66</v>
      </c>
      <c r="D270" s="7" t="s">
        <v>347</v>
      </c>
      <c r="E270" s="7" t="s">
        <v>67</v>
      </c>
      <c r="F270" s="7" t="s">
        <v>57</v>
      </c>
      <c r="G270" s="7">
        <v>316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f t="shared" si="74"/>
        <v>0</v>
      </c>
      <c r="O270" s="8">
        <v>0</v>
      </c>
    </row>
    <row r="271" spans="1:15" s="83" customFormat="1" ht="48" customHeight="1" hidden="1">
      <c r="A271" s="1" t="s">
        <v>321</v>
      </c>
      <c r="B271" s="2">
        <v>951</v>
      </c>
      <c r="C271" s="2" t="s">
        <v>66</v>
      </c>
      <c r="D271" s="3" t="s">
        <v>347</v>
      </c>
      <c r="E271" s="7" t="s">
        <v>1</v>
      </c>
      <c r="F271" s="7" t="s">
        <v>1</v>
      </c>
      <c r="G271" s="7" t="s">
        <v>1</v>
      </c>
      <c r="H271" s="4">
        <f>H272</f>
        <v>0</v>
      </c>
      <c r="I271" s="4">
        <f t="shared" si="76"/>
        <v>0</v>
      </c>
      <c r="J271" s="4">
        <f t="shared" si="76"/>
        <v>0</v>
      </c>
      <c r="K271" s="4">
        <f t="shared" si="77"/>
        <v>0</v>
      </c>
      <c r="L271" s="4">
        <f t="shared" si="77"/>
        <v>0</v>
      </c>
      <c r="M271" s="4">
        <f t="shared" si="77"/>
        <v>0</v>
      </c>
      <c r="N271" s="4">
        <f t="shared" si="74"/>
        <v>0</v>
      </c>
      <c r="O271" s="4">
        <v>0</v>
      </c>
    </row>
    <row r="272" spans="1:15" s="83" customFormat="1" ht="24.75" customHeight="1" hidden="1">
      <c r="A272" s="5" t="s">
        <v>53</v>
      </c>
      <c r="B272" s="6">
        <v>951</v>
      </c>
      <c r="C272" s="6" t="s">
        <v>66</v>
      </c>
      <c r="D272" s="7" t="s">
        <v>347</v>
      </c>
      <c r="E272" s="7" t="s">
        <v>67</v>
      </c>
      <c r="F272" s="7" t="s">
        <v>54</v>
      </c>
      <c r="G272" s="7" t="s">
        <v>1</v>
      </c>
      <c r="H272" s="8">
        <f>H273</f>
        <v>0</v>
      </c>
      <c r="I272" s="8">
        <f t="shared" si="76"/>
        <v>0</v>
      </c>
      <c r="J272" s="8">
        <f t="shared" si="76"/>
        <v>0</v>
      </c>
      <c r="K272" s="8">
        <f t="shared" si="77"/>
        <v>0</v>
      </c>
      <c r="L272" s="8">
        <f t="shared" si="77"/>
        <v>0</v>
      </c>
      <c r="M272" s="8">
        <f t="shared" si="77"/>
        <v>0</v>
      </c>
      <c r="N272" s="8">
        <f t="shared" si="74"/>
        <v>0</v>
      </c>
      <c r="O272" s="8">
        <v>0</v>
      </c>
    </row>
    <row r="273" spans="1:15" s="83" customFormat="1" ht="36" customHeight="1" hidden="1">
      <c r="A273" s="5" t="s">
        <v>56</v>
      </c>
      <c r="B273" s="6">
        <v>951</v>
      </c>
      <c r="C273" s="6" t="s">
        <v>66</v>
      </c>
      <c r="D273" s="7" t="s">
        <v>347</v>
      </c>
      <c r="E273" s="7" t="s">
        <v>67</v>
      </c>
      <c r="F273" s="7" t="s">
        <v>57</v>
      </c>
      <c r="G273" s="7">
        <v>185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 t="shared" si="74"/>
        <v>0</v>
      </c>
      <c r="O273" s="8">
        <v>0</v>
      </c>
    </row>
    <row r="274" spans="1:15" s="83" customFormat="1" ht="72.75" customHeight="1" hidden="1">
      <c r="A274" s="1" t="s">
        <v>478</v>
      </c>
      <c r="B274" s="2">
        <v>951</v>
      </c>
      <c r="C274" s="2" t="s">
        <v>66</v>
      </c>
      <c r="D274" s="2">
        <v>1010071180</v>
      </c>
      <c r="E274" s="7" t="s">
        <v>1</v>
      </c>
      <c r="F274" s="7" t="s">
        <v>1</v>
      </c>
      <c r="G274" s="7" t="s">
        <v>1</v>
      </c>
      <c r="H274" s="4">
        <f>H275</f>
        <v>0</v>
      </c>
      <c r="I274" s="4">
        <f t="shared" si="76"/>
        <v>0</v>
      </c>
      <c r="J274" s="4">
        <f t="shared" si="76"/>
        <v>0</v>
      </c>
      <c r="K274" s="4">
        <f t="shared" si="77"/>
        <v>0</v>
      </c>
      <c r="L274" s="4">
        <f t="shared" si="77"/>
        <v>0</v>
      </c>
      <c r="M274" s="4">
        <f t="shared" si="77"/>
        <v>0</v>
      </c>
      <c r="N274" s="4">
        <f t="shared" si="77"/>
        <v>0</v>
      </c>
      <c r="O274" s="4">
        <f t="shared" si="77"/>
        <v>0</v>
      </c>
    </row>
    <row r="275" spans="1:15" s="83" customFormat="1" ht="24.75" customHeight="1" hidden="1">
      <c r="A275" s="5" t="s">
        <v>53</v>
      </c>
      <c r="B275" s="6">
        <v>951</v>
      </c>
      <c r="C275" s="6" t="s">
        <v>66</v>
      </c>
      <c r="D275" s="6">
        <v>1010071180</v>
      </c>
      <c r="E275" s="7">
        <v>612</v>
      </c>
      <c r="F275" s="7" t="s">
        <v>54</v>
      </c>
      <c r="G275" s="7" t="s">
        <v>1</v>
      </c>
      <c r="H275" s="8">
        <f>H276</f>
        <v>0</v>
      </c>
      <c r="I275" s="8">
        <f t="shared" si="76"/>
        <v>0</v>
      </c>
      <c r="J275" s="8">
        <f t="shared" si="76"/>
        <v>0</v>
      </c>
      <c r="K275" s="8">
        <f t="shared" si="77"/>
        <v>0</v>
      </c>
      <c r="L275" s="8">
        <f t="shared" si="77"/>
        <v>0</v>
      </c>
      <c r="M275" s="8">
        <f t="shared" si="77"/>
        <v>0</v>
      </c>
      <c r="N275" s="8">
        <f t="shared" si="77"/>
        <v>0</v>
      </c>
      <c r="O275" s="8">
        <f t="shared" si="77"/>
        <v>0</v>
      </c>
    </row>
    <row r="276" spans="1:15" s="83" customFormat="1" ht="30" customHeight="1" hidden="1">
      <c r="A276" s="5" t="s">
        <v>56</v>
      </c>
      <c r="B276" s="6">
        <v>951</v>
      </c>
      <c r="C276" s="6" t="s">
        <v>66</v>
      </c>
      <c r="D276" s="6">
        <v>1010071180</v>
      </c>
      <c r="E276" s="7">
        <v>612</v>
      </c>
      <c r="F276" s="7" t="s">
        <v>57</v>
      </c>
      <c r="G276" s="7">
        <v>325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254" s="68" customFormat="1" ht="41.25" customHeight="1" hidden="1">
      <c r="A277" s="1" t="s">
        <v>68</v>
      </c>
      <c r="B277" s="2">
        <v>951</v>
      </c>
      <c r="C277" s="2" t="s">
        <v>69</v>
      </c>
      <c r="D277" s="3" t="s">
        <v>126</v>
      </c>
      <c r="E277" s="3" t="s">
        <v>1</v>
      </c>
      <c r="F277" s="3" t="s">
        <v>1</v>
      </c>
      <c r="G277" s="3" t="s">
        <v>1</v>
      </c>
      <c r="H277" s="4">
        <f>H278+H280</f>
        <v>0</v>
      </c>
      <c r="I277" s="4">
        <f>I278</f>
        <v>0</v>
      </c>
      <c r="J277" s="4">
        <f>J278</f>
        <v>0</v>
      </c>
      <c r="K277" s="4">
        <v>0</v>
      </c>
      <c r="L277" s="4">
        <v>0</v>
      </c>
      <c r="M277" s="4">
        <f>M278</f>
        <v>0</v>
      </c>
      <c r="N277" s="4">
        <f>H277-I277</f>
        <v>0</v>
      </c>
      <c r="O277" s="4">
        <f>I277-J277</f>
        <v>0</v>
      </c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</row>
    <row r="278" spans="1:15" ht="25.5" customHeight="1" hidden="1">
      <c r="A278" s="5" t="s">
        <v>26</v>
      </c>
      <c r="B278" s="6">
        <v>951</v>
      </c>
      <c r="C278" s="6" t="s">
        <v>69</v>
      </c>
      <c r="D278" s="7" t="s">
        <v>126</v>
      </c>
      <c r="E278" s="7" t="s">
        <v>16</v>
      </c>
      <c r="F278" s="7">
        <v>300</v>
      </c>
      <c r="G278" s="7" t="s">
        <v>1</v>
      </c>
      <c r="H278" s="8">
        <f>H279+H281</f>
        <v>0</v>
      </c>
      <c r="I278" s="8">
        <f>I279+I281</f>
        <v>0</v>
      </c>
      <c r="J278" s="8">
        <f>J279+J281</f>
        <v>0</v>
      </c>
      <c r="K278" s="8">
        <f>K279</f>
        <v>0</v>
      </c>
      <c r="L278" s="8">
        <f>L279</f>
        <v>0</v>
      </c>
      <c r="M278" s="8">
        <f>M279+M281</f>
        <v>0</v>
      </c>
      <c r="N278" s="8">
        <f>N279</f>
        <v>0</v>
      </c>
      <c r="O278" s="8">
        <f>O279</f>
        <v>0</v>
      </c>
    </row>
    <row r="279" spans="1:15" ht="23.25" customHeight="1" hidden="1">
      <c r="A279" s="5" t="s">
        <v>26</v>
      </c>
      <c r="B279" s="6">
        <v>951</v>
      </c>
      <c r="C279" s="6" t="s">
        <v>69</v>
      </c>
      <c r="D279" s="7" t="s">
        <v>126</v>
      </c>
      <c r="E279" s="7" t="s">
        <v>16</v>
      </c>
      <c r="F279" s="7">
        <v>310</v>
      </c>
      <c r="G279" s="7" t="s">
        <v>8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f>H279-I279</f>
        <v>0</v>
      </c>
      <c r="O279" s="8">
        <f>I279-J279</f>
        <v>0</v>
      </c>
    </row>
    <row r="280" spans="1:15" ht="23.25" customHeight="1" hidden="1">
      <c r="A280" s="5" t="s">
        <v>102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340</v>
      </c>
      <c r="G280" s="7" t="s">
        <v>1</v>
      </c>
      <c r="H280" s="8">
        <v>0</v>
      </c>
      <c r="I280" s="8">
        <f aca="true" t="shared" si="78" ref="I280:O280">I281</f>
        <v>0</v>
      </c>
      <c r="J280" s="8">
        <f t="shared" si="78"/>
        <v>0</v>
      </c>
      <c r="K280" s="8">
        <f t="shared" si="78"/>
        <v>0</v>
      </c>
      <c r="L280" s="8">
        <f t="shared" si="78"/>
        <v>0</v>
      </c>
      <c r="M280" s="8">
        <f t="shared" si="78"/>
        <v>0</v>
      </c>
      <c r="N280" s="8">
        <f t="shared" si="78"/>
        <v>0</v>
      </c>
      <c r="O280" s="8">
        <f t="shared" si="78"/>
        <v>0</v>
      </c>
    </row>
    <row r="281" spans="1:15" ht="25.5" customHeight="1" hidden="1">
      <c r="A281" s="5" t="s">
        <v>102</v>
      </c>
      <c r="B281" s="6">
        <v>951</v>
      </c>
      <c r="C281" s="6" t="s">
        <v>69</v>
      </c>
      <c r="D281" s="7" t="s">
        <v>126</v>
      </c>
      <c r="E281" s="7" t="s">
        <v>16</v>
      </c>
      <c r="F281" s="7">
        <v>340</v>
      </c>
      <c r="G281" s="7" t="s">
        <v>8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f>H281-I281</f>
        <v>0</v>
      </c>
      <c r="O281" s="8">
        <f>I281-J281</f>
        <v>0</v>
      </c>
    </row>
    <row r="282" spans="1:15" ht="30" customHeight="1">
      <c r="A282" s="104" t="s">
        <v>397</v>
      </c>
      <c r="B282" s="60">
        <v>450</v>
      </c>
      <c r="C282" s="231" t="s">
        <v>142</v>
      </c>
      <c r="D282" s="232"/>
      <c r="E282" s="232"/>
      <c r="F282" s="232"/>
      <c r="G282" s="233"/>
      <c r="H282" s="62" t="s">
        <v>142</v>
      </c>
      <c r="I282" s="62" t="s">
        <v>142</v>
      </c>
      <c r="J282" s="108">
        <v>-1177098.21</v>
      </c>
      <c r="K282" s="108"/>
      <c r="L282" s="108"/>
      <c r="M282" s="108">
        <v>-1177098.21</v>
      </c>
      <c r="N282" s="62" t="s">
        <v>142</v>
      </c>
      <c r="O282" s="62" t="s">
        <v>142</v>
      </c>
    </row>
    <row r="283" spans="1:15" ht="17.25" customHeight="1" hidden="1">
      <c r="A283" s="5"/>
      <c r="B283" s="6"/>
      <c r="C283" s="7"/>
      <c r="D283" s="7"/>
      <c r="E283" s="7"/>
      <c r="F283" s="68">
        <v>221</v>
      </c>
      <c r="G283" s="7"/>
      <c r="H283" s="8">
        <f>H17+H104</f>
        <v>58400</v>
      </c>
      <c r="I283" s="8">
        <f>I17+I104</f>
        <v>34709.79</v>
      </c>
      <c r="J283" s="8">
        <f>J17+J104</f>
        <v>34709.79</v>
      </c>
      <c r="K283" s="90">
        <v>0</v>
      </c>
      <c r="L283" s="90">
        <v>0</v>
      </c>
      <c r="M283" s="8">
        <f>M17+M104</f>
        <v>34709.79</v>
      </c>
      <c r="N283" s="8">
        <f>N17+N104</f>
        <v>23690.21</v>
      </c>
      <c r="O283" s="90">
        <v>0</v>
      </c>
    </row>
    <row r="284" spans="1:15" ht="17.25" customHeight="1" hidden="1">
      <c r="A284" s="5"/>
      <c r="B284" s="6"/>
      <c r="C284" s="7"/>
      <c r="D284" s="7"/>
      <c r="E284" s="7"/>
      <c r="F284" s="68">
        <v>223</v>
      </c>
      <c r="G284" s="7"/>
      <c r="H284" s="8">
        <f>H18+H32+H219+H220</f>
        <v>797000</v>
      </c>
      <c r="I284" s="8">
        <f>I18+I32+I219+I220</f>
        <v>492267.77</v>
      </c>
      <c r="J284" s="8">
        <f>J18+J32+J219+J220</f>
        <v>492267.77</v>
      </c>
      <c r="K284" s="90">
        <f>K18</f>
        <v>0</v>
      </c>
      <c r="L284" s="90">
        <f>L18</f>
        <v>0</v>
      </c>
      <c r="M284" s="8">
        <f>M18+M32+M219+M220</f>
        <v>492267.77</v>
      </c>
      <c r="N284" s="8">
        <f>N18+N32+N219+N220</f>
        <v>304732.23</v>
      </c>
      <c r="O284" s="90">
        <v>0</v>
      </c>
    </row>
    <row r="285" spans="1:15" ht="17.25" customHeight="1" hidden="1">
      <c r="A285" s="5"/>
      <c r="B285" s="6"/>
      <c r="C285" s="7"/>
      <c r="D285" s="7"/>
      <c r="E285" s="7"/>
      <c r="F285" s="68">
        <v>224</v>
      </c>
      <c r="G285" s="7"/>
      <c r="H285" s="8">
        <v>0</v>
      </c>
      <c r="I285" s="8">
        <v>0</v>
      </c>
      <c r="J285" s="8">
        <v>0</v>
      </c>
      <c r="K285" s="90"/>
      <c r="L285" s="90">
        <f>L19</f>
        <v>0</v>
      </c>
      <c r="M285" s="8">
        <v>0</v>
      </c>
      <c r="N285" s="8">
        <v>0</v>
      </c>
      <c r="O285" s="90">
        <v>0</v>
      </c>
    </row>
    <row r="286" spans="1:15" ht="15" hidden="1">
      <c r="A286" s="66"/>
      <c r="B286" s="6"/>
      <c r="C286" s="67"/>
      <c r="D286" s="68"/>
      <c r="E286" s="68"/>
      <c r="F286" s="68">
        <v>225</v>
      </c>
      <c r="H286" s="69">
        <f>H19+H20+H105+H123+H134+H135+H204+H212+H213+H222+H223+H226+H227+H234+H235+H236+H256</f>
        <v>2330300</v>
      </c>
      <c r="I286" s="69">
        <f>I19+I20+I105+I123+I134+I135+I204+I212+I213+I222+I223+I226+I227+I234+I235+I236+I256</f>
        <v>1952116.15</v>
      </c>
      <c r="J286" s="69">
        <f>J19+J20+J105+J123+J134+J135+J204+J212+J213+J222+J223+J226+J227+J234+J235+J236+J256</f>
        <v>1952116.15</v>
      </c>
      <c r="K286" s="69">
        <f>K20+K135+K164+K185+K246</f>
        <v>0</v>
      </c>
      <c r="L286" s="69">
        <f>L20+L135+L164+L185+L246</f>
        <v>0</v>
      </c>
      <c r="M286" s="69">
        <f>M19+M20+M105+M123+M134+M135+M204+M212+M213+M222+M223+M226+M227+M234+M235+M236+M256</f>
        <v>1952116.15</v>
      </c>
      <c r="N286" s="69">
        <f>N19+N20+N105+N123+N134+N135+N204+N212+N213+N222+N223+N226+N227+N234+N235+N236+N256</f>
        <v>378183.85</v>
      </c>
      <c r="O286" s="69">
        <f>O20+O135+O164+O246</f>
        <v>0</v>
      </c>
    </row>
    <row r="287" spans="1:15" ht="15" hidden="1">
      <c r="A287" s="66"/>
      <c r="B287" s="6"/>
      <c r="C287" s="67"/>
      <c r="D287" s="68"/>
      <c r="E287" s="68"/>
      <c r="F287" s="68">
        <v>226</v>
      </c>
      <c r="H287" s="69">
        <f>H21+H22+H35+H68+H74+H75+H78+H79+H260+H136+H157+H159+H160+H228+H231+H237+H245+H246</f>
        <v>798600</v>
      </c>
      <c r="I287" s="69">
        <f>I21+I22+I35+I68+I74+I75+I78+I79+I260+I136+I157+I159+I160+I228+I231+I237+I245+I246</f>
        <v>516847.54000000004</v>
      </c>
      <c r="J287" s="69">
        <f>J21+J22+J35+J68+J74+J75+J78+J79+J260+J136+J157+J159+J160+J228+J231+J237+J245+J246</f>
        <v>516847.54000000004</v>
      </c>
      <c r="K287" s="69">
        <v>0</v>
      </c>
      <c r="L287" s="14">
        <v>0</v>
      </c>
      <c r="M287" s="69">
        <f>M21+M22+M35+M68+M74+M75+M78+M79+M260+M136+M157+M159+M160+M228+M231+M237+M245+M246</f>
        <v>516847.54000000004</v>
      </c>
      <c r="N287" s="69">
        <f>N21+N22+N35+N68+N74+N75+N78+N79+N260+N136+N157+N159+N160+N228+N231+N237+N245+N246</f>
        <v>281752.45999999996</v>
      </c>
      <c r="O287" s="14">
        <f>O22+O260+O56+O111+O114+O120+O125+O136+O151+O171+O81+O159</f>
        <v>0</v>
      </c>
    </row>
    <row r="288" spans="1:15" ht="15" hidden="1">
      <c r="A288" s="66"/>
      <c r="B288" s="6"/>
      <c r="C288" s="67"/>
      <c r="D288" s="68"/>
      <c r="E288" s="68"/>
      <c r="F288" s="68">
        <v>227</v>
      </c>
      <c r="H288" s="69">
        <f>H114</f>
        <v>1000</v>
      </c>
      <c r="I288" s="69">
        <f>I114</f>
        <v>800</v>
      </c>
      <c r="J288" s="69">
        <f>J114</f>
        <v>800</v>
      </c>
      <c r="K288" s="69">
        <v>0</v>
      </c>
      <c r="L288" s="14">
        <v>0</v>
      </c>
      <c r="M288" s="69">
        <f>M114</f>
        <v>800</v>
      </c>
      <c r="N288" s="69">
        <f>N114</f>
        <v>200</v>
      </c>
      <c r="O288" s="14">
        <v>0</v>
      </c>
    </row>
    <row r="289" spans="1:15" ht="15" hidden="1">
      <c r="A289" s="66"/>
      <c r="B289" s="6"/>
      <c r="C289" s="67"/>
      <c r="D289" s="68"/>
      <c r="E289" s="68"/>
      <c r="F289" s="68">
        <v>241</v>
      </c>
      <c r="H289" s="69">
        <f>H263+H264+H276</f>
        <v>6784500</v>
      </c>
      <c r="I289" s="69">
        <f>I263+I264+I276</f>
        <v>4898000</v>
      </c>
      <c r="J289" s="69">
        <f>J263+J264+J276</f>
        <v>4898000</v>
      </c>
      <c r="K289" s="69">
        <f>K31+K58+K59+K82+K88+K278+K23</f>
        <v>0</v>
      </c>
      <c r="L289" s="14">
        <f>L31+L58+L59+L82+L88+L278+L23</f>
        <v>0</v>
      </c>
      <c r="M289" s="69">
        <f>M263+M264+M276</f>
        <v>4898000</v>
      </c>
      <c r="N289" s="69">
        <f>N263+N264+N276</f>
        <v>1886500</v>
      </c>
      <c r="O289" s="69">
        <f>O52+O63+O88</f>
        <v>0</v>
      </c>
    </row>
    <row r="290" spans="1:15" ht="15" hidden="1">
      <c r="A290" s="66"/>
      <c r="B290" s="6"/>
      <c r="C290" s="67"/>
      <c r="D290" s="68"/>
      <c r="E290" s="68"/>
      <c r="F290" s="68">
        <v>251</v>
      </c>
      <c r="H290" s="69">
        <f>H41+H47+H209</f>
        <v>131700</v>
      </c>
      <c r="I290" s="69">
        <f>I41+I47+I209</f>
        <v>121605</v>
      </c>
      <c r="J290" s="69">
        <f>J41+J47+J209</f>
        <v>121605</v>
      </c>
      <c r="K290" s="69">
        <v>0</v>
      </c>
      <c r="L290" s="14">
        <v>0</v>
      </c>
      <c r="M290" s="69">
        <f>M41+M47+M209</f>
        <v>121605</v>
      </c>
      <c r="N290" s="69">
        <f>N41+N47+N209</f>
        <v>10095</v>
      </c>
      <c r="O290" s="69">
        <v>0</v>
      </c>
    </row>
    <row r="291" spans="1:15" ht="15" hidden="1">
      <c r="A291" s="66"/>
      <c r="B291" s="6"/>
      <c r="C291" s="67"/>
      <c r="D291" s="68"/>
      <c r="E291" s="68"/>
      <c r="F291" s="68">
        <v>266</v>
      </c>
      <c r="H291" s="69">
        <f>H9+H101</f>
        <v>15500</v>
      </c>
      <c r="I291" s="69">
        <f>I9+I101</f>
        <v>15426.51</v>
      </c>
      <c r="J291" s="69">
        <f>J9+J101</f>
        <v>15426.51</v>
      </c>
      <c r="K291" s="69">
        <v>0</v>
      </c>
      <c r="L291" s="14">
        <v>0</v>
      </c>
      <c r="M291" s="69">
        <f>M9+M101</f>
        <v>15426.51</v>
      </c>
      <c r="N291" s="69">
        <f>N9+N101</f>
        <v>73.48999999999978</v>
      </c>
      <c r="O291" s="69">
        <v>0</v>
      </c>
    </row>
    <row r="292" spans="1:15" ht="15" hidden="1">
      <c r="A292" s="66"/>
      <c r="B292" s="6"/>
      <c r="C292" s="67"/>
      <c r="D292" s="68"/>
      <c r="E292" s="68"/>
      <c r="F292" s="68">
        <v>291</v>
      </c>
      <c r="H292" s="69">
        <f>H64+H85</f>
        <v>81200</v>
      </c>
      <c r="I292" s="69">
        <f>I64+I85</f>
        <v>20786.37</v>
      </c>
      <c r="J292" s="69">
        <f>J64+J85</f>
        <v>20786.37</v>
      </c>
      <c r="K292" s="69">
        <f>K32+K59+K60+K83+K90+K279+K24+K87</f>
        <v>0</v>
      </c>
      <c r="L292" s="14">
        <f>L32+L59+L60+L83+L90+L279+L24+L87</f>
        <v>0</v>
      </c>
      <c r="M292" s="69">
        <f>M64+M85</f>
        <v>20786.37</v>
      </c>
      <c r="N292" s="69">
        <f>N64+N85</f>
        <v>60413.63</v>
      </c>
      <c r="O292" s="69">
        <f>O53+O64+O90</f>
        <v>0</v>
      </c>
    </row>
    <row r="293" spans="1:15" ht="15" hidden="1">
      <c r="A293" s="66"/>
      <c r="B293" s="6"/>
      <c r="C293" s="67"/>
      <c r="D293" s="68"/>
      <c r="E293" s="68"/>
      <c r="F293" s="68">
        <v>293</v>
      </c>
      <c r="H293" s="69">
        <f>H89</f>
        <v>500</v>
      </c>
      <c r="I293" s="69">
        <f>I89</f>
        <v>459.21</v>
      </c>
      <c r="J293" s="69">
        <f>J89</f>
        <v>459.21</v>
      </c>
      <c r="K293" s="69">
        <f>K33+K60+K61+K84+K91+K280+K25+K88</f>
        <v>0</v>
      </c>
      <c r="L293" s="14">
        <f>L33+L60+L61+L84+L91+L280+L25+L88</f>
        <v>0</v>
      </c>
      <c r="M293" s="69">
        <f>M89</f>
        <v>459.21</v>
      </c>
      <c r="N293" s="69">
        <f>N89</f>
        <v>40.79000000000002</v>
      </c>
      <c r="O293" s="69">
        <f>O54+O65+O91</f>
        <v>0</v>
      </c>
    </row>
    <row r="294" spans="1:15" ht="15" hidden="1">
      <c r="A294" s="66"/>
      <c r="B294" s="6"/>
      <c r="C294" s="67"/>
      <c r="D294" s="68"/>
      <c r="E294" s="68"/>
      <c r="F294" s="68">
        <v>296</v>
      </c>
      <c r="H294" s="69">
        <f>H53</f>
        <v>5000</v>
      </c>
      <c r="I294" s="69">
        <f>I53</f>
        <v>0</v>
      </c>
      <c r="J294" s="69">
        <f>J53</f>
        <v>0</v>
      </c>
      <c r="K294" s="69">
        <v>0</v>
      </c>
      <c r="L294" s="14">
        <v>0</v>
      </c>
      <c r="M294" s="69">
        <f>M53</f>
        <v>0</v>
      </c>
      <c r="N294" s="69">
        <f>N53</f>
        <v>5000</v>
      </c>
      <c r="O294" s="69">
        <v>0</v>
      </c>
    </row>
    <row r="295" spans="1:15" ht="15" hidden="1">
      <c r="A295" s="66"/>
      <c r="B295" s="6"/>
      <c r="C295" s="67"/>
      <c r="D295" s="68"/>
      <c r="E295" s="68"/>
      <c r="F295" s="68">
        <v>297</v>
      </c>
      <c r="H295" s="69">
        <f>H50+H86+H87+H90+H91+H206</f>
        <v>3352100</v>
      </c>
      <c r="I295" s="69">
        <f>I50+I86+I87+I90+I91+I206</f>
        <v>3352068.6</v>
      </c>
      <c r="J295" s="69">
        <f>J50+J86+J87+J90+J91+J206</f>
        <v>3352068.6</v>
      </c>
      <c r="K295" s="69">
        <v>0</v>
      </c>
      <c r="L295" s="14">
        <v>0</v>
      </c>
      <c r="M295" s="69">
        <f>M50+M86+M87+M90+M91+M206</f>
        <v>3352068.6</v>
      </c>
      <c r="N295" s="69">
        <f>N50+N86+N87+N90+N91+N206</f>
        <v>31.400000000023283</v>
      </c>
      <c r="O295" s="69">
        <v>0</v>
      </c>
    </row>
    <row r="296" spans="1:15" ht="15" hidden="1">
      <c r="A296" s="66"/>
      <c r="B296" s="6"/>
      <c r="C296" s="67"/>
      <c r="D296" s="68"/>
      <c r="E296" s="68"/>
      <c r="F296" s="68">
        <v>310</v>
      </c>
      <c r="H296" s="69">
        <f>H27+H216+H240</f>
        <v>197000</v>
      </c>
      <c r="I296" s="69">
        <f>I27+I216+I240</f>
        <v>0</v>
      </c>
      <c r="J296" s="69">
        <f>J27+J216+J240</f>
        <v>0</v>
      </c>
      <c r="K296" s="85">
        <v>0</v>
      </c>
      <c r="L296" s="86">
        <v>0</v>
      </c>
      <c r="M296" s="69">
        <f>M27+M216+M240</f>
        <v>0</v>
      </c>
      <c r="N296" s="69">
        <f>N27+N216+N240</f>
        <v>197000</v>
      </c>
      <c r="O296" s="14">
        <v>0</v>
      </c>
    </row>
    <row r="297" spans="1:15" ht="15" hidden="1">
      <c r="A297" s="66"/>
      <c r="B297" s="6"/>
      <c r="C297" s="67"/>
      <c r="D297" s="68"/>
      <c r="E297" s="68"/>
      <c r="F297" s="68">
        <v>346</v>
      </c>
      <c r="H297" s="69">
        <f>H29+H30+H38+H71+H106+H125+H128+H241</f>
        <v>179900</v>
      </c>
      <c r="I297" s="69">
        <f>I29+I30+I38+I71+I106+I125+I128+I241</f>
        <v>148284.41</v>
      </c>
      <c r="J297" s="69">
        <f>J29+J30+J38+J71+J106+J125+J128+J241</f>
        <v>148284.41</v>
      </c>
      <c r="K297" s="85">
        <v>0</v>
      </c>
      <c r="L297" s="86">
        <v>0</v>
      </c>
      <c r="M297" s="69">
        <f>M29+M30+M38+M71+M106+M125+M128+M241</f>
        <v>148284.41</v>
      </c>
      <c r="N297" s="69">
        <f>N29+N30+N38+N71+N106+N125+N128+N241</f>
        <v>31615.589999999997</v>
      </c>
      <c r="O297" s="14">
        <v>0</v>
      </c>
    </row>
    <row r="298" spans="1:15" ht="15" hidden="1">
      <c r="A298" s="66"/>
      <c r="B298" s="6"/>
      <c r="C298" s="67"/>
      <c r="D298" s="237" t="s">
        <v>75</v>
      </c>
      <c r="E298" s="238"/>
      <c r="F298" s="239"/>
      <c r="H298" s="69">
        <f>H5+H15+H33+H61+H66+H69+H112+H118+H121+H126+H132+H161+H202+H210+H217+H224+H229+H232+H243+H254+H258+H261+H274</f>
        <v>16447000</v>
      </c>
      <c r="I298" s="69">
        <f>I5+I15+I33+I61+I66+I69+I112+I118+I121+I126+I132+I161+I202+I210+I217+I224+I229+I232+I243+I254+I258+I261+I274</f>
        <v>11829324.54</v>
      </c>
      <c r="J298" s="69">
        <f>J5+J15+J33+J61+J66+J69+J112+J118+J121+J126+J132+J161+J202+J210+J217+J224+J229+J232+J243+J254+J258+J261+J274</f>
        <v>11829324.54</v>
      </c>
      <c r="K298" s="69">
        <f>K5+K15+K33+K61+K112+K118+K121+K161+K217+K243+K258+K261</f>
        <v>0</v>
      </c>
      <c r="L298" s="69">
        <f>L5+L15+L33+L61+L112+L118+L121+L161+L217+L243+L258+L261</f>
        <v>0</v>
      </c>
      <c r="M298" s="69">
        <f>M5+M15+M33+M61+M66+M69+M112+M118+M121+M126+M132+M161+M202+M210+M217+M224+M229+M232+M243+M254+M258+M261+M274</f>
        <v>11829324.54</v>
      </c>
      <c r="N298" s="69">
        <f>N5+N15+N33+N61+N66+N69+N112+N118+N121+N126+N132+N161+N202+N210+N217+N224+N229+N232+N243+N254+N258+N261+N274</f>
        <v>4617675.459999999</v>
      </c>
      <c r="O298" s="69">
        <f>O5+O15+O258+O112+O115+O118+O121+O132+O161+O168+O217+O243+O247+O261+O268+O271+O277</f>
        <v>0</v>
      </c>
    </row>
    <row r="299" spans="1:254" s="15" customFormat="1" ht="15" hidden="1">
      <c r="A299" s="70"/>
      <c r="B299" s="71"/>
      <c r="C299" s="72"/>
      <c r="D299" s="240" t="s">
        <v>76</v>
      </c>
      <c r="E299" s="241"/>
      <c r="F299" s="242"/>
      <c r="G299" s="72"/>
      <c r="H299" s="73">
        <f>H36+H39+H45+H48+H51+H72+H76+H92+H95+H98+H155+H207</f>
        <v>4057100</v>
      </c>
      <c r="I299" s="73">
        <f>I36+I39+I45+I48+I51+I72+I76+I92+I95+I98+I155+I207</f>
        <v>3843468.4399999995</v>
      </c>
      <c r="J299" s="73">
        <f>J36+J39+J45+J48+J51+J72+J76+J92+J95+J98+J155+J207</f>
        <v>3843468.4399999995</v>
      </c>
      <c r="K299" s="73">
        <f>K36+K51+K76+K92+K98</f>
        <v>0</v>
      </c>
      <c r="L299" s="73">
        <f>L36+L51+L76+L92+L98</f>
        <v>0</v>
      </c>
      <c r="M299" s="73">
        <f>M36+M39+M45+M48+M51+M72+M76+M92+M95+M98+M155+M207</f>
        <v>3843468.4399999995</v>
      </c>
      <c r="N299" s="73">
        <f>N36+N39+N45+N48+N51+N72+N76+N92+N95+N98+N155+N207</f>
        <v>213631.5600000003</v>
      </c>
      <c r="O299" s="16">
        <f>O36+O39+O42+O54+O57+O76+O98+O126</f>
        <v>0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</row>
    <row r="300" spans="1:15" ht="15" hidden="1">
      <c r="A300" s="66"/>
      <c r="B300" s="6"/>
      <c r="C300" s="67"/>
      <c r="D300" s="243" t="s">
        <v>77</v>
      </c>
      <c r="E300" s="243"/>
      <c r="F300" s="243"/>
      <c r="H300" s="69">
        <f aca="true" t="shared" si="79" ref="H300:N300">H298+H299</f>
        <v>20504100</v>
      </c>
      <c r="I300" s="69">
        <f t="shared" si="79"/>
        <v>15672792.979999999</v>
      </c>
      <c r="J300" s="69">
        <f t="shared" si="79"/>
        <v>15672792.979999999</v>
      </c>
      <c r="K300" s="69">
        <f t="shared" si="79"/>
        <v>0</v>
      </c>
      <c r="L300" s="69">
        <f t="shared" si="79"/>
        <v>0</v>
      </c>
      <c r="M300" s="69">
        <f t="shared" si="79"/>
        <v>15672792.979999999</v>
      </c>
      <c r="N300" s="69">
        <f t="shared" si="79"/>
        <v>4831307.02</v>
      </c>
      <c r="O300" s="14">
        <f>O37+O40+O43+O55+O58+O77+O99+O127</f>
        <v>0</v>
      </c>
    </row>
    <row r="301" spans="1:254" s="17" customFormat="1" ht="15" hidden="1">
      <c r="A301" s="74"/>
      <c r="B301" s="75"/>
      <c r="C301" s="76"/>
      <c r="D301" s="76"/>
      <c r="E301" s="76"/>
      <c r="F301" s="76"/>
      <c r="G301" s="76"/>
      <c r="H301" s="107"/>
      <c r="I301" s="76"/>
      <c r="J301" s="76"/>
      <c r="K301" s="76"/>
      <c r="M301" s="27"/>
      <c r="N301" s="18"/>
      <c r="O301" s="1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</row>
    <row r="302" spans="1:14" ht="15" hidden="1">
      <c r="A302" s="66"/>
      <c r="B302" s="228" t="s">
        <v>502</v>
      </c>
      <c r="C302" s="229"/>
      <c r="D302" s="229"/>
      <c r="E302" s="230"/>
      <c r="F302" s="77">
        <v>210</v>
      </c>
      <c r="H302" s="69">
        <f>H303+H304+H305</f>
        <v>5550200</v>
      </c>
      <c r="I302" s="69">
        <f>I303+I304+I305</f>
        <v>3948731.2699999996</v>
      </c>
      <c r="J302" s="69">
        <f>J303+J304+J305</f>
        <v>3948731.2699999996</v>
      </c>
      <c r="K302" s="69">
        <f>K303+K304+K305</f>
        <v>0</v>
      </c>
      <c r="L302" s="86">
        <v>0</v>
      </c>
      <c r="M302" s="69">
        <f>M303+M304+M305</f>
        <v>3948731.2699999996</v>
      </c>
      <c r="N302" s="69">
        <f>N303+N304+N305</f>
        <v>1601468.73</v>
      </c>
    </row>
    <row r="303" spans="1:15" ht="15" hidden="1">
      <c r="A303" s="66"/>
      <c r="B303" s="6"/>
      <c r="C303" s="67"/>
      <c r="D303" s="67"/>
      <c r="E303" s="67"/>
      <c r="F303" s="67">
        <v>211</v>
      </c>
      <c r="H303" s="78">
        <f>H7</f>
        <v>3895000</v>
      </c>
      <c r="I303" s="78">
        <f>I7+I8</f>
        <v>2819199.73</v>
      </c>
      <c r="J303" s="78">
        <f>J7+J8</f>
        <v>2819199.73</v>
      </c>
      <c r="K303" s="85">
        <v>0</v>
      </c>
      <c r="L303" s="86">
        <v>0</v>
      </c>
      <c r="M303" s="78">
        <f>M7</f>
        <v>2819199.73</v>
      </c>
      <c r="N303" s="78">
        <f>N7</f>
        <v>1075800.27</v>
      </c>
      <c r="O303" s="14">
        <v>0</v>
      </c>
    </row>
    <row r="304" spans="1:15" ht="15" hidden="1">
      <c r="A304" s="66"/>
      <c r="B304" s="6"/>
      <c r="C304" s="67"/>
      <c r="D304" s="67"/>
      <c r="E304" s="67"/>
      <c r="F304" s="67">
        <v>212</v>
      </c>
      <c r="H304" s="8">
        <f>H13</f>
        <v>365500</v>
      </c>
      <c r="I304" s="8">
        <f>I13</f>
        <v>241934.99</v>
      </c>
      <c r="J304" s="8">
        <f>J13</f>
        <v>241934.99</v>
      </c>
      <c r="K304" s="85">
        <v>0</v>
      </c>
      <c r="L304" s="86">
        <v>0</v>
      </c>
      <c r="M304" s="8">
        <f>M13</f>
        <v>241934.99</v>
      </c>
      <c r="N304" s="8">
        <f>N13</f>
        <v>123565.01000000001</v>
      </c>
      <c r="O304" s="14">
        <v>0</v>
      </c>
    </row>
    <row r="305" spans="1:15" ht="15" hidden="1">
      <c r="A305" s="66"/>
      <c r="B305" s="6"/>
      <c r="C305" s="67"/>
      <c r="D305" s="67"/>
      <c r="E305" s="67"/>
      <c r="F305" s="67">
        <v>213</v>
      </c>
      <c r="H305" s="8">
        <f>H10</f>
        <v>1289700</v>
      </c>
      <c r="I305" s="8">
        <f>I10</f>
        <v>887596.55</v>
      </c>
      <c r="J305" s="8">
        <f>J10</f>
        <v>887596.55</v>
      </c>
      <c r="K305" s="85">
        <v>0</v>
      </c>
      <c r="L305" s="86">
        <v>0</v>
      </c>
      <c r="M305" s="8">
        <f>M10</f>
        <v>887596.55</v>
      </c>
      <c r="N305" s="8">
        <f>N10</f>
        <v>402103.44999999995</v>
      </c>
      <c r="O305" s="14">
        <v>0</v>
      </c>
    </row>
    <row r="306" spans="1:11" ht="15" hidden="1">
      <c r="A306" s="66"/>
      <c r="B306" s="6"/>
      <c r="C306" s="67"/>
      <c r="D306" s="67"/>
      <c r="E306" s="67"/>
      <c r="F306" s="67"/>
      <c r="J306" s="67"/>
      <c r="K306" s="67"/>
    </row>
    <row r="307" spans="4:15" ht="15" hidden="1">
      <c r="D307" s="10" t="s">
        <v>424</v>
      </c>
      <c r="F307" s="10">
        <v>211</v>
      </c>
      <c r="H307" s="69">
        <f>H100</f>
        <v>168600</v>
      </c>
      <c r="I307" s="69">
        <f>I100</f>
        <v>131655.25</v>
      </c>
      <c r="J307" s="69">
        <f>J100</f>
        <v>131655.25</v>
      </c>
      <c r="K307" s="86">
        <v>0</v>
      </c>
      <c r="L307" s="86">
        <v>0</v>
      </c>
      <c r="M307" s="69">
        <f>M100</f>
        <v>131655.25</v>
      </c>
      <c r="N307" s="69">
        <f>N100</f>
        <v>36944.75</v>
      </c>
      <c r="O307" s="14">
        <v>0</v>
      </c>
    </row>
    <row r="308" spans="6:15" ht="15" hidden="1">
      <c r="F308" s="10">
        <v>213</v>
      </c>
      <c r="H308" s="69">
        <f>H102</f>
        <v>52600</v>
      </c>
      <c r="I308" s="69">
        <f>I102</f>
        <v>39035.11</v>
      </c>
      <c r="J308" s="69">
        <f>J102</f>
        <v>39035.11</v>
      </c>
      <c r="K308" s="86">
        <v>0</v>
      </c>
      <c r="L308" s="86">
        <v>0</v>
      </c>
      <c r="M308" s="69">
        <f>M102</f>
        <v>39035.11</v>
      </c>
      <c r="N308" s="69">
        <f>N102</f>
        <v>13564.89</v>
      </c>
      <c r="O308" s="14">
        <v>0</v>
      </c>
    </row>
    <row r="309" ht="15">
      <c r="J309" s="67"/>
    </row>
    <row r="310" spans="4:15" ht="15" hidden="1">
      <c r="D310" s="10" t="s">
        <v>425</v>
      </c>
      <c r="F310" s="10">
        <v>211</v>
      </c>
      <c r="H310" s="69">
        <f>H8</f>
        <v>0</v>
      </c>
      <c r="I310" s="69">
        <f>I8</f>
        <v>0</v>
      </c>
      <c r="J310" s="69">
        <f>J8</f>
        <v>0</v>
      </c>
      <c r="K310" s="86">
        <v>0</v>
      </c>
      <c r="L310" s="86">
        <v>0</v>
      </c>
      <c r="M310" s="69">
        <f>M8</f>
        <v>0</v>
      </c>
      <c r="N310" s="69">
        <f>N8</f>
        <v>0</v>
      </c>
      <c r="O310" s="14">
        <v>0</v>
      </c>
    </row>
    <row r="311" spans="6:15" ht="15" hidden="1">
      <c r="F311" s="10">
        <v>212</v>
      </c>
      <c r="H311" s="69">
        <f>H14</f>
        <v>0</v>
      </c>
      <c r="I311" s="69">
        <f>I14</f>
        <v>0</v>
      </c>
      <c r="J311" s="69">
        <f>J14</f>
        <v>0</v>
      </c>
      <c r="K311" s="69">
        <f>K14</f>
        <v>0</v>
      </c>
      <c r="L311" s="86">
        <v>0</v>
      </c>
      <c r="M311" s="69">
        <f>M14</f>
        <v>0</v>
      </c>
      <c r="N311" s="69">
        <f>N14</f>
        <v>0</v>
      </c>
      <c r="O311" s="14">
        <v>0</v>
      </c>
    </row>
    <row r="312" spans="6:15" ht="15" hidden="1">
      <c r="F312" s="10">
        <v>213</v>
      </c>
      <c r="H312" s="69">
        <f>H11</f>
        <v>0</v>
      </c>
      <c r="I312" s="69">
        <f>I11</f>
        <v>0</v>
      </c>
      <c r="J312" s="69">
        <f>J11</f>
        <v>0</v>
      </c>
      <c r="K312" s="86">
        <v>0</v>
      </c>
      <c r="L312" s="86">
        <v>0</v>
      </c>
      <c r="M312" s="69">
        <f>M11</f>
        <v>0</v>
      </c>
      <c r="N312" s="69">
        <f>N11</f>
        <v>0</v>
      </c>
      <c r="O312" s="14">
        <v>0</v>
      </c>
    </row>
    <row r="313" ht="15" hidden="1">
      <c r="J313" s="67"/>
    </row>
    <row r="314" ht="15" hidden="1">
      <c r="J314" s="67"/>
    </row>
    <row r="315" ht="15" hidden="1">
      <c r="J315" s="67"/>
    </row>
    <row r="316" ht="15" hidden="1">
      <c r="J316" s="67"/>
    </row>
    <row r="317" ht="15" hidden="1">
      <c r="J317" s="67"/>
    </row>
    <row r="318" ht="15" hidden="1">
      <c r="J318" s="67"/>
    </row>
    <row r="319" spans="1:15" ht="15">
      <c r="A319" s="20"/>
      <c r="B319" s="21"/>
      <c r="C319" s="22"/>
      <c r="D319" s="22"/>
      <c r="E319" s="22"/>
      <c r="F319" s="22"/>
      <c r="G319" s="87"/>
      <c r="H319" s="88"/>
      <c r="I319" s="87"/>
      <c r="J319" s="87"/>
      <c r="K319" s="22"/>
      <c r="L319" s="22"/>
      <c r="M319" s="28"/>
      <c r="N319" s="23"/>
      <c r="O319" s="23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8" customHeight="1" hidden="1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8" customHeight="1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254" s="22" customFormat="1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  <row r="5665" spans="1:15" ht="15">
      <c r="A5665" s="24"/>
      <c r="B5665" s="25"/>
      <c r="C5665" s="9"/>
      <c r="D5665" s="9"/>
      <c r="E5665" s="9"/>
      <c r="F5665" s="9"/>
      <c r="G5665" s="83"/>
      <c r="H5665" s="89"/>
      <c r="I5665" s="83"/>
      <c r="J5665" s="9"/>
      <c r="K5665" s="9"/>
      <c r="L5665" s="9"/>
      <c r="M5665" s="29"/>
      <c r="N5665" s="26"/>
      <c r="O5665" s="26"/>
    </row>
    <row r="5666" spans="1:15" ht="15">
      <c r="A5666" s="24"/>
      <c r="B5666" s="25"/>
      <c r="C5666" s="9"/>
      <c r="D5666" s="9"/>
      <c r="E5666" s="9"/>
      <c r="F5666" s="9"/>
      <c r="G5666" s="83"/>
      <c r="H5666" s="89"/>
      <c r="I5666" s="83"/>
      <c r="J5666" s="9"/>
      <c r="K5666" s="9"/>
      <c r="L5666" s="9"/>
      <c r="M5666" s="29"/>
      <c r="N5666" s="26"/>
      <c r="O5666" s="26"/>
    </row>
    <row r="5667" spans="1:15" ht="15">
      <c r="A5667" s="24"/>
      <c r="B5667" s="25"/>
      <c r="C5667" s="9"/>
      <c r="D5667" s="9"/>
      <c r="E5667" s="9"/>
      <c r="F5667" s="9"/>
      <c r="G5667" s="83"/>
      <c r="H5667" s="89"/>
      <c r="I5667" s="83"/>
      <c r="J5667" s="9"/>
      <c r="K5667" s="9"/>
      <c r="L5667" s="9"/>
      <c r="M5667" s="29"/>
      <c r="N5667" s="26"/>
      <c r="O5667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302:E302"/>
    <mergeCell ref="C282:G282"/>
    <mergeCell ref="D3:I3"/>
    <mergeCell ref="D298:F298"/>
    <mergeCell ref="D299:F299"/>
    <mergeCell ref="D300:F300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BL18" sqref="BL18:CE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3" t="s">
        <v>156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5"/>
    </row>
    <row r="3" spans="1:166" s="35" customFormat="1" ht="33.75" customHeight="1">
      <c r="A3" s="306" t="s">
        <v>155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294" t="s">
        <v>372</v>
      </c>
      <c r="AQ3" s="294"/>
      <c r="AR3" s="294"/>
      <c r="AS3" s="294"/>
      <c r="AT3" s="294"/>
      <c r="AU3" s="294"/>
      <c r="AV3" s="295" t="s">
        <v>373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295" t="s">
        <v>374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8"/>
      <c r="CF3" s="312" t="s">
        <v>153</v>
      </c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295" t="s">
        <v>152</v>
      </c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7"/>
    </row>
    <row r="4" spans="1:166" s="35" customFormat="1" ht="74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294"/>
      <c r="AQ4" s="294"/>
      <c r="AR4" s="294"/>
      <c r="AS4" s="294"/>
      <c r="AT4" s="294"/>
      <c r="AU4" s="294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1"/>
      <c r="BL4" s="309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1"/>
      <c r="CF4" s="294" t="s">
        <v>371</v>
      </c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 t="s">
        <v>151</v>
      </c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 t="s">
        <v>150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 t="s">
        <v>149</v>
      </c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8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35" customFormat="1" ht="18.75">
      <c r="A5" s="278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>
        <v>2</v>
      </c>
      <c r="AQ5" s="278"/>
      <c r="AR5" s="278"/>
      <c r="AS5" s="278"/>
      <c r="AT5" s="278"/>
      <c r="AU5" s="278"/>
      <c r="AV5" s="291">
        <v>3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3"/>
      <c r="BL5" s="291">
        <v>4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3"/>
      <c r="CF5" s="278">
        <v>5</v>
      </c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>
        <v>6</v>
      </c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>
        <v>7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>
        <v>8</v>
      </c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91">
        <v>9</v>
      </c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2"/>
    </row>
    <row r="6" spans="1:166" s="35" customFormat="1" ht="45.75" customHeight="1">
      <c r="A6" s="290" t="s">
        <v>148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9" t="s">
        <v>398</v>
      </c>
      <c r="AQ6" s="289"/>
      <c r="AR6" s="289"/>
      <c r="AS6" s="289"/>
      <c r="AT6" s="289"/>
      <c r="AU6" s="289"/>
      <c r="AV6" s="263" t="s">
        <v>142</v>
      </c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5"/>
      <c r="BL6" s="263">
        <v>4070800</v>
      </c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7">
        <f>CF16+CF11</f>
        <v>1177098.209999999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>
        <f>CF6</f>
        <v>1177098.209999999</v>
      </c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3">
        <f>ET16</f>
        <v>2893601.790000001</v>
      </c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5"/>
    </row>
    <row r="7" spans="1:166" s="35" customFormat="1" ht="32.25" customHeight="1">
      <c r="A7" s="288" t="s">
        <v>147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9"/>
      <c r="AQ7" s="289"/>
      <c r="AR7" s="289"/>
      <c r="AS7" s="289"/>
      <c r="AT7" s="289"/>
      <c r="AU7" s="289"/>
      <c r="AV7" s="263" t="s">
        <v>142</v>
      </c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5"/>
      <c r="BL7" s="263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3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5"/>
    </row>
    <row r="8" spans="1:166" s="35" customFormat="1" ht="32.25" customHeight="1">
      <c r="A8" s="287" t="s">
        <v>146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120" t="s">
        <v>145</v>
      </c>
      <c r="AQ8" s="120"/>
      <c r="AR8" s="120"/>
      <c r="AS8" s="120"/>
      <c r="AT8" s="120"/>
      <c r="AU8" s="120"/>
      <c r="AV8" s="263" t="s">
        <v>142</v>
      </c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s="35" customFormat="1" ht="32.25" customHeight="1">
      <c r="A9" s="287" t="s">
        <v>379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120"/>
      <c r="AQ9" s="120"/>
      <c r="AR9" s="120"/>
      <c r="AS9" s="120"/>
      <c r="AT9" s="120"/>
      <c r="AU9" s="120"/>
      <c r="AV9" s="263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3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3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5"/>
    </row>
    <row r="10" spans="1:166" s="35" customFormat="1" ht="32.25" customHeight="1">
      <c r="A10" s="287" t="s">
        <v>376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120"/>
      <c r="AQ10" s="120"/>
      <c r="AR10" s="120"/>
      <c r="AS10" s="120"/>
      <c r="AT10" s="120"/>
      <c r="AU10" s="120"/>
      <c r="AV10" s="263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s="35" customFormat="1" ht="32.25" customHeight="1">
      <c r="A11" s="268" t="s">
        <v>377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/>
      <c r="AQ11" s="272"/>
      <c r="AR11" s="272"/>
      <c r="AS11" s="272"/>
      <c r="AT11" s="272"/>
      <c r="AU11" s="273"/>
      <c r="AV11" s="313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5"/>
      <c r="BL11" s="263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63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63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5"/>
      <c r="EE11" s="263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5"/>
      <c r="ET11" s="263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s="35" customFormat="1" ht="32.25" customHeight="1">
      <c r="A12" s="283" t="s">
        <v>378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0"/>
      <c r="AQ12" s="120"/>
      <c r="AR12" s="120"/>
      <c r="AS12" s="120"/>
      <c r="AT12" s="120"/>
      <c r="AU12" s="120"/>
      <c r="AV12" s="263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5"/>
      <c r="BL12" s="263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3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s="35" customFormat="1" ht="32.25" customHeight="1">
      <c r="A13" s="287" t="s">
        <v>144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120" t="s">
        <v>143</v>
      </c>
      <c r="AQ13" s="120"/>
      <c r="AR13" s="120"/>
      <c r="AS13" s="120"/>
      <c r="AT13" s="120"/>
      <c r="AU13" s="120"/>
      <c r="AV13" s="263" t="s">
        <v>142</v>
      </c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5"/>
      <c r="BL13" s="263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3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s="35" customFormat="1" ht="32.25" customHeight="1">
      <c r="A14" s="280" t="s">
        <v>379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120"/>
      <c r="AQ14" s="120"/>
      <c r="AR14" s="120"/>
      <c r="AS14" s="120"/>
      <c r="AT14" s="120"/>
      <c r="AU14" s="120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63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5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3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s="35" customFormat="1" ht="32.2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/>
      <c r="AQ15" s="272"/>
      <c r="AR15" s="272"/>
      <c r="AS15" s="272"/>
      <c r="AT15" s="272"/>
      <c r="AU15" s="273"/>
      <c r="AV15" s="263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3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63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63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5"/>
      <c r="EE15" s="263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5"/>
      <c r="ET15" s="263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5"/>
    </row>
    <row r="16" spans="1:166" s="35" customFormat="1" ht="32.25" customHeight="1">
      <c r="A16" s="283" t="s">
        <v>141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0" t="s">
        <v>140</v>
      </c>
      <c r="AQ16" s="120"/>
      <c r="AR16" s="120"/>
      <c r="AS16" s="120"/>
      <c r="AT16" s="120"/>
      <c r="AU16" s="120"/>
      <c r="AV16" s="263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  <c r="BL16" s="263">
        <f>BL17+BL18</f>
        <v>4070700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>
        <f>CF17+CF18</f>
        <v>1177098.209999999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>
        <f>CF16</f>
        <v>1177098.209999999</v>
      </c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3">
        <f>ET18+ET17</f>
        <v>2893601.790000001</v>
      </c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s="35" customFormat="1" ht="32.25" customHeight="1">
      <c r="A17" s="283" t="s">
        <v>380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0" t="s">
        <v>139</v>
      </c>
      <c r="AQ17" s="120"/>
      <c r="AR17" s="120"/>
      <c r="AS17" s="120"/>
      <c r="AT17" s="120"/>
      <c r="AU17" s="120"/>
      <c r="AV17" s="284" t="s">
        <v>138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6"/>
      <c r="BL17" s="263">
        <f>-доходы!BJ18</f>
        <v>-16433400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5"/>
      <c r="CF17" s="267">
        <f>-доходы!CF18</f>
        <v>-14495694.770000001</v>
      </c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>
        <f>CF17</f>
        <v>-14495694.770000001</v>
      </c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3">
        <f>BL17-CF17</f>
        <v>-1937705.2299999986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35" customFormat="1" ht="32.25" customHeight="1">
      <c r="A18" s="283" t="s">
        <v>381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0" t="s">
        <v>137</v>
      </c>
      <c r="AQ18" s="120"/>
      <c r="AR18" s="120"/>
      <c r="AS18" s="120"/>
      <c r="AT18" s="120"/>
      <c r="AU18" s="120"/>
      <c r="AV18" s="284" t="s">
        <v>136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6"/>
      <c r="BL18" s="263">
        <f>расходы!H4</f>
        <v>20504100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5"/>
      <c r="CF18" s="267">
        <f>расходы!I4</f>
        <v>15672792.98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>
        <f>CF18</f>
        <v>15672792.98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3">
        <f>BL18-CF18</f>
        <v>4831307.02</v>
      </c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5"/>
    </row>
    <row r="19" spans="1:166" s="35" customFormat="1" ht="32.25" customHeight="1">
      <c r="A19" s="268" t="s">
        <v>382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70"/>
      <c r="AP19" s="271" t="s">
        <v>383</v>
      </c>
      <c r="AQ19" s="272"/>
      <c r="AR19" s="272"/>
      <c r="AS19" s="272"/>
      <c r="AT19" s="272"/>
      <c r="AU19" s="273"/>
      <c r="AV19" s="263" t="s">
        <v>142</v>
      </c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263" t="s">
        <v>142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63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263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5"/>
      <c r="EE19" s="263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5"/>
      <c r="ET19" s="263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s="35" customFormat="1" ht="57.75" customHeight="1">
      <c r="A20" s="275" t="s">
        <v>387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7"/>
      <c r="AP20" s="271" t="s">
        <v>384</v>
      </c>
      <c r="AQ20" s="272"/>
      <c r="AR20" s="272"/>
      <c r="AS20" s="272"/>
      <c r="AT20" s="272"/>
      <c r="AU20" s="273"/>
      <c r="AV20" s="263" t="s">
        <v>142</v>
      </c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 t="s">
        <v>142</v>
      </c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5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63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5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5"/>
      <c r="EE20" s="263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5"/>
      <c r="ET20" s="263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35" customFormat="1" ht="32.25" customHeight="1">
      <c r="A21" s="268" t="s">
        <v>388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70"/>
      <c r="AP21" s="271"/>
      <c r="AQ21" s="272"/>
      <c r="AR21" s="272"/>
      <c r="AS21" s="272"/>
      <c r="AT21" s="272"/>
      <c r="AU21" s="273"/>
      <c r="AV21" s="263" t="s">
        <v>142</v>
      </c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5"/>
      <c r="BL21" s="263" t="s">
        <v>142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5"/>
      <c r="CF21" s="284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63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5"/>
      <c r="DN21" s="263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5"/>
      <c r="EE21" s="263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5"/>
      <c r="ET21" s="263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5"/>
    </row>
    <row r="22" spans="1:166" s="35" customFormat="1" ht="32.25" customHeight="1">
      <c r="A22" s="268" t="s">
        <v>389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71" t="s">
        <v>385</v>
      </c>
      <c r="AQ22" s="272"/>
      <c r="AR22" s="272"/>
      <c r="AS22" s="272"/>
      <c r="AT22" s="272"/>
      <c r="AU22" s="273"/>
      <c r="AV22" s="263" t="s">
        <v>142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5"/>
      <c r="BL22" s="263" t="s">
        <v>142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84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6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s="35" customFormat="1" ht="32.25" customHeight="1">
      <c r="A23" s="268" t="s">
        <v>390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271" t="s">
        <v>386</v>
      </c>
      <c r="AQ23" s="272"/>
      <c r="AR23" s="272"/>
      <c r="AS23" s="272"/>
      <c r="AT23" s="272"/>
      <c r="AU23" s="273"/>
      <c r="AV23" s="263" t="s">
        <v>142</v>
      </c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5"/>
      <c r="BL23" s="263" t="s">
        <v>142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5"/>
      <c r="CF23" s="284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63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5"/>
      <c r="DN23" s="263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  <c r="EE23" s="263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5"/>
      <c r="ET23" s="263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5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306" t="s">
        <v>155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94" t="s">
        <v>372</v>
      </c>
      <c r="AQ26" s="294"/>
      <c r="AR26" s="294"/>
      <c r="AS26" s="294"/>
      <c r="AT26" s="294"/>
      <c r="AU26" s="294"/>
      <c r="AV26" s="295" t="s">
        <v>373</v>
      </c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8"/>
      <c r="BL26" s="295" t="s">
        <v>374</v>
      </c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312" t="s">
        <v>153</v>
      </c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295" t="s">
        <v>152</v>
      </c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7"/>
    </row>
    <row r="27" spans="1:166" s="35" customFormat="1" ht="75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294"/>
      <c r="AQ27" s="294"/>
      <c r="AR27" s="294"/>
      <c r="AS27" s="294"/>
      <c r="AT27" s="294"/>
      <c r="AU27" s="294"/>
      <c r="AV27" s="309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1"/>
      <c r="BL27" s="309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1"/>
      <c r="CF27" s="294" t="s">
        <v>371</v>
      </c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 t="s">
        <v>151</v>
      </c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 t="s">
        <v>150</v>
      </c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 t="s">
        <v>149</v>
      </c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8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300"/>
    </row>
    <row r="28" spans="1:166" s="35" customFormat="1" ht="18.75">
      <c r="A28" s="278">
        <v>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>
        <v>2</v>
      </c>
      <c r="AQ28" s="278"/>
      <c r="AR28" s="278"/>
      <c r="AS28" s="278"/>
      <c r="AT28" s="278"/>
      <c r="AU28" s="278"/>
      <c r="AV28" s="291">
        <v>3</v>
      </c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3"/>
      <c r="BL28" s="291">
        <v>4</v>
      </c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3"/>
      <c r="CF28" s="278">
        <v>5</v>
      </c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>
        <v>6</v>
      </c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>
        <v>7</v>
      </c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>
        <v>8</v>
      </c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91">
        <v>9</v>
      </c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2"/>
    </row>
    <row r="29" spans="1:166" s="35" customFormat="1" ht="45.75" customHeight="1">
      <c r="A29" s="290" t="s">
        <v>394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89" t="s">
        <v>391</v>
      </c>
      <c r="AQ29" s="289"/>
      <c r="AR29" s="289"/>
      <c r="AS29" s="289"/>
      <c r="AT29" s="289"/>
      <c r="AU29" s="289"/>
      <c r="AV29" s="263" t="s">
        <v>142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5"/>
      <c r="BL29" s="263" t="s">
        <v>142</v>
      </c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5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3" t="s">
        <v>142</v>
      </c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5"/>
    </row>
    <row r="30" spans="1:166" s="35" customFormat="1" ht="32.25" customHeight="1">
      <c r="A30" s="288" t="s">
        <v>147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9"/>
      <c r="AQ30" s="289"/>
      <c r="AR30" s="289"/>
      <c r="AS30" s="289"/>
      <c r="AT30" s="289"/>
      <c r="AU30" s="289"/>
      <c r="AV30" s="263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3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3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5"/>
    </row>
    <row r="31" spans="1:166" s="35" customFormat="1" ht="32.25" customHeight="1">
      <c r="A31" s="287" t="s">
        <v>395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120" t="s">
        <v>392</v>
      </c>
      <c r="AQ31" s="120"/>
      <c r="AR31" s="120"/>
      <c r="AS31" s="120"/>
      <c r="AT31" s="120"/>
      <c r="AU31" s="120"/>
      <c r="AV31" s="263" t="s">
        <v>142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263" t="s">
        <v>142</v>
      </c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3" t="s">
        <v>142</v>
      </c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5"/>
    </row>
    <row r="32" spans="1:166" s="35" customFormat="1" ht="32.25" customHeight="1">
      <c r="A32" s="287" t="s">
        <v>396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120" t="s">
        <v>393</v>
      </c>
      <c r="AQ32" s="120"/>
      <c r="AR32" s="120"/>
      <c r="AS32" s="120"/>
      <c r="AT32" s="120"/>
      <c r="AU32" s="120"/>
      <c r="AV32" s="263" t="s">
        <v>142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5"/>
      <c r="BL32" s="263" t="s">
        <v>142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3" t="s">
        <v>142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5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4" t="s">
        <v>479</v>
      </c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CF34" s="35" t="s">
        <v>135</v>
      </c>
    </row>
    <row r="35" spans="14:149" s="35" customFormat="1" ht="20.25">
      <c r="N35" s="262" t="s">
        <v>132</v>
      </c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H35" s="266" t="s">
        <v>131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CF35" s="35" t="s">
        <v>134</v>
      </c>
      <c r="CG35" s="35" t="s">
        <v>333</v>
      </c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S35" s="279" t="s">
        <v>346</v>
      </c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</row>
    <row r="36" spans="1:153" s="35" customFormat="1" ht="44.25" customHeight="1">
      <c r="A36" s="35" t="s">
        <v>133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H36" s="274" t="s">
        <v>436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DC36" s="262" t="s">
        <v>132</v>
      </c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S36" s="262" t="s">
        <v>131</v>
      </c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W36" s="82"/>
    </row>
    <row r="37" spans="18:60" s="35" customFormat="1" ht="15.75" customHeight="1">
      <c r="R37" s="262" t="s">
        <v>132</v>
      </c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H37" s="266" t="s">
        <v>131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0" t="s">
        <v>130</v>
      </c>
      <c r="B39" s="260"/>
      <c r="C39" s="261" t="s">
        <v>329</v>
      </c>
      <c r="D39" s="261"/>
      <c r="E39" s="261"/>
      <c r="F39" s="35" t="s">
        <v>130</v>
      </c>
      <c r="I39" s="259" t="s">
        <v>512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60">
        <v>20</v>
      </c>
      <c r="Z39" s="260"/>
      <c r="AA39" s="260"/>
      <c r="AB39" s="260"/>
      <c r="AC39" s="260"/>
      <c r="AD39" s="170" t="s">
        <v>480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2022-11-01T07:13:05Z</cp:lastPrinted>
  <dcterms:created xsi:type="dcterms:W3CDTF">2015-02-02T08:55:52Z</dcterms:created>
  <dcterms:modified xsi:type="dcterms:W3CDTF">2023-01-18T11:22:40Z</dcterms:modified>
  <cp:category/>
  <cp:version/>
  <cp:contentType/>
  <cp:contentStatus/>
</cp:coreProperties>
</file>