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'доходы'!$A$74:$AM$74</definedName>
    <definedName name="_xlnm.Print_Area" localSheetId="0">'доходы'!$A$1:$FJ$158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<sst xmlns="http://schemas.openxmlformats.org/spreadsheetml/2006/main" count="1741" uniqueCount="527">
  <si>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</si>
  <si>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</si>
  <si>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</si>
  <si>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</si>
  <si>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</si>
  <si>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</si>
  <si>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</si>
  <si>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</si>
  <si>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</si>
  <si>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</si>
  <si>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</si>
  <si>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</si>
  <si>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</si>
  <si>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</si>
  <si>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</si>
  <si>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</si>
  <si>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</si>
  <si>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</si>
  <si>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</si>
  <si>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</si>
  <si>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</si>
  <si>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</si>
  <si>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</si>
  <si>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</si>
  <si>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</si>
  <si>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</si>
  <si>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</si>
  <si>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</si>
  <si>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</si>
  <si>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</si>
  <si>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</si>
  <si>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</si>
  <si>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</si>
  <si>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</si>
  <si>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</si>
  <si>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</si>
  <si>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</si>
  <si>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</si>
  <si>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</si>
  <si>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</si>
  <si>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</si>
  <si>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</si>
  <si>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</si>
  <si>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</si>
  <si>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</si>
  <si>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</si>
  <si>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</si>
  <si>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</si>
  <si>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</si>
  <si>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</si>
  <si>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</si>
  <si>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</si>
  <si>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</si>
  <si>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</si>
  <si>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</si>
  <si>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</si>
  <si>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</si>
  <si>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</si>
  <si>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</si>
  <si>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</si>
  <si>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</si>
  <si>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</si>
  <si>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</si>
  <si>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</si>
  <si>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</si>
  <si>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</si>
  <si>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</si>
  <si>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</si>
  <si>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</si>
  <si>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</si>
  <si>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</si>
  <si>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</si>
  <si>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</si>
  <si>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</si>
  <si>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</si>
  <si>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</si>
  <si>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</si>
  <si>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</si>
  <si>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</si>
  <si>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</si>
  <si>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</si>
  <si>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</si>
  <si>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</si>
  <si>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</si>
  <si>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</si>
  <si>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</si>
  <si>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</si>
  <si>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</si>
  <si>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</si>
  <si>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</si>
  <si>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</si>
  <si>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</si>
  <si>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</si>
  <si>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</si>
  <si>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</si>
  <si>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</si>
  <si>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</si>
  <si>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</si>
  <si>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</si>
  <si>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</si>
  <si>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</si>
  <si>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</si>
  <si>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</si>
  <si>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</si>
  <si>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</si>
  <si>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</si>
  <si>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</si>
  <si>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</si>
  <si>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</si>
  <si>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</si>
  <si>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</si>
  <si>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</si>
  <si>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</si>
  <si>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</si>
  <si>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</si>
  <si>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</si>
  <si>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</si>
  <si>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</si>
  <si>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</si>
  <si>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</si>
  <si>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</si>
  <si>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</si>
  <si>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</si>
  <si>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</si>
  <si>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</si>
  <si>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</si>
  <si>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</si>
  <si>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</si>
  <si>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</si>
  <si>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</si>
  <si>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</si>
  <si>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</si>
  <si>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</si>
  <si>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</si>
  <si>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</si>
  <si>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</si>
  <si>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</si>
  <si>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</si>
  <si>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</si>
  <si>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</si>
  <si>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</si>
  <si>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</si>
  <si>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</si>
  <si>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</si>
  <si>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</si>
  <si>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</si>
  <si>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</si>
  <si>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</si>
  <si>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</si>
  <si>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</si>
  <si>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</si>
  <si>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</si>
  <si>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</si>
  <si>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</si>
  <si>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</si>
  <si>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</si>
  <si>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</si>
  <si>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</si>
  <si>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</si>
  <si>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</si>
  <si>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</si>
  <si>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</si>
  <si>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</si>
  <si>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</si>
  <si>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</si>
  <si>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</si>
  <si>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</si>
  <si>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</si>
  <si>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</si>
  <si>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</si>
  <si>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</si>
  <si>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</si>
  <si>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</si>
  <si>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</si>
  <si>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</si>
  <si>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</si>
  <si>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</si>
  <si>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</si>
  <si>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</si>
  <si>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</si>
  <si>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</si>
  <si>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</si>
  <si>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</si>
  <si>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</si>
  <si>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</si>
  <si>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</si>
  <si>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</si>
  <si>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</si>
  <si>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</si>
  <si>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</si>
  <si>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</si>
  <si>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</si>
  <si>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</si>
  <si>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</si>
  <si>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</si>
  <si>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</si>
  <si>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</si>
  <si>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</si>
  <si>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</si>
  <si>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</si>
  <si>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</si>
  <si>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</si>
  <si>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</si>
  <si>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</si>
  <si>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</si>
  <si>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</si>
  <si>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</si>
  <si>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</si>
  <si>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</si>
  <si>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</si>
  <si>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</si>
  <si>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</si>
  <si>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</si>
  <si>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</si>
  <si>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</si>
  <si>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</si>
  <si>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</si>
  <si>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</si>
  <si>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</si>
  <si>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</si>
  <si>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</si>
  <si>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</si>
  <si>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</si>
  <si>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</si>
  <si>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</si>
  <si>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</si>
  <si>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</si>
  <si>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</si>
  <si>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</si>
  <si>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</si>
  <si>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</si>
  <si>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</si>
  <si>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</si>
  <si>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</si>
  <si>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</si>
  <si>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</si>
  <si>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</si>
  <si>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</si>
  <si>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</si>
  <si>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</si>
  <si>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</si>
  <si>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</si>
  <si>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</si>
  <si>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</si>
  <si>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</si>
  <si>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</si>
  <si>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</si>
  <si>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</si>
  <si>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</si>
  <si>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</si>
  <si>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</si>
  <si>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</si>
  <si>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</si>
  <si>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</si>
  <si>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</si>
  <si>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</si>
  <si>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</si>
  <si>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</si>
  <si>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</si>
  <si>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</si>
  <si>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</si>
  <si>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</si>
  <si>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</si>
  <si>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</si>
  <si>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</si>
  <si>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</si>
  <si>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</si>
  <si>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</si>
  <si>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</si>
  <si>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</si>
  <si>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</si>
  <si>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</si>
  <si>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</si>
  <si>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</si>
  <si>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</si>
  <si>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</si>
  <si>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</si>
  <si>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</si>
  <si>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</si>
  <si>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</si>
  <si>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</si>
  <si>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</si>
  <si>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</si>
  <si>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</si>
  <si>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</si>
  <si>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</si>
  <si>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</si>
  <si>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</si>
  <si>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</si>
  <si>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</si>
  <si>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</si>
  <si>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</si>
  <si>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</si>
  <si>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</si>
  <si>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</si>
  <si>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</si>
  <si>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</si>
  <si>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</si>
  <si>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</si>
  <si>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</si>
  <si>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</si>
  <si>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</si>
  <si>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</si>
  <si>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</si>
  <si>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</si>
  <si>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</si>
  <si>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</si>
  <si>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</si>
  <si>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</si>
  <si>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</si>
  <si>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</si>
  <si>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</si>
  <si>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</si>
  <si>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</si>
  <si>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</si>
  <si>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</si>
  <si>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</si>
  <si>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</si>
  <si>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</si>
  <si>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</si>
  <si>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</si>
  <si>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</si>
  <si>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</si>
  <si>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</si>
  <si>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</si>
  <si>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</si>
  <si>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</si>
  <si>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</si>
  <si>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</si>
  <si>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</si>
  <si>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</si>
  <si>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</si>
  <si>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</si>
  <si>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</si>
  <si>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</si>
  <si>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</si>
  <si>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</si>
  <si>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</si>
  <si>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</si>
  <si>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</si>
  <si>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</si>
  <si>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</si>
  <si>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</si>
  <si>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</si>
  <si>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</si>
  <si>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</si>
  <si>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</si>
  <si>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</si>
  <si>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</si>
  <si>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</si>
  <si>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</si>
  <si>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</si>
  <si>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</si>
  <si>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</si>
  <si>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</si>
  <si>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</si>
  <si>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</si>
  <si>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</si>
  <si>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</si>
  <si>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</si>
  <si>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</si>
  <si>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</si>
  <si>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</si>
  <si>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</si>
  <si>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</si>
  <si>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</si>
  <si>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</si>
  <si>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</si>
  <si>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</si>
  <si>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</si>
  <si>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</si>
  <si>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</si>
  <si>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</si>
  <si>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</si>
  <si>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</si>
  <si>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</si>
  <si>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</si>
  <si>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</si>
  <si>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</si>
  <si>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</si>
  <si>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</si>
  <si>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</si>
  <si>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</si>
  <si>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</si>
  <si>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</si>
  <si>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</si>
  <si>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</si>
  <si>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</si>
  <si>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</si>
  <si>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</si>
  <si>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</si>
  <si>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</si>
  <si>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</si>
  <si>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</si>
  <si>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</si>
  <si>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</si>
  <si>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</si>
  <si>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</si>
  <si>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</si>
  <si>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</si>
  <si>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</si>
  <si>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</si>
  <si>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</si>
  <si>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</si>
  <si>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</si>
  <si>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</si>
  <si>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</si>
  <si>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</si>
  <si>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</si>
  <si>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</si>
  <si>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</si>
  <si>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</si>
  <si>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</si>
  <si>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</si>
  <si>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</si>
  <si>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</si>
  <si>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</si>
  <si>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</si>
  <si>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</si>
  <si>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</si>
  <si>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</si>
  <si>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</si>
  <si>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</si>
  <si>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</si>
  <si>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</si>
  <si>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</si>
  <si>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</si>
  <si>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</si>
  <si>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</si>
  <si>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</si>
  <si>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</si>
  <si>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</si>
  <si>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</si>
  <si>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</si>
  <si>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</si>
  <si>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</si>
  <si>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</si>
  <si>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</si>
  <si>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</si>
  <si>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</si>
  <si>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</si>
  <si>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</si>
  <si>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</si>
  <si>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</si>
  <si>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</si>
  <si>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</si>
  <si>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</si>
  <si>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</si>
  <si>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</si>
  <si>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</si>
  <si>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</si>
  <si>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</si>
  <si>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</si>
  <si>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</si>
  <si>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</si>
  <si>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</si>
  <si>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</si>
  <si>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</si>
  <si>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</si>
  <si>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</si>
  <si>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</si>
  <si>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</si>
  <si>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</si>
  <si>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</si>
  <si>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</si>
  <si>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</si>
  <si>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</si>
  <si>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</si>
  <si>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</si>
  <si>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</si>
  <si>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</si>
  <si>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</si>
  <si>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</si>
  <si>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</si>
  <si>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</si>
  <si>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</si>
  <si>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</si>
  <si>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</si>
  <si>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</si>
  <si>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</si>
  <si>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</si>
  <si>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</si>
  <si>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</si>
  <si>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</si>
  <si>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</si>
  <si>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</si>
  <si>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</si>
  <si>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</si>
  <si>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</si>
  <si>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</si>
  <si>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</si>
  <si>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</si>
  <si>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</si>
  <si>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</si>
  <si>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</si>
  <si>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</si>
  <si>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</si>
  <si>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</si>
  <si>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</si>
  <si>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Дотации бюджетам на поддержку мер по обеспечению сбалансированности бюджетов</t>
  </si>
  <si>
    <t>2 02 15002 00 0000 150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</si>
  <si>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</si>
  <si>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</si>
  <si>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 Межбюджетные трансферты по передаче полномочий по организации ритуальных услуг</t>
  </si>
  <si>
    <t> 9990085050</t>
  </si>
  <si>
    <t>1 01 02080 01 1000 110</t>
  </si>
  <si>
    <t>1 01 02080 01 2100 110</t>
  </si>
  <si>
    <t>1 01 02080 01 3000 110</t>
  </si>
  <si>
    <t>1 01 02080 01 0000 110</t>
  </si>
  <si>
    <t>1 01 02130 01 0000 110</t>
  </si>
  <si>
    <t>1 01 02130 01 1000 110</t>
  </si>
  <si>
    <t>1 01 02130 01 2100 110</t>
  </si>
  <si>
    <t>1 01 02130 01 3000 110</t>
  </si>
  <si>
    <t>1 01 02140 01 0000 110</t>
  </si>
  <si>
    <t>1 01 02140 01 1000 110</t>
  </si>
  <si>
    <t>1 01 02140 01 2100 110</t>
  </si>
  <si>
    <t>1 01 02140 01 3000 110</t>
  </si>
  <si>
    <t>Невыясненные поступления, зачисляемые в бюджеты сельских поселений</t>
  </si>
  <si>
    <t>1 16 02020 02 0000 140</t>
  </si>
  <si>
    <t>1 16 02000 00 0000 140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</si>
  <si>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</si>
  <si>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</si>
  <si>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Иные межбюджетные трансферты, перечисляемые из бюджета поселения  на финансирование расходов по переданным полномочиям по теплоснабжению</t>
  </si>
  <si>
    <t> Субвенция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</si>
  <si>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</si>
  <si>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февраля</t>
  </si>
  <si>
    <t>01.02.2024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</si>
</sst>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24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vertical="top" wrapText="1"/>
      <protection/>
    </xf>
    <xf numFmtId="0" fontId="6" fillId="0" borderId="26" xfId="53" applyFont="1" applyFill="1" applyBorder="1" applyAlignment="1">
      <alignment vertical="top"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173" fontId="14" fillId="0" borderId="10" xfId="44" applyNumberFormat="1" applyFont="1" applyFill="1" applyBorder="1" applyAlignment="1">
      <alignment horizontal="center"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tabSelected="1" view="pageBreakPreview" zoomScale="60" zoomScaleNormal="75" workbookViewId="0" topLeftCell="A4">
      <selection activeCell="BB13" sqref="BB13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201" t="s">
        <v>309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9" t="s">
        <v>352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55"/>
      <c r="ES2" s="55"/>
      <c r="ET2" s="193" t="s">
        <v>308</v>
      </c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5"/>
    </row>
    <row r="3" spans="1:166" s="35" customFormat="1" ht="27.75" customHeight="1">
      <c r="A3" s="199" t="s">
        <v>353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200" t="s">
        <v>354</v>
      </c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307</v>
      </c>
      <c r="ER5" s="55"/>
      <c r="ES5" s="55"/>
      <c r="ET5" s="196" t="s">
        <v>312</v>
      </c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306</v>
      </c>
      <c r="BI6" s="203" t="s">
        <v>525</v>
      </c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5">
        <v>2024</v>
      </c>
      <c r="CF6" s="205"/>
      <c r="CG6" s="205"/>
      <c r="CH6" s="205"/>
      <c r="CI6" s="205"/>
      <c r="CJ6" s="206" t="s">
        <v>305</v>
      </c>
      <c r="CK6" s="206"/>
      <c r="CL6" s="80"/>
      <c r="CM6" s="79"/>
      <c r="CN6" s="79"/>
      <c r="CO6" s="79"/>
      <c r="CP6" s="79"/>
      <c r="CQ6" s="55"/>
      <c r="CR6" s="55"/>
      <c r="CS6" s="55"/>
      <c r="CT6" s="55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304</v>
      </c>
      <c r="ER6" s="55"/>
      <c r="ES6" s="55"/>
      <c r="ET6" s="183" t="s">
        <v>526</v>
      </c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5"/>
    </row>
    <row r="7" spans="1:166" s="35" customFormat="1" ht="24" customHeight="1">
      <c r="A7" s="189" t="s">
        <v>355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89" t="s">
        <v>356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89" t="s">
        <v>356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89" t="s">
        <v>357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55"/>
      <c r="BD10" s="55"/>
      <c r="BE10" s="204" t="s">
        <v>303</v>
      </c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302</v>
      </c>
      <c r="ER10" s="55"/>
      <c r="ES10" s="55"/>
      <c r="ET10" s="177" t="s">
        <v>301</v>
      </c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9"/>
    </row>
    <row r="11" spans="1:166" s="35" customFormat="1" ht="32.25" customHeight="1">
      <c r="A11" s="57" t="s">
        <v>300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07" t="s">
        <v>299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83" t="s">
        <v>359</v>
      </c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5"/>
    </row>
    <row r="12" spans="1:166" s="35" customFormat="1" ht="29.25" customHeight="1">
      <c r="A12" s="57" t="s">
        <v>358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83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5"/>
    </row>
    <row r="13" spans="1:166" s="35" customFormat="1" ht="27" customHeight="1" thickBot="1">
      <c r="A13" s="57" t="s">
        <v>298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297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296</v>
      </c>
      <c r="ER13" s="55"/>
      <c r="ES13" s="55"/>
      <c r="ET13" s="186">
        <v>383</v>
      </c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8"/>
    </row>
    <row r="14" spans="1:166" s="35" customFormat="1" ht="29.25" customHeight="1">
      <c r="A14" s="154" t="s">
        <v>295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6"/>
    </row>
    <row r="15" spans="1:167" s="35" customFormat="1" ht="19.5" customHeight="1">
      <c r="A15" s="157" t="s">
        <v>156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  <c r="AN15" s="157" t="s">
        <v>155</v>
      </c>
      <c r="AO15" s="158"/>
      <c r="AP15" s="158"/>
      <c r="AQ15" s="158"/>
      <c r="AR15" s="158"/>
      <c r="AS15" s="159"/>
      <c r="AT15" s="163" t="s">
        <v>360</v>
      </c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5"/>
      <c r="BJ15" s="163" t="s">
        <v>361</v>
      </c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5"/>
      <c r="CF15" s="175" t="s">
        <v>154</v>
      </c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4"/>
      <c r="ET15" s="176" t="s">
        <v>153</v>
      </c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38"/>
    </row>
    <row r="16" spans="1:167" s="35" customFormat="1" ht="75.75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2"/>
      <c r="AN16" s="160"/>
      <c r="AO16" s="161"/>
      <c r="AP16" s="161"/>
      <c r="AQ16" s="161"/>
      <c r="AR16" s="161"/>
      <c r="AS16" s="162"/>
      <c r="AT16" s="166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8"/>
      <c r="BJ16" s="166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8"/>
      <c r="CF16" s="173" t="s">
        <v>362</v>
      </c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4"/>
      <c r="CW16" s="175" t="s">
        <v>152</v>
      </c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4"/>
      <c r="DN16" s="175" t="s">
        <v>151</v>
      </c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4"/>
      <c r="EE16" s="175" t="s">
        <v>150</v>
      </c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4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38"/>
    </row>
    <row r="17" spans="1:167" s="35" customFormat="1" ht="16.5" customHeight="1">
      <c r="A17" s="169">
        <v>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1"/>
      <c r="AN17" s="169">
        <v>2</v>
      </c>
      <c r="AO17" s="170"/>
      <c r="AP17" s="170"/>
      <c r="AQ17" s="170"/>
      <c r="AR17" s="170"/>
      <c r="AS17" s="171"/>
      <c r="AT17" s="169">
        <v>3</v>
      </c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1"/>
      <c r="BJ17" s="169">
        <v>4</v>
      </c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1"/>
      <c r="CF17" s="169">
        <v>5</v>
      </c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1"/>
      <c r="CW17" s="169">
        <v>6</v>
      </c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1"/>
      <c r="DN17" s="169">
        <v>7</v>
      </c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1"/>
      <c r="EE17" s="169">
        <v>8</v>
      </c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1"/>
      <c r="ET17" s="172">
        <v>9</v>
      </c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38"/>
    </row>
    <row r="18" spans="1:167" s="45" customFormat="1" ht="29.25" customHeight="1">
      <c r="A18" s="180" t="s">
        <v>294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2"/>
      <c r="AN18" s="122" t="s">
        <v>293</v>
      </c>
      <c r="AO18" s="122"/>
      <c r="AP18" s="122"/>
      <c r="AQ18" s="122"/>
      <c r="AR18" s="122"/>
      <c r="AS18" s="122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4">
        <f>BJ20+BJ129</f>
        <v>16735400</v>
      </c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>
        <f>CF20+CF129</f>
        <v>999548.9</v>
      </c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20">
        <f>CF18</f>
        <v>999548.9</v>
      </c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50"/>
    </row>
    <row r="19" spans="1:167" s="35" customFormat="1" ht="15" customHeight="1">
      <c r="A19" s="137" t="s">
        <v>148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15" t="s">
        <v>292</v>
      </c>
      <c r="AO19" s="115"/>
      <c r="AP19" s="115"/>
      <c r="AQ19" s="115"/>
      <c r="AR19" s="115"/>
      <c r="AS19" s="115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38"/>
    </row>
    <row r="20" spans="1:167" s="45" customFormat="1" ht="24" customHeight="1">
      <c r="A20" s="121" t="s">
        <v>291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2"/>
      <c r="AO20" s="122"/>
      <c r="AP20" s="122"/>
      <c r="AQ20" s="122"/>
      <c r="AR20" s="122"/>
      <c r="AS20" s="122"/>
      <c r="AT20" s="123" t="s">
        <v>290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4">
        <f>BJ21+BJ79+BJ98+BJ102+BJ107+BJ116+BJ54+BJ121+BJ48</f>
        <v>4758000</v>
      </c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>
        <f>CF21+CF54+CF79+CF98+CF107+CF111+CF116+CF121+CF126</f>
        <v>119140.16</v>
      </c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>
        <f aca="true" t="shared" si="0" ref="EE20:EE65">CF20</f>
        <v>119140.16</v>
      </c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50"/>
    </row>
    <row r="21" spans="1:167" s="45" customFormat="1" ht="26.25" customHeight="1">
      <c r="A21" s="145" t="s">
        <v>289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22"/>
      <c r="AO21" s="122"/>
      <c r="AP21" s="122"/>
      <c r="AQ21" s="122"/>
      <c r="AR21" s="122"/>
      <c r="AS21" s="122"/>
      <c r="AT21" s="123" t="s">
        <v>288</v>
      </c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4">
        <f>BJ22</f>
        <v>1231900</v>
      </c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>
        <f>CF22</f>
        <v>69744.02</v>
      </c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20">
        <f t="shared" si="0"/>
        <v>69744.02</v>
      </c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53"/>
      <c r="FJ21" s="53"/>
      <c r="FK21" s="50"/>
    </row>
    <row r="22" spans="1:167" s="45" customFormat="1" ht="27.75" customHeight="1">
      <c r="A22" s="145" t="s">
        <v>276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22"/>
      <c r="AO22" s="122"/>
      <c r="AP22" s="122"/>
      <c r="AQ22" s="122"/>
      <c r="AR22" s="122"/>
      <c r="AS22" s="122"/>
      <c r="AT22" s="123" t="s">
        <v>287</v>
      </c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4">
        <f>BJ23</f>
        <v>1231900</v>
      </c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>
        <f>CF23+CF28+CF32+CF36+CF40+CF44</f>
        <v>69744.02</v>
      </c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0">
        <f t="shared" si="0"/>
        <v>69744.02</v>
      </c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53"/>
      <c r="FI22" s="53"/>
      <c r="FJ22" s="53"/>
      <c r="FK22" s="50"/>
    </row>
    <row r="23" spans="1:167" s="45" customFormat="1" ht="27.75" customHeight="1">
      <c r="A23" s="121" t="s">
        <v>276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2"/>
      <c r="AO23" s="122"/>
      <c r="AP23" s="122"/>
      <c r="AQ23" s="122"/>
      <c r="AR23" s="122"/>
      <c r="AS23" s="122"/>
      <c r="AT23" s="123" t="s">
        <v>286</v>
      </c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4">
        <v>1231900</v>
      </c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>
        <f>CF24+CF25+CF26+CF27</f>
        <v>60936.54</v>
      </c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20">
        <f t="shared" si="0"/>
        <v>60936.54</v>
      </c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50"/>
    </row>
    <row r="24" spans="1:170" s="35" customFormat="1" ht="27.75" customHeight="1">
      <c r="A24" s="114" t="s">
        <v>276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  <c r="AO24" s="115"/>
      <c r="AP24" s="115"/>
      <c r="AQ24" s="115"/>
      <c r="AR24" s="115"/>
      <c r="AS24" s="115"/>
      <c r="AT24" s="116" t="s">
        <v>285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7">
        <v>0</v>
      </c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>
        <v>60936.54</v>
      </c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8">
        <f t="shared" si="0"/>
        <v>60936.54</v>
      </c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38"/>
      <c r="FN24" s="38"/>
    </row>
    <row r="25" spans="1:170" s="35" customFormat="1" ht="27.75" customHeight="1">
      <c r="A25" s="114" t="s">
        <v>276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  <c r="AO25" s="115"/>
      <c r="AP25" s="115"/>
      <c r="AQ25" s="115"/>
      <c r="AR25" s="115"/>
      <c r="AS25" s="115"/>
      <c r="AT25" s="116" t="s">
        <v>284</v>
      </c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7">
        <v>0</v>
      </c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>
        <v>0</v>
      </c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8">
        <f t="shared" si="0"/>
        <v>0</v>
      </c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38"/>
      <c r="FN25" s="38"/>
    </row>
    <row r="26" spans="1:170" s="35" customFormat="1" ht="27.75" customHeight="1">
      <c r="A26" s="114" t="s">
        <v>276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5"/>
      <c r="AO26" s="115"/>
      <c r="AP26" s="115"/>
      <c r="AQ26" s="115"/>
      <c r="AR26" s="115"/>
      <c r="AS26" s="115"/>
      <c r="AT26" s="116" t="s">
        <v>283</v>
      </c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7">
        <v>0</v>
      </c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>
        <v>0</v>
      </c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8">
        <f t="shared" si="0"/>
        <v>0</v>
      </c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38"/>
      <c r="FN26" s="38"/>
    </row>
    <row r="27" spans="1:170" s="35" customFormat="1" ht="27.75" customHeight="1">
      <c r="A27" s="114" t="s">
        <v>276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5"/>
      <c r="AO27" s="115"/>
      <c r="AP27" s="115"/>
      <c r="AQ27" s="115"/>
      <c r="AR27" s="115"/>
      <c r="AS27" s="115"/>
      <c r="AT27" s="116" t="s">
        <v>363</v>
      </c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7">
        <v>0</v>
      </c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>
        <v>0</v>
      </c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8">
        <f>CF27</f>
        <v>0</v>
      </c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38"/>
      <c r="FN27" s="38"/>
    </row>
    <row r="28" spans="1:170" s="45" customFormat="1" ht="24" customHeight="1">
      <c r="A28" s="121" t="s">
        <v>276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2"/>
      <c r="AO28" s="122"/>
      <c r="AP28" s="122"/>
      <c r="AQ28" s="122"/>
      <c r="AR28" s="122"/>
      <c r="AS28" s="122"/>
      <c r="AT28" s="123" t="s">
        <v>282</v>
      </c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4">
        <v>0</v>
      </c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>
        <f>CF31+CF30+CF29</f>
        <v>0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20">
        <f t="shared" si="0"/>
        <v>0</v>
      </c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50"/>
      <c r="FN28" s="50"/>
    </row>
    <row r="29" spans="1:170" s="35" customFormat="1" ht="24" customHeight="1">
      <c r="A29" s="114" t="s">
        <v>276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5"/>
      <c r="AO29" s="115"/>
      <c r="AP29" s="115"/>
      <c r="AQ29" s="115"/>
      <c r="AR29" s="115"/>
      <c r="AS29" s="115"/>
      <c r="AT29" s="116" t="s">
        <v>281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7">
        <v>0</v>
      </c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>
        <v>0</v>
      </c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8">
        <f t="shared" si="0"/>
        <v>0</v>
      </c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38"/>
      <c r="FN29" s="38"/>
    </row>
    <row r="30" spans="1:170" s="35" customFormat="1" ht="24" customHeight="1">
      <c r="A30" s="114" t="s">
        <v>276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  <c r="AO30" s="115"/>
      <c r="AP30" s="115"/>
      <c r="AQ30" s="115"/>
      <c r="AR30" s="115"/>
      <c r="AS30" s="115"/>
      <c r="AT30" s="116" t="s">
        <v>342</v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7">
        <v>0</v>
      </c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>
        <v>0</v>
      </c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8">
        <f>CF30</f>
        <v>0</v>
      </c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38"/>
      <c r="FN30" s="38"/>
    </row>
    <row r="31" spans="1:170" s="35" customFormat="1" ht="24" customHeight="1">
      <c r="A31" s="114" t="s">
        <v>276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5"/>
      <c r="AO31" s="115"/>
      <c r="AP31" s="115"/>
      <c r="AQ31" s="115"/>
      <c r="AR31" s="115"/>
      <c r="AS31" s="115"/>
      <c r="AT31" s="116" t="s">
        <v>280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7">
        <v>0</v>
      </c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>
        <v>0</v>
      </c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8">
        <f t="shared" si="0"/>
        <v>0</v>
      </c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38"/>
      <c r="FN31" s="38"/>
    </row>
    <row r="32" spans="1:170" s="45" customFormat="1" ht="24" customHeight="1">
      <c r="A32" s="121" t="s">
        <v>276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2"/>
      <c r="AO32" s="122"/>
      <c r="AP32" s="122"/>
      <c r="AQ32" s="122"/>
      <c r="AR32" s="122"/>
      <c r="AS32" s="122"/>
      <c r="AT32" s="123" t="s">
        <v>279</v>
      </c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4">
        <v>0</v>
      </c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>
        <f>CF33+CF34+CF35</f>
        <v>8807.48</v>
      </c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20">
        <f t="shared" si="0"/>
        <v>8807.48</v>
      </c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50"/>
      <c r="FN32" s="50"/>
    </row>
    <row r="33" spans="1:170" s="35" customFormat="1" ht="26.25" customHeight="1">
      <c r="A33" s="114" t="s">
        <v>276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5"/>
      <c r="AO33" s="115"/>
      <c r="AP33" s="115"/>
      <c r="AQ33" s="115"/>
      <c r="AR33" s="115"/>
      <c r="AS33" s="115"/>
      <c r="AT33" s="116" t="s">
        <v>278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7">
        <v>0</v>
      </c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>
        <v>8802.6</v>
      </c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8">
        <f t="shared" si="0"/>
        <v>8802.6</v>
      </c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38"/>
      <c r="FN33" s="38"/>
    </row>
    <row r="34" spans="1:170" s="35" customFormat="1" ht="27" customHeight="1">
      <c r="A34" s="114" t="s">
        <v>276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5"/>
      <c r="AO34" s="115"/>
      <c r="AP34" s="115"/>
      <c r="AQ34" s="115"/>
      <c r="AR34" s="115"/>
      <c r="AS34" s="115"/>
      <c r="AT34" s="116" t="s">
        <v>277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>
        <v>0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>
        <v>0</v>
      </c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8">
        <f t="shared" si="0"/>
        <v>0</v>
      </c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38"/>
      <c r="FN34" s="38"/>
    </row>
    <row r="35" spans="1:170" s="35" customFormat="1" ht="24" customHeight="1">
      <c r="A35" s="114" t="s">
        <v>276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  <c r="AO35" s="115"/>
      <c r="AP35" s="115"/>
      <c r="AQ35" s="115"/>
      <c r="AR35" s="115"/>
      <c r="AS35" s="115"/>
      <c r="AT35" s="116" t="s">
        <v>275</v>
      </c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>
        <v>0</v>
      </c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>
        <v>4.88</v>
      </c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8">
        <f t="shared" si="0"/>
        <v>4.88</v>
      </c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38"/>
      <c r="FN35" s="38"/>
    </row>
    <row r="36" spans="1:170" s="45" customFormat="1" ht="24" customHeight="1">
      <c r="A36" s="121" t="s">
        <v>276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2"/>
      <c r="AO36" s="122"/>
      <c r="AP36" s="122"/>
      <c r="AQ36" s="122"/>
      <c r="AR36" s="122"/>
      <c r="AS36" s="122"/>
      <c r="AT36" s="123" t="s">
        <v>508</v>
      </c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4">
        <v>0</v>
      </c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>
        <f>CF37+CF38+CF39</f>
        <v>0</v>
      </c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20">
        <f aca="true" t="shared" si="1" ref="EE36:EE47">CF36</f>
        <v>0</v>
      </c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50"/>
      <c r="FN36" s="50"/>
    </row>
    <row r="37" spans="1:170" s="35" customFormat="1" ht="26.25" customHeight="1">
      <c r="A37" s="114" t="s">
        <v>276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5"/>
      <c r="AO37" s="115"/>
      <c r="AP37" s="115"/>
      <c r="AQ37" s="115"/>
      <c r="AR37" s="115"/>
      <c r="AS37" s="115"/>
      <c r="AT37" s="116" t="s">
        <v>505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7">
        <v>0</v>
      </c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>
        <v>0</v>
      </c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8">
        <f t="shared" si="1"/>
        <v>0</v>
      </c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38"/>
      <c r="FN37" s="38"/>
    </row>
    <row r="38" spans="1:170" s="35" customFormat="1" ht="27" customHeight="1" hidden="1">
      <c r="A38" s="114" t="s">
        <v>276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5"/>
      <c r="AO38" s="115"/>
      <c r="AP38" s="115"/>
      <c r="AQ38" s="115"/>
      <c r="AR38" s="115"/>
      <c r="AS38" s="115"/>
      <c r="AT38" s="116" t="s">
        <v>506</v>
      </c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7">
        <v>0</v>
      </c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>
        <v>0</v>
      </c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8">
        <f t="shared" si="1"/>
        <v>0</v>
      </c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38"/>
      <c r="FN38" s="38"/>
    </row>
    <row r="39" spans="1:170" s="35" customFormat="1" ht="24" customHeight="1">
      <c r="A39" s="114" t="s">
        <v>276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5"/>
      <c r="AO39" s="115"/>
      <c r="AP39" s="115"/>
      <c r="AQ39" s="115"/>
      <c r="AR39" s="115"/>
      <c r="AS39" s="115"/>
      <c r="AT39" s="116" t="s">
        <v>507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7">
        <v>0</v>
      </c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>
        <v>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8">
        <f t="shared" si="1"/>
        <v>0</v>
      </c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38"/>
      <c r="FN39" s="38"/>
    </row>
    <row r="40" spans="1:170" s="45" customFormat="1" ht="24" customHeight="1">
      <c r="A40" s="121" t="s">
        <v>276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2"/>
      <c r="AO40" s="122"/>
      <c r="AP40" s="122"/>
      <c r="AQ40" s="122"/>
      <c r="AR40" s="122"/>
      <c r="AS40" s="122"/>
      <c r="AT40" s="123" t="s">
        <v>509</v>
      </c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4">
        <v>0</v>
      </c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>
        <f>CF41+CF42+CF43</f>
        <v>0</v>
      </c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>
        <f t="shared" si="1"/>
        <v>0</v>
      </c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50"/>
      <c r="FN40" s="50"/>
    </row>
    <row r="41" spans="1:170" s="35" customFormat="1" ht="26.25" customHeight="1">
      <c r="A41" s="114" t="s">
        <v>276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5"/>
      <c r="AO41" s="115"/>
      <c r="AP41" s="115"/>
      <c r="AQ41" s="115"/>
      <c r="AR41" s="115"/>
      <c r="AS41" s="115"/>
      <c r="AT41" s="116" t="s">
        <v>510</v>
      </c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7">
        <v>0</v>
      </c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>
        <v>0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8">
        <f t="shared" si="1"/>
        <v>0</v>
      </c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38"/>
      <c r="FN41" s="38"/>
    </row>
    <row r="42" spans="1:170" s="35" customFormat="1" ht="27" customHeight="1" hidden="1">
      <c r="A42" s="114" t="s">
        <v>276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5"/>
      <c r="AO42" s="115"/>
      <c r="AP42" s="115"/>
      <c r="AQ42" s="115"/>
      <c r="AR42" s="115"/>
      <c r="AS42" s="115"/>
      <c r="AT42" s="116" t="s">
        <v>511</v>
      </c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7">
        <v>0</v>
      </c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>
        <v>0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8">
        <f t="shared" si="1"/>
        <v>0</v>
      </c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38"/>
      <c r="FN42" s="38"/>
    </row>
    <row r="43" spans="1:170" s="35" customFormat="1" ht="24" customHeight="1">
      <c r="A43" s="114" t="s">
        <v>276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  <c r="AS43" s="115"/>
      <c r="AT43" s="116" t="s">
        <v>512</v>
      </c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7">
        <v>0</v>
      </c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>
        <v>0</v>
      </c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8">
        <f t="shared" si="1"/>
        <v>0</v>
      </c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38"/>
      <c r="FN43" s="38"/>
    </row>
    <row r="44" spans="1:170" s="45" customFormat="1" ht="24" customHeight="1">
      <c r="A44" s="121" t="s">
        <v>276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2"/>
      <c r="AO44" s="122"/>
      <c r="AP44" s="122"/>
      <c r="AQ44" s="122"/>
      <c r="AR44" s="122"/>
      <c r="AS44" s="122"/>
      <c r="AT44" s="123" t="s">
        <v>513</v>
      </c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4">
        <v>0</v>
      </c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>
        <f>CF45+CF46+CF47</f>
        <v>0</v>
      </c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20">
        <f t="shared" si="1"/>
        <v>0</v>
      </c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50"/>
      <c r="FN44" s="50"/>
    </row>
    <row r="45" spans="1:170" s="35" customFormat="1" ht="26.25" customHeight="1">
      <c r="A45" s="114" t="s">
        <v>276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5"/>
      <c r="AO45" s="115"/>
      <c r="AP45" s="115"/>
      <c r="AQ45" s="115"/>
      <c r="AR45" s="115"/>
      <c r="AS45" s="115"/>
      <c r="AT45" s="116" t="s">
        <v>514</v>
      </c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7">
        <v>0</v>
      </c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>
        <v>0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8">
        <f t="shared" si="1"/>
        <v>0</v>
      </c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38"/>
      <c r="FN45" s="38"/>
    </row>
    <row r="46" spans="1:170" s="35" customFormat="1" ht="27" customHeight="1" hidden="1">
      <c r="A46" s="114" t="s">
        <v>276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5"/>
      <c r="AO46" s="115"/>
      <c r="AP46" s="115"/>
      <c r="AQ46" s="115"/>
      <c r="AR46" s="115"/>
      <c r="AS46" s="115"/>
      <c r="AT46" s="116" t="s">
        <v>515</v>
      </c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7">
        <v>0</v>
      </c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>
        <v>0</v>
      </c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8">
        <f t="shared" si="1"/>
        <v>0</v>
      </c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38"/>
      <c r="FN46" s="38"/>
    </row>
    <row r="47" spans="1:170" s="35" customFormat="1" ht="24" customHeight="1">
      <c r="A47" s="114" t="s">
        <v>276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5"/>
      <c r="AO47" s="115"/>
      <c r="AP47" s="115"/>
      <c r="AQ47" s="115"/>
      <c r="AR47" s="115"/>
      <c r="AS47" s="115"/>
      <c r="AT47" s="116" t="s">
        <v>516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7">
        <v>0</v>
      </c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>
        <v>0</v>
      </c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8">
        <f t="shared" si="1"/>
        <v>0</v>
      </c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38"/>
      <c r="FN47" s="38"/>
    </row>
    <row r="48" spans="1:170" s="45" customFormat="1" ht="38.25" customHeight="1" hidden="1">
      <c r="A48" s="121" t="s">
        <v>274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2"/>
      <c r="AO48" s="122"/>
      <c r="AP48" s="122"/>
      <c r="AQ48" s="122"/>
      <c r="AR48" s="122"/>
      <c r="AS48" s="122"/>
      <c r="AT48" s="136" t="s">
        <v>273</v>
      </c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24">
        <f>BJ49</f>
        <v>0</v>
      </c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>
        <f>CF49</f>
        <v>0</v>
      </c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20">
        <f t="shared" si="0"/>
        <v>0</v>
      </c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50"/>
      <c r="FN48" s="50"/>
    </row>
    <row r="49" spans="1:170" s="35" customFormat="1" ht="27.75" customHeight="1" hidden="1">
      <c r="A49" s="114" t="s">
        <v>272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5"/>
      <c r="AO49" s="115"/>
      <c r="AP49" s="115"/>
      <c r="AQ49" s="115"/>
      <c r="AR49" s="115"/>
      <c r="AS49" s="115"/>
      <c r="AT49" s="128" t="s">
        <v>271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17">
        <f>BJ50+BJ51+BJ52+BJ53</f>
        <v>0</v>
      </c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>
        <f>CF50+CF51+CF52+CF53</f>
        <v>0</v>
      </c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8">
        <f t="shared" si="0"/>
        <v>0</v>
      </c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38"/>
      <c r="FN49" s="38"/>
    </row>
    <row r="50" spans="1:170" s="35" customFormat="1" ht="28.5" customHeight="1" hidden="1">
      <c r="A50" s="114" t="s">
        <v>270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5"/>
      <c r="AO50" s="115"/>
      <c r="AP50" s="115"/>
      <c r="AQ50" s="115"/>
      <c r="AR50" s="115"/>
      <c r="AS50" s="115"/>
      <c r="AT50" s="128" t="s">
        <v>269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17">
        <v>0</v>
      </c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>
        <v>0</v>
      </c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8">
        <f t="shared" si="0"/>
        <v>0</v>
      </c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38"/>
      <c r="FN50" s="38"/>
    </row>
    <row r="51" spans="1:170" s="35" customFormat="1" ht="26.25" customHeight="1" hidden="1">
      <c r="A51" s="114" t="s">
        <v>268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5"/>
      <c r="AO51" s="115"/>
      <c r="AP51" s="115"/>
      <c r="AQ51" s="115"/>
      <c r="AR51" s="115"/>
      <c r="AS51" s="115"/>
      <c r="AT51" s="128" t="s">
        <v>267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17">
        <v>0</v>
      </c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>
        <v>0</v>
      </c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8">
        <f t="shared" si="0"/>
        <v>0</v>
      </c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38"/>
      <c r="FN51" s="38"/>
    </row>
    <row r="52" spans="1:170" s="35" customFormat="1" ht="26.25" customHeight="1" hidden="1">
      <c r="A52" s="114" t="s">
        <v>266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5"/>
      <c r="AO52" s="115"/>
      <c r="AP52" s="115"/>
      <c r="AQ52" s="115"/>
      <c r="AR52" s="115"/>
      <c r="AS52" s="115"/>
      <c r="AT52" s="128" t="s">
        <v>265</v>
      </c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17">
        <v>0</v>
      </c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>
        <v>0</v>
      </c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8">
        <f t="shared" si="0"/>
        <v>0</v>
      </c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38"/>
      <c r="FN52" s="38"/>
    </row>
    <row r="53" spans="1:170" s="35" customFormat="1" ht="27" customHeight="1" hidden="1">
      <c r="A53" s="114" t="s">
        <v>264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5"/>
      <c r="AO53" s="115"/>
      <c r="AP53" s="115"/>
      <c r="AQ53" s="115"/>
      <c r="AR53" s="115"/>
      <c r="AS53" s="115"/>
      <c r="AT53" s="128" t="s">
        <v>263</v>
      </c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17">
        <v>0</v>
      </c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>
        <v>0</v>
      </c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8">
        <f t="shared" si="0"/>
        <v>0</v>
      </c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38"/>
      <c r="FN53" s="38"/>
    </row>
    <row r="54" spans="1:167" s="35" customFormat="1" ht="23.25" customHeight="1" hidden="1">
      <c r="A54" s="148" t="s">
        <v>262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22"/>
      <c r="AO54" s="122"/>
      <c r="AP54" s="122"/>
      <c r="AQ54" s="122"/>
      <c r="AR54" s="122"/>
      <c r="AS54" s="122"/>
      <c r="AT54" s="136" t="s">
        <v>261</v>
      </c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24">
        <f>BJ55+BJ74</f>
        <v>0</v>
      </c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>
        <f>CF74</f>
        <v>0</v>
      </c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20">
        <f t="shared" si="0"/>
        <v>0</v>
      </c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52"/>
      <c r="FJ54" s="52"/>
      <c r="FK54" s="38"/>
    </row>
    <row r="55" spans="1:175" s="35" customFormat="1" ht="34.5" customHeight="1" hidden="1">
      <c r="A55" s="121" t="s">
        <v>260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2"/>
      <c r="AO55" s="122"/>
      <c r="AP55" s="122"/>
      <c r="AQ55" s="122"/>
      <c r="AR55" s="122"/>
      <c r="AS55" s="122"/>
      <c r="AT55" s="136" t="s">
        <v>259</v>
      </c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24">
        <v>0</v>
      </c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>
        <f>CF56+CF62+CF71</f>
        <v>0</v>
      </c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20">
        <f t="shared" si="0"/>
        <v>0</v>
      </c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52"/>
      <c r="FJ55" s="52"/>
      <c r="FK55" s="38"/>
      <c r="FS55" s="38"/>
    </row>
    <row r="56" spans="1:167" s="45" customFormat="1" ht="39.75" customHeight="1" hidden="1">
      <c r="A56" s="121" t="s">
        <v>256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2"/>
      <c r="AO56" s="122"/>
      <c r="AP56" s="122"/>
      <c r="AQ56" s="122"/>
      <c r="AR56" s="122"/>
      <c r="AS56" s="122"/>
      <c r="AT56" s="136" t="s">
        <v>258</v>
      </c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24">
        <f>BJ57+BJ58+BJ59</f>
        <v>0</v>
      </c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>
        <f>CF57+CF61</f>
        <v>0</v>
      </c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20">
        <f t="shared" si="0"/>
        <v>0</v>
      </c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50"/>
    </row>
    <row r="57" spans="1:167" s="35" customFormat="1" ht="33" customHeight="1" hidden="1">
      <c r="A57" s="114" t="s">
        <v>256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5"/>
      <c r="AO57" s="115"/>
      <c r="AP57" s="115"/>
      <c r="AQ57" s="115"/>
      <c r="AR57" s="115"/>
      <c r="AS57" s="115"/>
      <c r="AT57" s="128" t="s">
        <v>257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17">
        <v>0</v>
      </c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>
        <f>CF58+CF59</f>
        <v>0</v>
      </c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8">
        <f t="shared" si="0"/>
        <v>0</v>
      </c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38"/>
    </row>
    <row r="58" spans="1:167" s="45" customFormat="1" ht="34.5" customHeight="1" hidden="1">
      <c r="A58" s="114" t="s">
        <v>256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22"/>
      <c r="AO58" s="226"/>
      <c r="AP58" s="226"/>
      <c r="AQ58" s="226"/>
      <c r="AR58" s="226"/>
      <c r="AS58" s="226"/>
      <c r="AT58" s="128" t="s">
        <v>255</v>
      </c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117">
        <v>0</v>
      </c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>
        <v>0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8">
        <f t="shared" si="0"/>
        <v>0</v>
      </c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53"/>
      <c r="FI58" s="53"/>
      <c r="FJ58" s="53"/>
      <c r="FK58" s="50"/>
    </row>
    <row r="59" spans="1:167" s="35" customFormat="1" ht="36.75" customHeight="1" hidden="1">
      <c r="A59" s="114" t="s">
        <v>253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22"/>
      <c r="AO59" s="122"/>
      <c r="AP59" s="122"/>
      <c r="AQ59" s="122"/>
      <c r="AR59" s="122"/>
      <c r="AS59" s="122"/>
      <c r="AT59" s="128" t="s">
        <v>254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17">
        <v>0</v>
      </c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>
        <v>0</v>
      </c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3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113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118">
        <f t="shared" si="0"/>
        <v>0</v>
      </c>
      <c r="EF59" s="208"/>
      <c r="EG59" s="208"/>
      <c r="EH59" s="208"/>
      <c r="EI59" s="208"/>
      <c r="EJ59" s="208"/>
      <c r="EK59" s="208"/>
      <c r="EL59" s="208"/>
      <c r="EM59" s="208"/>
      <c r="EN59" s="208"/>
      <c r="EO59" s="208"/>
      <c r="EP59" s="208"/>
      <c r="EQ59" s="208"/>
      <c r="ER59" s="208"/>
      <c r="ES59" s="208"/>
      <c r="ET59" s="113"/>
      <c r="EU59" s="208"/>
      <c r="EV59" s="208"/>
      <c r="EW59" s="208"/>
      <c r="EX59" s="208"/>
      <c r="EY59" s="208"/>
      <c r="EZ59" s="208"/>
      <c r="FA59" s="208"/>
      <c r="FB59" s="208"/>
      <c r="FC59" s="208"/>
      <c r="FD59" s="208"/>
      <c r="FE59" s="208"/>
      <c r="FF59" s="208"/>
      <c r="FG59" s="208"/>
      <c r="FH59" s="52"/>
      <c r="FI59" s="52"/>
      <c r="FJ59" s="52"/>
      <c r="FK59" s="38"/>
    </row>
    <row r="60" spans="1:167" s="35" customFormat="1" ht="36.75" customHeight="1" hidden="1">
      <c r="A60" s="114" t="s">
        <v>253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22"/>
      <c r="AO60" s="122"/>
      <c r="AP60" s="122"/>
      <c r="AQ60" s="122"/>
      <c r="AR60" s="122"/>
      <c r="AS60" s="122"/>
      <c r="AT60" s="128" t="s">
        <v>252</v>
      </c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17">
        <v>0</v>
      </c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>
        <v>0</v>
      </c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3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113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118">
        <f t="shared" si="0"/>
        <v>0</v>
      </c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8"/>
      <c r="ER60" s="208"/>
      <c r="ES60" s="208"/>
      <c r="ET60" s="113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  <c r="FF60" s="208"/>
      <c r="FG60" s="208"/>
      <c r="FH60" s="52"/>
      <c r="FI60" s="52"/>
      <c r="FJ60" s="52"/>
      <c r="FK60" s="38"/>
    </row>
    <row r="61" spans="1:167" s="35" customFormat="1" ht="53.25" customHeight="1" hidden="1">
      <c r="A61" s="114" t="s">
        <v>251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22"/>
      <c r="AO61" s="122"/>
      <c r="AP61" s="122"/>
      <c r="AQ61" s="122"/>
      <c r="AR61" s="122"/>
      <c r="AS61" s="122"/>
      <c r="AT61" s="128" t="s">
        <v>250</v>
      </c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17">
        <v>0</v>
      </c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>
        <v>0</v>
      </c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3"/>
      <c r="CX61" s="208"/>
      <c r="CY61" s="208"/>
      <c r="CZ61" s="208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113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118">
        <f t="shared" si="0"/>
        <v>0</v>
      </c>
      <c r="EF61" s="208"/>
      <c r="EG61" s="208"/>
      <c r="EH61" s="208"/>
      <c r="EI61" s="208"/>
      <c r="EJ61" s="208"/>
      <c r="EK61" s="208"/>
      <c r="EL61" s="208"/>
      <c r="EM61" s="208"/>
      <c r="EN61" s="208"/>
      <c r="EO61" s="208"/>
      <c r="EP61" s="208"/>
      <c r="EQ61" s="208"/>
      <c r="ER61" s="208"/>
      <c r="ES61" s="208"/>
      <c r="ET61" s="113"/>
      <c r="EU61" s="208"/>
      <c r="EV61" s="208"/>
      <c r="EW61" s="208"/>
      <c r="EX61" s="208"/>
      <c r="EY61" s="208"/>
      <c r="EZ61" s="208"/>
      <c r="FA61" s="208"/>
      <c r="FB61" s="208"/>
      <c r="FC61" s="208"/>
      <c r="FD61" s="208"/>
      <c r="FE61" s="208"/>
      <c r="FF61" s="208"/>
      <c r="FG61" s="208"/>
      <c r="FH61" s="52"/>
      <c r="FI61" s="52"/>
      <c r="FJ61" s="52"/>
      <c r="FK61" s="38"/>
    </row>
    <row r="62" spans="1:167" s="35" customFormat="1" ht="55.5" customHeight="1" hidden="1">
      <c r="A62" s="121" t="s">
        <v>249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2"/>
      <c r="AO62" s="122"/>
      <c r="AP62" s="122"/>
      <c r="AQ62" s="122"/>
      <c r="AR62" s="122"/>
      <c r="AS62" s="122"/>
      <c r="AT62" s="136" t="s">
        <v>248</v>
      </c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24">
        <f>BJ63</f>
        <v>0</v>
      </c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>
        <f>CF63+CF68</f>
        <v>0</v>
      </c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13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113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118">
        <f t="shared" si="0"/>
        <v>0</v>
      </c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113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  <c r="FF62" s="208"/>
      <c r="FG62" s="208"/>
      <c r="FH62" s="52"/>
      <c r="FI62" s="52"/>
      <c r="FJ62" s="52"/>
      <c r="FK62" s="38"/>
    </row>
    <row r="63" spans="1:167" s="45" customFormat="1" ht="35.25" customHeight="1" hidden="1">
      <c r="A63" s="114" t="s">
        <v>245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22"/>
      <c r="AO63" s="122"/>
      <c r="AP63" s="122"/>
      <c r="AQ63" s="122"/>
      <c r="AR63" s="122"/>
      <c r="AS63" s="122"/>
      <c r="AT63" s="128" t="s">
        <v>247</v>
      </c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17">
        <v>0</v>
      </c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>
        <f>CF64+CF65+CF66+CF67</f>
        <v>0</v>
      </c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8">
        <f t="shared" si="0"/>
        <v>0</v>
      </c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29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1"/>
      <c r="FK63" s="50"/>
    </row>
    <row r="64" spans="1:167" s="45" customFormat="1" ht="37.5" customHeight="1" hidden="1">
      <c r="A64" s="114" t="s">
        <v>245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22"/>
      <c r="AO64" s="122"/>
      <c r="AP64" s="122"/>
      <c r="AQ64" s="122"/>
      <c r="AR64" s="122"/>
      <c r="AS64" s="122"/>
      <c r="AT64" s="128" t="s">
        <v>246</v>
      </c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17">
        <v>0</v>
      </c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>
        <v>0</v>
      </c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8">
        <f t="shared" si="0"/>
        <v>0</v>
      </c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29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1"/>
      <c r="FK64" s="50"/>
    </row>
    <row r="65" spans="1:167" s="45" customFormat="1" ht="37.5" customHeight="1" hidden="1">
      <c r="A65" s="114" t="s">
        <v>245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22"/>
      <c r="AO65" s="122"/>
      <c r="AP65" s="122"/>
      <c r="AQ65" s="122"/>
      <c r="AR65" s="122"/>
      <c r="AS65" s="122"/>
      <c r="AT65" s="128" t="s">
        <v>244</v>
      </c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17">
        <v>0</v>
      </c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>
        <v>0</v>
      </c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8">
        <f t="shared" si="0"/>
        <v>0</v>
      </c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29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1"/>
      <c r="FK65" s="50"/>
    </row>
    <row r="66" spans="1:167" s="45" customFormat="1" ht="37.5" customHeight="1" hidden="1">
      <c r="A66" s="114" t="s">
        <v>243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22"/>
      <c r="AO66" s="122"/>
      <c r="AP66" s="122"/>
      <c r="AQ66" s="122"/>
      <c r="AR66" s="122"/>
      <c r="AS66" s="122"/>
      <c r="AT66" s="128" t="s">
        <v>242</v>
      </c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17">
        <v>0</v>
      </c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>
        <v>0</v>
      </c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8">
        <f aca="true" t="shared" si="2" ref="EE66:EE100">CF66</f>
        <v>0</v>
      </c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29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1"/>
      <c r="FK66" s="50"/>
    </row>
    <row r="67" spans="1:167" s="45" customFormat="1" ht="37.5" customHeight="1" hidden="1">
      <c r="A67" s="114" t="s">
        <v>241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22"/>
      <c r="AO67" s="122"/>
      <c r="AP67" s="122"/>
      <c r="AQ67" s="122"/>
      <c r="AR67" s="122"/>
      <c r="AS67" s="122"/>
      <c r="AT67" s="128" t="s">
        <v>240</v>
      </c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17">
        <v>0</v>
      </c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>
        <v>0</v>
      </c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8">
        <f t="shared" si="2"/>
        <v>0</v>
      </c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29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1"/>
      <c r="FK67" s="50"/>
    </row>
    <row r="68" spans="1:167" s="45" customFormat="1" ht="54" customHeight="1" hidden="1">
      <c r="A68" s="114" t="s">
        <v>238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22"/>
      <c r="AO68" s="122"/>
      <c r="AP68" s="122"/>
      <c r="AQ68" s="122"/>
      <c r="AR68" s="122"/>
      <c r="AS68" s="122"/>
      <c r="AT68" s="128" t="s">
        <v>239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17">
        <v>0</v>
      </c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>
        <v>0</v>
      </c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8">
        <f t="shared" si="2"/>
        <v>0</v>
      </c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29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1"/>
      <c r="FK68" s="50"/>
    </row>
    <row r="69" spans="1:167" s="45" customFormat="1" ht="56.25" customHeight="1" hidden="1">
      <c r="A69" s="149" t="s">
        <v>238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5"/>
      <c r="AN69" s="122"/>
      <c r="AO69" s="122"/>
      <c r="AP69" s="122"/>
      <c r="AQ69" s="122"/>
      <c r="AR69" s="122"/>
      <c r="AS69" s="122"/>
      <c r="AT69" s="128" t="s">
        <v>237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17">
        <v>0</v>
      </c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>
        <v>0</v>
      </c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8">
        <f t="shared" si="2"/>
        <v>0</v>
      </c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29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1"/>
      <c r="FK69" s="50"/>
    </row>
    <row r="70" spans="1:167" s="45" customFormat="1" ht="75" customHeight="1" hidden="1">
      <c r="A70" s="114" t="s">
        <v>236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22"/>
      <c r="AO70" s="122"/>
      <c r="AP70" s="122"/>
      <c r="AQ70" s="122"/>
      <c r="AR70" s="122"/>
      <c r="AS70" s="122"/>
      <c r="AT70" s="128" t="s">
        <v>235</v>
      </c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17">
        <v>0</v>
      </c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>
        <v>0</v>
      </c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8">
        <f t="shared" si="2"/>
        <v>0</v>
      </c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29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1"/>
      <c r="FK70" s="50"/>
    </row>
    <row r="71" spans="1:167" s="45" customFormat="1" ht="38.25" customHeight="1" hidden="1">
      <c r="A71" s="121" t="s">
        <v>233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2"/>
      <c r="AO71" s="122"/>
      <c r="AP71" s="122"/>
      <c r="AQ71" s="122"/>
      <c r="AR71" s="122"/>
      <c r="AS71" s="122"/>
      <c r="AT71" s="136" t="s">
        <v>234</v>
      </c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24">
        <f>BJ72</f>
        <v>0</v>
      </c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>
        <f>CF72+CF73</f>
        <v>0</v>
      </c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20">
        <f t="shared" si="2"/>
        <v>0</v>
      </c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9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1"/>
      <c r="FK71" s="50"/>
    </row>
    <row r="72" spans="1:167" s="45" customFormat="1" ht="38.25" customHeight="1" hidden="1">
      <c r="A72" s="114" t="s">
        <v>233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22"/>
      <c r="AO72" s="122"/>
      <c r="AP72" s="122"/>
      <c r="AQ72" s="122"/>
      <c r="AR72" s="122"/>
      <c r="AS72" s="122"/>
      <c r="AT72" s="128" t="s">
        <v>232</v>
      </c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17">
        <v>0</v>
      </c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>
        <v>0</v>
      </c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8">
        <f t="shared" si="2"/>
        <v>0</v>
      </c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29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1"/>
      <c r="FK72" s="50"/>
    </row>
    <row r="73" spans="1:167" s="45" customFormat="1" ht="41.25" customHeight="1" hidden="1">
      <c r="A73" s="114" t="s">
        <v>233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22"/>
      <c r="AO73" s="122"/>
      <c r="AP73" s="122"/>
      <c r="AQ73" s="122"/>
      <c r="AR73" s="122"/>
      <c r="AS73" s="122"/>
      <c r="AT73" s="128" t="s">
        <v>232</v>
      </c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17">
        <v>0</v>
      </c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>
        <v>0</v>
      </c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8">
        <f t="shared" si="2"/>
        <v>0</v>
      </c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29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1"/>
      <c r="FK73" s="50"/>
    </row>
    <row r="74" spans="1:167" s="45" customFormat="1" ht="24.75" customHeight="1" hidden="1">
      <c r="A74" s="147" t="s">
        <v>229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22"/>
      <c r="AO74" s="122"/>
      <c r="AP74" s="122"/>
      <c r="AQ74" s="122"/>
      <c r="AR74" s="122"/>
      <c r="AS74" s="122"/>
      <c r="AT74" s="136" t="s">
        <v>231</v>
      </c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24">
        <f>BJ75</f>
        <v>0</v>
      </c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>
        <f>CF75</f>
        <v>0</v>
      </c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20">
        <f t="shared" si="2"/>
        <v>0</v>
      </c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9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1"/>
      <c r="FK74" s="50"/>
    </row>
    <row r="75" spans="1:167" s="45" customFormat="1" ht="27.75" customHeight="1" hidden="1">
      <c r="A75" s="146" t="s">
        <v>229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22"/>
      <c r="AO75" s="122"/>
      <c r="AP75" s="122"/>
      <c r="AQ75" s="122"/>
      <c r="AR75" s="122"/>
      <c r="AS75" s="122"/>
      <c r="AT75" s="128" t="s">
        <v>230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17">
        <v>0</v>
      </c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>
        <f>CF76+CF77+CF78</f>
        <v>0</v>
      </c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20">
        <f t="shared" si="2"/>
        <v>0</v>
      </c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53"/>
      <c r="FI75" s="53"/>
      <c r="FJ75" s="53"/>
      <c r="FK75" s="50"/>
    </row>
    <row r="76" spans="1:167" s="45" customFormat="1" ht="27" customHeight="1" hidden="1">
      <c r="A76" s="146" t="s">
        <v>229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22"/>
      <c r="AO76" s="122"/>
      <c r="AP76" s="122"/>
      <c r="AQ76" s="122"/>
      <c r="AR76" s="122"/>
      <c r="AS76" s="122"/>
      <c r="AT76" s="128" t="s">
        <v>228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17">
        <v>0</v>
      </c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>
        <v>0</v>
      </c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20">
        <f t="shared" si="2"/>
        <v>0</v>
      </c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53"/>
      <c r="FI76" s="53"/>
      <c r="FJ76" s="53"/>
      <c r="FK76" s="50"/>
    </row>
    <row r="77" spans="1:167" s="45" customFormat="1" ht="24.75" customHeight="1" hidden="1">
      <c r="A77" s="146" t="s">
        <v>227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22"/>
      <c r="AO77" s="122"/>
      <c r="AP77" s="122"/>
      <c r="AQ77" s="122"/>
      <c r="AR77" s="122"/>
      <c r="AS77" s="122"/>
      <c r="AT77" s="128" t="s">
        <v>226</v>
      </c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17">
        <v>0</v>
      </c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>
        <v>0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20">
        <f t="shared" si="2"/>
        <v>0</v>
      </c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53"/>
      <c r="FI77" s="53"/>
      <c r="FJ77" s="53"/>
      <c r="FK77" s="50"/>
    </row>
    <row r="78" spans="1:167" s="45" customFormat="1" ht="24.75" customHeight="1" hidden="1">
      <c r="A78" s="146" t="s">
        <v>225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22"/>
      <c r="AO78" s="122"/>
      <c r="AP78" s="122"/>
      <c r="AQ78" s="122"/>
      <c r="AR78" s="122"/>
      <c r="AS78" s="122"/>
      <c r="AT78" s="128" t="s">
        <v>402</v>
      </c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17">
        <v>0</v>
      </c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>
        <v>0</v>
      </c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20">
        <f t="shared" si="2"/>
        <v>0</v>
      </c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53"/>
      <c r="FI78" s="53"/>
      <c r="FJ78" s="53"/>
      <c r="FK78" s="50"/>
    </row>
    <row r="79" spans="1:167" s="35" customFormat="1" ht="26.25" customHeight="1">
      <c r="A79" s="148" t="s">
        <v>224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15"/>
      <c r="AO79" s="115"/>
      <c r="AP79" s="115"/>
      <c r="AQ79" s="115"/>
      <c r="AR79" s="115"/>
      <c r="AS79" s="115"/>
      <c r="AT79" s="136" t="s">
        <v>223</v>
      </c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224">
        <f>BJ80+BJ86</f>
        <v>3511000</v>
      </c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124">
        <f>CF80+CF86</f>
        <v>49396.14</v>
      </c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20">
        <f t="shared" si="2"/>
        <v>49396.14</v>
      </c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52"/>
      <c r="FI79" s="52"/>
      <c r="FJ79" s="52"/>
      <c r="FK79" s="38"/>
    </row>
    <row r="80" spans="1:167" s="35" customFormat="1" ht="27" customHeight="1">
      <c r="A80" s="148" t="s">
        <v>218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22"/>
      <c r="AO80" s="122"/>
      <c r="AP80" s="122"/>
      <c r="AQ80" s="122"/>
      <c r="AR80" s="122"/>
      <c r="AS80" s="122"/>
      <c r="AT80" s="136" t="s">
        <v>222</v>
      </c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24">
        <f>BJ81</f>
        <v>490200</v>
      </c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>
        <f>CF81</f>
        <v>33944.51</v>
      </c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20">
        <f t="shared" si="2"/>
        <v>33944.51</v>
      </c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52"/>
      <c r="FI80" s="52"/>
      <c r="FJ80" s="52"/>
      <c r="FK80" s="38"/>
    </row>
    <row r="81" spans="1:167" s="45" customFormat="1" ht="40.5" customHeight="1">
      <c r="A81" s="121" t="s">
        <v>221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2"/>
      <c r="AO81" s="122"/>
      <c r="AP81" s="122"/>
      <c r="AQ81" s="122"/>
      <c r="AR81" s="122"/>
      <c r="AS81" s="122"/>
      <c r="AT81" s="136" t="s">
        <v>220</v>
      </c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24">
        <f>BJ82</f>
        <v>490200</v>
      </c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>
        <f>CF82+CF83+CF85</f>
        <v>33944.51</v>
      </c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20">
        <f t="shared" si="2"/>
        <v>33944.51</v>
      </c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9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1"/>
      <c r="FK81" s="50"/>
    </row>
    <row r="82" spans="1:167" s="35" customFormat="1" ht="27.75" customHeight="1">
      <c r="A82" s="137" t="s">
        <v>218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15"/>
      <c r="AO82" s="115"/>
      <c r="AP82" s="115"/>
      <c r="AQ82" s="115"/>
      <c r="AR82" s="115"/>
      <c r="AS82" s="115"/>
      <c r="AT82" s="128" t="s">
        <v>219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17">
        <v>490200</v>
      </c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>
        <v>33944.51</v>
      </c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8">
        <f t="shared" si="2"/>
        <v>33944.51</v>
      </c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25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7"/>
      <c r="FK82" s="38"/>
    </row>
    <row r="83" spans="1:167" s="35" customFormat="1" ht="27.75" customHeight="1" hidden="1">
      <c r="A83" s="137" t="s">
        <v>218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15"/>
      <c r="AO83" s="115"/>
      <c r="AP83" s="115"/>
      <c r="AQ83" s="115"/>
      <c r="AR83" s="115"/>
      <c r="AS83" s="115"/>
      <c r="AT83" s="128" t="s">
        <v>215</v>
      </c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17">
        <v>0</v>
      </c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>
        <f>CF84</f>
        <v>0</v>
      </c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8">
        <f t="shared" si="2"/>
        <v>0</v>
      </c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25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7"/>
      <c r="FK83" s="38"/>
    </row>
    <row r="84" spans="1:167" s="35" customFormat="1" ht="24.75" customHeight="1">
      <c r="A84" s="137" t="s">
        <v>217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15"/>
      <c r="AO84" s="115"/>
      <c r="AP84" s="115"/>
      <c r="AQ84" s="115"/>
      <c r="AR84" s="115"/>
      <c r="AS84" s="115"/>
      <c r="AT84" s="128" t="s">
        <v>216</v>
      </c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17">
        <v>0</v>
      </c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>
        <v>0</v>
      </c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8">
        <f t="shared" si="2"/>
        <v>0</v>
      </c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25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7"/>
      <c r="FK84" s="38"/>
    </row>
    <row r="85" spans="1:167" s="35" customFormat="1" ht="24.75" customHeight="1">
      <c r="A85" s="137" t="s">
        <v>217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15"/>
      <c r="AO85" s="115"/>
      <c r="AP85" s="115"/>
      <c r="AQ85" s="115"/>
      <c r="AR85" s="115"/>
      <c r="AS85" s="115"/>
      <c r="AT85" s="128" t="s">
        <v>325</v>
      </c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17">
        <v>0</v>
      </c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>
        <v>0</v>
      </c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8">
        <f>CF85</f>
        <v>0</v>
      </c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25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7"/>
      <c r="FK85" s="38"/>
    </row>
    <row r="86" spans="1:167" s="45" customFormat="1" ht="25.5" customHeight="1">
      <c r="A86" s="148" t="s">
        <v>214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22"/>
      <c r="AO86" s="122"/>
      <c r="AP86" s="122"/>
      <c r="AQ86" s="122"/>
      <c r="AR86" s="122"/>
      <c r="AS86" s="122"/>
      <c r="AT86" s="136" t="s">
        <v>213</v>
      </c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24">
        <f>BJ88+BJ94</f>
        <v>3020800</v>
      </c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>
        <f>CF87+CF93</f>
        <v>15451.63</v>
      </c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20">
        <f t="shared" si="2"/>
        <v>15451.63</v>
      </c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9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1"/>
      <c r="FK86" s="50"/>
    </row>
    <row r="87" spans="1:167" s="45" customFormat="1" ht="21.75" customHeight="1">
      <c r="A87" s="148" t="s">
        <v>212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22"/>
      <c r="AO87" s="122"/>
      <c r="AP87" s="122"/>
      <c r="AQ87" s="122"/>
      <c r="AR87" s="122"/>
      <c r="AS87" s="122"/>
      <c r="AT87" s="136" t="s">
        <v>211</v>
      </c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24">
        <f>BJ88</f>
        <v>1681000</v>
      </c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>
        <f>CF88</f>
        <v>0</v>
      </c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20">
        <f t="shared" si="2"/>
        <v>0</v>
      </c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53"/>
      <c r="FI87" s="53"/>
      <c r="FJ87" s="53"/>
      <c r="FK87" s="50"/>
    </row>
    <row r="88" spans="1:167" s="45" customFormat="1" ht="24.75" customHeight="1">
      <c r="A88" s="148" t="s">
        <v>209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22"/>
      <c r="AO88" s="122"/>
      <c r="AP88" s="122"/>
      <c r="AQ88" s="122"/>
      <c r="AR88" s="122"/>
      <c r="AS88" s="122"/>
      <c r="AT88" s="136" t="s">
        <v>210</v>
      </c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24">
        <v>1681000</v>
      </c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>
        <f>CF89+CF90+CF91+CF92</f>
        <v>0</v>
      </c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20">
        <f t="shared" si="2"/>
        <v>0</v>
      </c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9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1"/>
      <c r="FK88" s="50"/>
    </row>
    <row r="89" spans="1:167" s="35" customFormat="1" ht="23.25" customHeight="1">
      <c r="A89" s="137" t="s">
        <v>209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15"/>
      <c r="AO89" s="115"/>
      <c r="AP89" s="115"/>
      <c r="AQ89" s="115"/>
      <c r="AR89" s="115"/>
      <c r="AS89" s="115"/>
      <c r="AT89" s="128" t="s">
        <v>208</v>
      </c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17">
        <v>0</v>
      </c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>
        <v>0</v>
      </c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8">
        <f t="shared" si="2"/>
        <v>0</v>
      </c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25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7"/>
      <c r="FK89" s="38"/>
    </row>
    <row r="90" spans="1:167" s="35" customFormat="1" ht="26.25" customHeight="1">
      <c r="A90" s="137" t="s">
        <v>206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15"/>
      <c r="AO90" s="115"/>
      <c r="AP90" s="115"/>
      <c r="AQ90" s="115"/>
      <c r="AR90" s="115"/>
      <c r="AS90" s="115"/>
      <c r="AT90" s="128" t="s">
        <v>207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17">
        <v>0</v>
      </c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>
        <v>0</v>
      </c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8">
        <f t="shared" si="2"/>
        <v>0</v>
      </c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25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7"/>
      <c r="FK90" s="38"/>
    </row>
    <row r="91" spans="1:167" s="35" customFormat="1" ht="25.5" customHeight="1">
      <c r="A91" s="137" t="s">
        <v>206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15"/>
      <c r="AO91" s="115"/>
      <c r="AP91" s="115"/>
      <c r="AQ91" s="115"/>
      <c r="AR91" s="115"/>
      <c r="AS91" s="115"/>
      <c r="AT91" s="128" t="s">
        <v>205</v>
      </c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17">
        <v>0</v>
      </c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>
        <v>0</v>
      </c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8">
        <f t="shared" si="2"/>
        <v>0</v>
      </c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25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7"/>
      <c r="FK91" s="38"/>
    </row>
    <row r="92" spans="1:167" s="35" customFormat="1" ht="25.5" customHeight="1">
      <c r="A92" s="137" t="s">
        <v>206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15"/>
      <c r="AO92" s="115"/>
      <c r="AP92" s="115"/>
      <c r="AQ92" s="115"/>
      <c r="AR92" s="115"/>
      <c r="AS92" s="115"/>
      <c r="AT92" s="128" t="s">
        <v>438</v>
      </c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17">
        <v>0</v>
      </c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>
        <v>0</v>
      </c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8">
        <f>CF92</f>
        <v>0</v>
      </c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25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6"/>
      <c r="FF92" s="126"/>
      <c r="FG92" s="126"/>
      <c r="FH92" s="126"/>
      <c r="FI92" s="126"/>
      <c r="FJ92" s="127"/>
      <c r="FK92" s="38"/>
    </row>
    <row r="93" spans="1:167" s="35" customFormat="1" ht="23.25" customHeight="1">
      <c r="A93" s="148" t="s">
        <v>202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15"/>
      <c r="AO93" s="115"/>
      <c r="AP93" s="115"/>
      <c r="AQ93" s="115"/>
      <c r="AR93" s="115"/>
      <c r="AS93" s="115"/>
      <c r="AT93" s="136" t="s">
        <v>204</v>
      </c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24">
        <f>BJ94</f>
        <v>1339800</v>
      </c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>
        <f>CF94</f>
        <v>15451.63</v>
      </c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20">
        <f t="shared" si="2"/>
        <v>15451.63</v>
      </c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52"/>
      <c r="FI93" s="52"/>
      <c r="FJ93" s="52"/>
      <c r="FK93" s="38"/>
    </row>
    <row r="94" spans="1:167" s="45" customFormat="1" ht="23.25" customHeight="1">
      <c r="A94" s="148" t="s">
        <v>202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22"/>
      <c r="AO94" s="122"/>
      <c r="AP94" s="122"/>
      <c r="AQ94" s="122"/>
      <c r="AR94" s="122"/>
      <c r="AS94" s="122"/>
      <c r="AT94" s="136" t="s">
        <v>203</v>
      </c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24">
        <v>1339800</v>
      </c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>
        <f>CF95+CF96+CF97</f>
        <v>15451.63</v>
      </c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20">
        <f t="shared" si="2"/>
        <v>15451.63</v>
      </c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9"/>
      <c r="EU94" s="130"/>
      <c r="EV94" s="130"/>
      <c r="EW94" s="130"/>
      <c r="EX94" s="130"/>
      <c r="EY94" s="130"/>
      <c r="EZ94" s="130"/>
      <c r="FA94" s="130"/>
      <c r="FB94" s="130"/>
      <c r="FC94" s="130"/>
      <c r="FD94" s="130"/>
      <c r="FE94" s="130"/>
      <c r="FF94" s="130"/>
      <c r="FG94" s="130"/>
      <c r="FH94" s="130"/>
      <c r="FI94" s="130"/>
      <c r="FJ94" s="131"/>
      <c r="FK94" s="50"/>
    </row>
    <row r="95" spans="1:167" s="35" customFormat="1" ht="25.5" customHeight="1">
      <c r="A95" s="137" t="s">
        <v>202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15"/>
      <c r="AO95" s="115"/>
      <c r="AP95" s="115"/>
      <c r="AQ95" s="115"/>
      <c r="AR95" s="115"/>
      <c r="AS95" s="115"/>
      <c r="AT95" s="128" t="s">
        <v>201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17">
        <v>0</v>
      </c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>
        <v>15451.63</v>
      </c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8">
        <f t="shared" si="2"/>
        <v>15451.63</v>
      </c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25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  <c r="FF95" s="126"/>
      <c r="FG95" s="126"/>
      <c r="FH95" s="126"/>
      <c r="FI95" s="126"/>
      <c r="FJ95" s="127"/>
      <c r="FK95" s="38"/>
    </row>
    <row r="96" spans="1:167" s="35" customFormat="1" ht="24.75" customHeight="1">
      <c r="A96" s="137" t="s">
        <v>200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15"/>
      <c r="AO96" s="115"/>
      <c r="AP96" s="115"/>
      <c r="AQ96" s="115"/>
      <c r="AR96" s="115"/>
      <c r="AS96" s="115"/>
      <c r="AT96" s="128" t="s">
        <v>199</v>
      </c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17">
        <v>0</v>
      </c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>
        <v>0</v>
      </c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8">
        <f t="shared" si="2"/>
        <v>0</v>
      </c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25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  <c r="FF96" s="126"/>
      <c r="FG96" s="126"/>
      <c r="FH96" s="126"/>
      <c r="FI96" s="126"/>
      <c r="FJ96" s="127"/>
      <c r="FK96" s="38"/>
    </row>
    <row r="97" spans="1:167" s="35" customFormat="1" ht="24.75" customHeight="1">
      <c r="A97" s="137" t="s">
        <v>200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15"/>
      <c r="AO97" s="115"/>
      <c r="AP97" s="115"/>
      <c r="AQ97" s="115"/>
      <c r="AR97" s="115"/>
      <c r="AS97" s="115"/>
      <c r="AT97" s="128" t="s">
        <v>330</v>
      </c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17">
        <v>0</v>
      </c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>
        <v>0</v>
      </c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8">
        <f>CF97</f>
        <v>0</v>
      </c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25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7"/>
      <c r="FK97" s="38"/>
    </row>
    <row r="98" spans="1:167" s="45" customFormat="1" ht="22.5" customHeight="1">
      <c r="A98" s="148" t="s">
        <v>198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22"/>
      <c r="AO98" s="122"/>
      <c r="AP98" s="122"/>
      <c r="AQ98" s="122"/>
      <c r="AR98" s="122"/>
      <c r="AS98" s="122"/>
      <c r="AT98" s="136" t="s">
        <v>197</v>
      </c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24">
        <f>BJ99</f>
        <v>10300</v>
      </c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>
        <f>CF99</f>
        <v>0</v>
      </c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20">
        <f t="shared" si="2"/>
        <v>0</v>
      </c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9"/>
      <c r="EU98" s="130"/>
      <c r="EV98" s="130"/>
      <c r="EW98" s="130"/>
      <c r="EX98" s="130"/>
      <c r="EY98" s="130"/>
      <c r="EZ98" s="130"/>
      <c r="FA98" s="130"/>
      <c r="FB98" s="130"/>
      <c r="FC98" s="130"/>
      <c r="FD98" s="130"/>
      <c r="FE98" s="130"/>
      <c r="FF98" s="130"/>
      <c r="FG98" s="130"/>
      <c r="FH98" s="130"/>
      <c r="FI98" s="130"/>
      <c r="FJ98" s="131"/>
      <c r="FK98" s="50"/>
    </row>
    <row r="99" spans="1:167" s="45" customFormat="1" ht="44.25" customHeight="1">
      <c r="A99" s="114" t="s">
        <v>196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5"/>
      <c r="AO99" s="115"/>
      <c r="AP99" s="115"/>
      <c r="AQ99" s="115"/>
      <c r="AR99" s="115"/>
      <c r="AS99" s="115"/>
      <c r="AT99" s="128" t="s">
        <v>195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17">
        <f>BJ100</f>
        <v>10300</v>
      </c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>
        <f>CF100</f>
        <v>0</v>
      </c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8">
        <f t="shared" si="2"/>
        <v>0</v>
      </c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29"/>
      <c r="EU99" s="130"/>
      <c r="EV99" s="130"/>
      <c r="EW99" s="130"/>
      <c r="EX99" s="130"/>
      <c r="EY99" s="130"/>
      <c r="EZ99" s="130"/>
      <c r="FA99" s="130"/>
      <c r="FB99" s="130"/>
      <c r="FC99" s="130"/>
      <c r="FD99" s="130"/>
      <c r="FE99" s="130"/>
      <c r="FF99" s="130"/>
      <c r="FG99" s="130"/>
      <c r="FH99" s="131"/>
      <c r="FI99" s="53"/>
      <c r="FJ99" s="53"/>
      <c r="FK99" s="50"/>
    </row>
    <row r="100" spans="1:167" s="45" customFormat="1" ht="63.75" customHeight="1">
      <c r="A100" s="146" t="s">
        <v>193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15"/>
      <c r="AO100" s="115"/>
      <c r="AP100" s="115"/>
      <c r="AQ100" s="115"/>
      <c r="AR100" s="115"/>
      <c r="AS100" s="115"/>
      <c r="AT100" s="128" t="s">
        <v>194</v>
      </c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17">
        <f>BJ101</f>
        <v>10300</v>
      </c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>
        <f>CF101</f>
        <v>0</v>
      </c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8">
        <f t="shared" si="2"/>
        <v>0</v>
      </c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29"/>
      <c r="EU100" s="130"/>
      <c r="EV100" s="130"/>
      <c r="EW100" s="130"/>
      <c r="EX100" s="130"/>
      <c r="EY100" s="130"/>
      <c r="EZ100" s="130"/>
      <c r="FA100" s="130"/>
      <c r="FB100" s="130"/>
      <c r="FC100" s="130"/>
      <c r="FD100" s="130"/>
      <c r="FE100" s="130"/>
      <c r="FF100" s="130"/>
      <c r="FG100" s="130"/>
      <c r="FH100" s="131"/>
      <c r="FI100" s="53"/>
      <c r="FJ100" s="53"/>
      <c r="FK100" s="50"/>
    </row>
    <row r="101" spans="1:167" s="45" customFormat="1" ht="61.5" customHeight="1">
      <c r="A101" s="146" t="s">
        <v>193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15"/>
      <c r="AO101" s="115"/>
      <c r="AP101" s="115"/>
      <c r="AQ101" s="115"/>
      <c r="AR101" s="115"/>
      <c r="AS101" s="115"/>
      <c r="AT101" s="128" t="s">
        <v>192</v>
      </c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17">
        <v>10300</v>
      </c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>
        <v>0</v>
      </c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8">
        <f aca="true" t="shared" si="3" ref="EE101:EE125">CF101</f>
        <v>0</v>
      </c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29"/>
      <c r="EU101" s="130"/>
      <c r="EV101" s="130"/>
      <c r="EW101" s="130"/>
      <c r="EX101" s="130"/>
      <c r="EY101" s="130"/>
      <c r="EZ101" s="130"/>
      <c r="FA101" s="130"/>
      <c r="FB101" s="130"/>
      <c r="FC101" s="130"/>
      <c r="FD101" s="130"/>
      <c r="FE101" s="130"/>
      <c r="FF101" s="130"/>
      <c r="FG101" s="130"/>
      <c r="FH101" s="131"/>
      <c r="FI101" s="53"/>
      <c r="FJ101" s="53"/>
      <c r="FK101" s="50"/>
    </row>
    <row r="102" spans="1:167" s="35" customFormat="1" ht="42.75" customHeight="1" hidden="1">
      <c r="A102" s="147" t="s">
        <v>463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15"/>
      <c r="AO102" s="115"/>
      <c r="AP102" s="115"/>
      <c r="AQ102" s="115"/>
      <c r="AR102" s="115"/>
      <c r="AS102" s="115"/>
      <c r="AT102" s="136" t="s">
        <v>458</v>
      </c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24">
        <v>0</v>
      </c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>
        <f>CF103</f>
        <v>0</v>
      </c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20">
        <f aca="true" t="shared" si="4" ref="EE102:EE107">CF102</f>
        <v>0</v>
      </c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52"/>
      <c r="FI102" s="52"/>
      <c r="FJ102" s="52"/>
      <c r="FK102" s="38"/>
    </row>
    <row r="103" spans="1:167" s="35" customFormat="1" ht="29.25" customHeight="1" hidden="1">
      <c r="A103" s="146" t="s">
        <v>464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15"/>
      <c r="AO103" s="115"/>
      <c r="AP103" s="115"/>
      <c r="AQ103" s="115"/>
      <c r="AR103" s="115"/>
      <c r="AS103" s="115"/>
      <c r="AT103" s="128" t="s">
        <v>460</v>
      </c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17">
        <v>0</v>
      </c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>
        <f>CF104</f>
        <v>0</v>
      </c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8">
        <f t="shared" si="4"/>
        <v>0</v>
      </c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52"/>
      <c r="FI103" s="52"/>
      <c r="FJ103" s="52"/>
      <c r="FK103" s="38"/>
    </row>
    <row r="104" spans="1:167" s="45" customFormat="1" ht="33" customHeight="1" hidden="1">
      <c r="A104" s="114" t="s">
        <v>465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5"/>
      <c r="AO104" s="115"/>
      <c r="AP104" s="115"/>
      <c r="AQ104" s="115"/>
      <c r="AR104" s="115"/>
      <c r="AS104" s="115"/>
      <c r="AT104" s="128" t="s">
        <v>461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17">
        <v>0</v>
      </c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>
        <f>CF105</f>
        <v>0</v>
      </c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8">
        <f t="shared" si="4"/>
        <v>0</v>
      </c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53"/>
      <c r="FI104" s="53"/>
      <c r="FJ104" s="53"/>
      <c r="FK104" s="50"/>
    </row>
    <row r="105" spans="1:167" s="35" customFormat="1" ht="42.75" customHeight="1" hidden="1">
      <c r="A105" s="209" t="s">
        <v>466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1"/>
      <c r="AN105" s="115"/>
      <c r="AO105" s="115"/>
      <c r="AP105" s="115"/>
      <c r="AQ105" s="115"/>
      <c r="AR105" s="115"/>
      <c r="AS105" s="115"/>
      <c r="AT105" s="128" t="s">
        <v>459</v>
      </c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17">
        <v>0</v>
      </c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>
        <f>CF106</f>
        <v>0</v>
      </c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8">
        <f t="shared" si="4"/>
        <v>0</v>
      </c>
      <c r="EF105" s="118"/>
      <c r="EG105" s="118"/>
      <c r="EH105" s="118"/>
      <c r="EI105" s="118"/>
      <c r="EJ105" s="118"/>
      <c r="EK105" s="118"/>
      <c r="EL105" s="118"/>
      <c r="EM105" s="118"/>
      <c r="EN105" s="118"/>
      <c r="EO105" s="118"/>
      <c r="EP105" s="118"/>
      <c r="EQ105" s="118"/>
      <c r="ER105" s="118"/>
      <c r="ES105" s="118"/>
      <c r="ET105" s="125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7"/>
      <c r="FK105" s="38"/>
    </row>
    <row r="106" spans="1:167" s="35" customFormat="1" ht="42.75" customHeight="1" hidden="1">
      <c r="A106" s="209" t="s">
        <v>467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1"/>
      <c r="AN106" s="115"/>
      <c r="AO106" s="115"/>
      <c r="AP106" s="115"/>
      <c r="AQ106" s="115"/>
      <c r="AR106" s="115"/>
      <c r="AS106" s="115"/>
      <c r="AT106" s="128" t="s">
        <v>462</v>
      </c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17">
        <v>0</v>
      </c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>
        <v>0</v>
      </c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8">
        <f t="shared" si="4"/>
        <v>0</v>
      </c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25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6"/>
      <c r="FF106" s="126"/>
      <c r="FG106" s="126"/>
      <c r="FH106" s="126"/>
      <c r="FI106" s="126"/>
      <c r="FJ106" s="127"/>
      <c r="FK106" s="38"/>
    </row>
    <row r="107" spans="1:167" s="35" customFormat="1" ht="42.75" customHeight="1">
      <c r="A107" s="147" t="s">
        <v>457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15"/>
      <c r="AO107" s="115"/>
      <c r="AP107" s="115"/>
      <c r="AQ107" s="115"/>
      <c r="AR107" s="115"/>
      <c r="AS107" s="115"/>
      <c r="AT107" s="136" t="s">
        <v>453</v>
      </c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24">
        <f>BJ108</f>
        <v>4800</v>
      </c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>
        <f>CF108</f>
        <v>0</v>
      </c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20">
        <f t="shared" si="4"/>
        <v>0</v>
      </c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52"/>
      <c r="FI107" s="52"/>
      <c r="FJ107" s="52"/>
      <c r="FK107" s="38"/>
    </row>
    <row r="108" spans="1:167" s="35" customFormat="1" ht="66.75" customHeight="1">
      <c r="A108" s="146" t="s">
        <v>456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15"/>
      <c r="AO108" s="115"/>
      <c r="AP108" s="115"/>
      <c r="AQ108" s="115"/>
      <c r="AR108" s="115"/>
      <c r="AS108" s="115"/>
      <c r="AT108" s="128" t="s">
        <v>452</v>
      </c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17">
        <f>BJ109</f>
        <v>4800</v>
      </c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>
        <f>CF109</f>
        <v>0</v>
      </c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8">
        <f t="shared" si="3"/>
        <v>0</v>
      </c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52"/>
      <c r="FI108" s="52"/>
      <c r="FJ108" s="52"/>
      <c r="FK108" s="38"/>
    </row>
    <row r="109" spans="1:167" s="35" customFormat="1" ht="67.5" customHeight="1">
      <c r="A109" s="114" t="s">
        <v>455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5"/>
      <c r="AO109" s="115"/>
      <c r="AP109" s="115"/>
      <c r="AQ109" s="115"/>
      <c r="AR109" s="115"/>
      <c r="AS109" s="115"/>
      <c r="AT109" s="128" t="s">
        <v>454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17">
        <f>BJ110</f>
        <v>4800</v>
      </c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>
        <f>CF110</f>
        <v>0</v>
      </c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8">
        <f t="shared" si="3"/>
        <v>0</v>
      </c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52"/>
      <c r="FI109" s="52"/>
      <c r="FJ109" s="52"/>
      <c r="FK109" s="38"/>
    </row>
    <row r="110" spans="1:167" s="35" customFormat="1" ht="60.75" customHeight="1">
      <c r="A110" s="209" t="s">
        <v>450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1"/>
      <c r="AN110" s="115"/>
      <c r="AO110" s="115"/>
      <c r="AP110" s="115"/>
      <c r="AQ110" s="115"/>
      <c r="AR110" s="115"/>
      <c r="AS110" s="115"/>
      <c r="AT110" s="128" t="s">
        <v>451</v>
      </c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17">
        <v>4800</v>
      </c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>
        <v>0</v>
      </c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8">
        <f t="shared" si="3"/>
        <v>0</v>
      </c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25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7"/>
      <c r="FK110" s="38"/>
    </row>
    <row r="111" spans="1:167" s="35" customFormat="1" ht="36.75" customHeight="1" hidden="1">
      <c r="A111" s="121" t="s">
        <v>480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2"/>
      <c r="AO111" s="122"/>
      <c r="AP111" s="122"/>
      <c r="AQ111" s="122"/>
      <c r="AR111" s="122"/>
      <c r="AS111" s="122"/>
      <c r="AT111" s="136" t="s">
        <v>479</v>
      </c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24">
        <f>BJ112</f>
        <v>0</v>
      </c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>
        <f>CF112+CF114</f>
        <v>0</v>
      </c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20">
        <f>CF111</f>
        <v>0</v>
      </c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9"/>
      <c r="EU111" s="130"/>
      <c r="EV111" s="130"/>
      <c r="EW111" s="130"/>
      <c r="EX111" s="130"/>
      <c r="EY111" s="130"/>
      <c r="EZ111" s="130"/>
      <c r="FA111" s="130"/>
      <c r="FB111" s="130"/>
      <c r="FC111" s="130"/>
      <c r="FD111" s="130"/>
      <c r="FE111" s="130"/>
      <c r="FF111" s="130"/>
      <c r="FG111" s="130"/>
      <c r="FH111" s="130"/>
      <c r="FI111" s="130"/>
      <c r="FJ111" s="131"/>
      <c r="FK111" s="38"/>
    </row>
    <row r="112" spans="1:167" s="47" customFormat="1" ht="27.75" customHeight="1" hidden="1">
      <c r="A112" s="114" t="s">
        <v>482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5"/>
      <c r="AO112" s="115"/>
      <c r="AP112" s="115"/>
      <c r="AQ112" s="115"/>
      <c r="AR112" s="115"/>
      <c r="AS112" s="115"/>
      <c r="AT112" s="128" t="s">
        <v>483</v>
      </c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17">
        <f>BJ113</f>
        <v>0</v>
      </c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>
        <f>CF113</f>
        <v>0</v>
      </c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8">
        <f>CF112</f>
        <v>0</v>
      </c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25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  <c r="FF112" s="126"/>
      <c r="FG112" s="126"/>
      <c r="FH112" s="126"/>
      <c r="FI112" s="126"/>
      <c r="FJ112" s="127"/>
      <c r="FK112" s="51"/>
    </row>
    <row r="113" spans="1:167" s="47" customFormat="1" ht="33" customHeight="1" hidden="1">
      <c r="A113" s="114" t="s">
        <v>484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5"/>
      <c r="AO113" s="115"/>
      <c r="AP113" s="115"/>
      <c r="AQ113" s="115"/>
      <c r="AR113" s="115"/>
      <c r="AS113" s="115"/>
      <c r="AT113" s="128" t="s">
        <v>486</v>
      </c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17">
        <v>0</v>
      </c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>
        <v>0</v>
      </c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8">
        <f>CF113</f>
        <v>0</v>
      </c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25"/>
      <c r="EU113" s="126"/>
      <c r="EV113" s="126"/>
      <c r="EW113" s="126"/>
      <c r="EX113" s="126"/>
      <c r="EY113" s="126"/>
      <c r="EZ113" s="126"/>
      <c r="FA113" s="126"/>
      <c r="FB113" s="126"/>
      <c r="FC113" s="126"/>
      <c r="FD113" s="126"/>
      <c r="FE113" s="126"/>
      <c r="FF113" s="126"/>
      <c r="FG113" s="126"/>
      <c r="FH113" s="126"/>
      <c r="FI113" s="126"/>
      <c r="FJ113" s="127"/>
      <c r="FK113" s="51"/>
    </row>
    <row r="114" spans="1:176" s="47" customFormat="1" ht="29.25" customHeight="1" hidden="1">
      <c r="A114" s="134" t="s">
        <v>485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5"/>
      <c r="AL114" s="48"/>
      <c r="AM114" s="48"/>
      <c r="AN114" s="46"/>
      <c r="AO114" s="46"/>
      <c r="AP114" s="46"/>
      <c r="AQ114" s="46"/>
      <c r="AR114" s="46"/>
      <c r="AS114" s="46"/>
      <c r="AT114" s="128" t="s">
        <v>488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17">
        <f>BJ115</f>
        <v>0</v>
      </c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>
        <f>CF115</f>
        <v>0</v>
      </c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8">
        <f>CF114</f>
        <v>0</v>
      </c>
      <c r="EF114" s="118"/>
      <c r="EG114" s="118"/>
      <c r="EH114" s="118"/>
      <c r="EI114" s="118"/>
      <c r="EJ114" s="118"/>
      <c r="EK114" s="118"/>
      <c r="EL114" s="118"/>
      <c r="EM114" s="118"/>
      <c r="EN114" s="118"/>
      <c r="EO114" s="118"/>
      <c r="EP114" s="118"/>
      <c r="EQ114" s="118"/>
      <c r="ER114" s="118"/>
      <c r="ES114" s="118"/>
      <c r="ET114" s="129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  <c r="FF114" s="130"/>
      <c r="FG114" s="130"/>
      <c r="FH114" s="130"/>
      <c r="FI114" s="130"/>
      <c r="FJ114" s="131"/>
      <c r="FK114" s="54"/>
      <c r="FL114" s="49"/>
      <c r="FM114" s="49"/>
      <c r="FN114" s="49"/>
      <c r="FO114" s="49"/>
      <c r="FP114" s="49"/>
      <c r="FQ114" s="49"/>
      <c r="FR114" s="49"/>
      <c r="FS114" s="49"/>
      <c r="FT114" s="49"/>
    </row>
    <row r="115" spans="1:176" s="47" customFormat="1" ht="29.25" customHeight="1" hidden="1">
      <c r="A115" s="132" t="s">
        <v>487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3"/>
      <c r="AL115" s="48"/>
      <c r="AM115" s="48"/>
      <c r="AN115" s="46"/>
      <c r="AO115" s="46"/>
      <c r="AP115" s="46"/>
      <c r="AQ115" s="46"/>
      <c r="AR115" s="46"/>
      <c r="AS115" s="46"/>
      <c r="AT115" s="128" t="s">
        <v>481</v>
      </c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17">
        <v>0</v>
      </c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>
        <v>0</v>
      </c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8">
        <f>CF115</f>
        <v>0</v>
      </c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29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1"/>
      <c r="FK115" s="54"/>
      <c r="FL115" s="49"/>
      <c r="FM115" s="49"/>
      <c r="FN115" s="49"/>
      <c r="FO115" s="49"/>
      <c r="FP115" s="49"/>
      <c r="FQ115" s="49"/>
      <c r="FR115" s="49"/>
      <c r="FS115" s="49"/>
      <c r="FT115" s="49"/>
    </row>
    <row r="116" spans="1:167" s="35" customFormat="1" ht="36.75" customHeight="1" hidden="1">
      <c r="A116" s="121" t="s">
        <v>191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2"/>
      <c r="AO116" s="122"/>
      <c r="AP116" s="122"/>
      <c r="AQ116" s="122"/>
      <c r="AR116" s="122"/>
      <c r="AS116" s="122"/>
      <c r="AT116" s="136" t="s">
        <v>190</v>
      </c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24">
        <f>BJ117</f>
        <v>0</v>
      </c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>
        <f>CF117+CF119</f>
        <v>0</v>
      </c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20">
        <f t="shared" si="3"/>
        <v>0</v>
      </c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9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1"/>
      <c r="FK116" s="38"/>
    </row>
    <row r="117" spans="1:167" s="47" customFormat="1" ht="50.25" customHeight="1" hidden="1">
      <c r="A117" s="114" t="s">
        <v>189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5"/>
      <c r="AO117" s="115"/>
      <c r="AP117" s="115"/>
      <c r="AQ117" s="115"/>
      <c r="AR117" s="115"/>
      <c r="AS117" s="115"/>
      <c r="AT117" s="128" t="s">
        <v>188</v>
      </c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17">
        <f>BJ118</f>
        <v>0</v>
      </c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>
        <f>CF118</f>
        <v>0</v>
      </c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8">
        <f t="shared" si="3"/>
        <v>0</v>
      </c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25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7"/>
      <c r="FK117" s="51"/>
    </row>
    <row r="118" spans="1:167" s="47" customFormat="1" ht="45.75" customHeight="1" hidden="1">
      <c r="A118" s="114" t="s">
        <v>187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5"/>
      <c r="AO118" s="115"/>
      <c r="AP118" s="115"/>
      <c r="AQ118" s="115"/>
      <c r="AR118" s="115"/>
      <c r="AS118" s="115"/>
      <c r="AT118" s="128" t="s">
        <v>186</v>
      </c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17">
        <v>0</v>
      </c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>
        <v>0</v>
      </c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8">
        <f t="shared" si="3"/>
        <v>0</v>
      </c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25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7"/>
      <c r="FK118" s="51"/>
    </row>
    <row r="119" spans="1:176" s="47" customFormat="1" ht="39" customHeight="1" hidden="1">
      <c r="A119" s="134" t="s">
        <v>185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5"/>
      <c r="AL119" s="48"/>
      <c r="AM119" s="48"/>
      <c r="AN119" s="46"/>
      <c r="AO119" s="46"/>
      <c r="AP119" s="46"/>
      <c r="AQ119" s="46"/>
      <c r="AR119" s="46"/>
      <c r="AS119" s="46"/>
      <c r="AT119" s="128" t="s">
        <v>184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17">
        <f>BJ120</f>
        <v>0</v>
      </c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>
        <f>CF120</f>
        <v>0</v>
      </c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8">
        <f t="shared" si="3"/>
        <v>0</v>
      </c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29"/>
      <c r="EU119" s="130"/>
      <c r="EV119" s="130"/>
      <c r="EW119" s="130"/>
      <c r="EX119" s="130"/>
      <c r="EY119" s="130"/>
      <c r="EZ119" s="130"/>
      <c r="FA119" s="130"/>
      <c r="FB119" s="130"/>
      <c r="FC119" s="130"/>
      <c r="FD119" s="130"/>
      <c r="FE119" s="130"/>
      <c r="FF119" s="130"/>
      <c r="FG119" s="130"/>
      <c r="FH119" s="130"/>
      <c r="FI119" s="130"/>
      <c r="FJ119" s="131"/>
      <c r="FK119" s="54"/>
      <c r="FL119" s="49"/>
      <c r="FM119" s="49"/>
      <c r="FN119" s="49"/>
      <c r="FO119" s="49"/>
      <c r="FP119" s="49"/>
      <c r="FQ119" s="49"/>
      <c r="FR119" s="49"/>
      <c r="FS119" s="49"/>
      <c r="FT119" s="49"/>
    </row>
    <row r="120" spans="1:176" s="47" customFormat="1" ht="40.5" customHeight="1" hidden="1">
      <c r="A120" s="132" t="s">
        <v>183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3"/>
      <c r="AL120" s="48"/>
      <c r="AM120" s="48"/>
      <c r="AN120" s="46"/>
      <c r="AO120" s="46"/>
      <c r="AP120" s="46"/>
      <c r="AQ120" s="46"/>
      <c r="AR120" s="46"/>
      <c r="AS120" s="46"/>
      <c r="AT120" s="128" t="s">
        <v>182</v>
      </c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17">
        <v>0</v>
      </c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>
        <v>0</v>
      </c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8">
        <f t="shared" si="3"/>
        <v>0</v>
      </c>
      <c r="EF120" s="118"/>
      <c r="EG120" s="118"/>
      <c r="EH120" s="118"/>
      <c r="EI120" s="118"/>
      <c r="EJ120" s="118"/>
      <c r="EK120" s="118"/>
      <c r="EL120" s="118"/>
      <c r="EM120" s="118"/>
      <c r="EN120" s="118"/>
      <c r="EO120" s="118"/>
      <c r="EP120" s="118"/>
      <c r="EQ120" s="118"/>
      <c r="ER120" s="118"/>
      <c r="ES120" s="118"/>
      <c r="ET120" s="129"/>
      <c r="EU120" s="130"/>
      <c r="EV120" s="130"/>
      <c r="EW120" s="130"/>
      <c r="EX120" s="130"/>
      <c r="EY120" s="130"/>
      <c r="EZ120" s="130"/>
      <c r="FA120" s="130"/>
      <c r="FB120" s="130"/>
      <c r="FC120" s="130"/>
      <c r="FD120" s="130"/>
      <c r="FE120" s="130"/>
      <c r="FF120" s="130"/>
      <c r="FG120" s="130"/>
      <c r="FH120" s="130"/>
      <c r="FI120" s="130"/>
      <c r="FJ120" s="131"/>
      <c r="FK120" s="54"/>
      <c r="FL120" s="49"/>
      <c r="FM120" s="49"/>
      <c r="FN120" s="49"/>
      <c r="FO120" s="49"/>
      <c r="FP120" s="49"/>
      <c r="FQ120" s="49"/>
      <c r="FR120" s="49"/>
      <c r="FS120" s="49"/>
      <c r="FT120" s="49"/>
    </row>
    <row r="121" spans="1:167" s="35" customFormat="1" ht="26.25" customHeight="1" hidden="1">
      <c r="A121" s="121" t="s">
        <v>181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2"/>
      <c r="AO121" s="122"/>
      <c r="AP121" s="122"/>
      <c r="AQ121" s="122"/>
      <c r="AR121" s="122"/>
      <c r="AS121" s="122"/>
      <c r="AT121" s="136" t="s">
        <v>180</v>
      </c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24">
        <f>BJ124</f>
        <v>0</v>
      </c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>
        <f>CF124+CF122</f>
        <v>0</v>
      </c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20">
        <f t="shared" si="3"/>
        <v>0</v>
      </c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9"/>
      <c r="EU121" s="130"/>
      <c r="EV121" s="130"/>
      <c r="EW121" s="130"/>
      <c r="EX121" s="130"/>
      <c r="EY121" s="130"/>
      <c r="EZ121" s="130"/>
      <c r="FA121" s="130"/>
      <c r="FB121" s="130"/>
      <c r="FC121" s="130"/>
      <c r="FD121" s="130"/>
      <c r="FE121" s="130"/>
      <c r="FF121" s="130"/>
      <c r="FG121" s="130"/>
      <c r="FH121" s="130"/>
      <c r="FI121" s="130"/>
      <c r="FJ121" s="131"/>
      <c r="FK121" s="38"/>
    </row>
    <row r="122" spans="1:176" s="47" customFormat="1" ht="41.25" customHeight="1" hidden="1">
      <c r="A122" s="134" t="s">
        <v>521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5"/>
      <c r="AL122" s="48"/>
      <c r="AM122" s="48"/>
      <c r="AN122" s="46"/>
      <c r="AO122" s="46"/>
      <c r="AP122" s="46"/>
      <c r="AQ122" s="46"/>
      <c r="AR122" s="46"/>
      <c r="AS122" s="46"/>
      <c r="AT122" s="128" t="s">
        <v>519</v>
      </c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17">
        <f>BJ124</f>
        <v>0</v>
      </c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>
        <f>CF123</f>
        <v>0</v>
      </c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8">
        <f>CF122</f>
        <v>0</v>
      </c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29"/>
      <c r="EU122" s="130"/>
      <c r="EV122" s="130"/>
      <c r="EW122" s="130"/>
      <c r="EX122" s="130"/>
      <c r="EY122" s="130"/>
      <c r="EZ122" s="130"/>
      <c r="FA122" s="130"/>
      <c r="FB122" s="130"/>
      <c r="FC122" s="130"/>
      <c r="FD122" s="130"/>
      <c r="FE122" s="130"/>
      <c r="FF122" s="130"/>
      <c r="FG122" s="130"/>
      <c r="FH122" s="130"/>
      <c r="FI122" s="130"/>
      <c r="FJ122" s="131"/>
      <c r="FK122" s="54"/>
      <c r="FL122" s="49"/>
      <c r="FM122" s="49"/>
      <c r="FN122" s="49"/>
      <c r="FO122" s="49"/>
      <c r="FP122" s="49"/>
      <c r="FQ122" s="49"/>
      <c r="FR122" s="49"/>
      <c r="FS122" s="49"/>
      <c r="FT122" s="49"/>
    </row>
    <row r="123" spans="1:167" s="47" customFormat="1" ht="42" customHeight="1" hidden="1">
      <c r="A123" s="114" t="s">
        <v>520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5"/>
      <c r="AO123" s="115"/>
      <c r="AP123" s="115"/>
      <c r="AQ123" s="115"/>
      <c r="AR123" s="115"/>
      <c r="AS123" s="115"/>
      <c r="AT123" s="128" t="s">
        <v>518</v>
      </c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17">
        <v>0</v>
      </c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>
        <v>0</v>
      </c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8">
        <f t="shared" si="3"/>
        <v>0</v>
      </c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25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6"/>
      <c r="FH123" s="126"/>
      <c r="FI123" s="126"/>
      <c r="FJ123" s="127"/>
      <c r="FK123" s="51"/>
    </row>
    <row r="124" spans="1:176" s="47" customFormat="1" ht="39" customHeight="1" hidden="1">
      <c r="A124" s="134" t="s">
        <v>179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5"/>
      <c r="AL124" s="48"/>
      <c r="AM124" s="48"/>
      <c r="AN124" s="46"/>
      <c r="AO124" s="46"/>
      <c r="AP124" s="46"/>
      <c r="AQ124" s="46"/>
      <c r="AR124" s="46"/>
      <c r="AS124" s="46"/>
      <c r="AT124" s="128" t="s">
        <v>178</v>
      </c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17">
        <f>BJ125</f>
        <v>0</v>
      </c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>
        <f>CF125</f>
        <v>0</v>
      </c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8">
        <f t="shared" si="3"/>
        <v>0</v>
      </c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29"/>
      <c r="EU124" s="130"/>
      <c r="EV124" s="130"/>
      <c r="EW124" s="130"/>
      <c r="EX124" s="130"/>
      <c r="EY124" s="130"/>
      <c r="EZ124" s="130"/>
      <c r="FA124" s="130"/>
      <c r="FB124" s="130"/>
      <c r="FC124" s="130"/>
      <c r="FD124" s="130"/>
      <c r="FE124" s="130"/>
      <c r="FF124" s="130"/>
      <c r="FG124" s="130"/>
      <c r="FH124" s="130"/>
      <c r="FI124" s="130"/>
      <c r="FJ124" s="131"/>
      <c r="FK124" s="54"/>
      <c r="FL124" s="49"/>
      <c r="FM124" s="49"/>
      <c r="FN124" s="49"/>
      <c r="FO124" s="49"/>
      <c r="FP124" s="49"/>
      <c r="FQ124" s="49"/>
      <c r="FR124" s="49"/>
      <c r="FS124" s="49"/>
      <c r="FT124" s="49"/>
    </row>
    <row r="125" spans="1:167" s="35" customFormat="1" ht="39.75" customHeight="1" hidden="1">
      <c r="A125" s="114" t="s">
        <v>177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5"/>
      <c r="AO125" s="115"/>
      <c r="AP125" s="115"/>
      <c r="AQ125" s="115"/>
      <c r="AR125" s="115"/>
      <c r="AS125" s="115"/>
      <c r="AT125" s="128" t="s">
        <v>176</v>
      </c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17">
        <v>0</v>
      </c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>
        <v>0</v>
      </c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8">
        <f t="shared" si="3"/>
        <v>0</v>
      </c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25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7"/>
      <c r="FK125" s="38"/>
    </row>
    <row r="126" spans="1:167" s="35" customFormat="1" ht="30.75" customHeight="1" hidden="1">
      <c r="A126" s="148" t="s">
        <v>175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22"/>
      <c r="AO126" s="122"/>
      <c r="AP126" s="122"/>
      <c r="AQ126" s="122"/>
      <c r="AR126" s="122"/>
      <c r="AS126" s="122"/>
      <c r="AT126" s="136" t="s">
        <v>174</v>
      </c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24">
        <f>BJ128</f>
        <v>0</v>
      </c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>
        <f>CF128</f>
        <v>0</v>
      </c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20">
        <f>EE128</f>
        <v>0</v>
      </c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52"/>
      <c r="FI126" s="52"/>
      <c r="FJ126" s="52"/>
      <c r="FK126" s="38"/>
    </row>
    <row r="127" spans="1:167" s="35" customFormat="1" ht="27" customHeight="1" hidden="1">
      <c r="A127" s="137" t="s">
        <v>173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22"/>
      <c r="AO127" s="122"/>
      <c r="AP127" s="122"/>
      <c r="AQ127" s="122"/>
      <c r="AR127" s="122"/>
      <c r="AS127" s="122"/>
      <c r="AT127" s="128" t="s">
        <v>172</v>
      </c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17">
        <v>0</v>
      </c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>
        <f>CF128</f>
        <v>0</v>
      </c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20">
        <f aca="true" t="shared" si="5" ref="EE127:EE157">CF127</f>
        <v>0</v>
      </c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19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19"/>
      <c r="FF127" s="119"/>
      <c r="FG127" s="119"/>
      <c r="FH127" s="119"/>
      <c r="FI127" s="119"/>
      <c r="FJ127" s="119"/>
      <c r="FK127" s="38"/>
    </row>
    <row r="128" spans="1:167" s="45" customFormat="1" ht="23.25" customHeight="1" hidden="1">
      <c r="A128" s="114" t="s">
        <v>517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5"/>
      <c r="AO128" s="115"/>
      <c r="AP128" s="115"/>
      <c r="AQ128" s="115"/>
      <c r="AR128" s="115"/>
      <c r="AS128" s="115"/>
      <c r="AT128" s="128" t="s">
        <v>171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17">
        <v>0</v>
      </c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>
        <v>0</v>
      </c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8">
        <f t="shared" si="5"/>
        <v>0</v>
      </c>
      <c r="EF128" s="118"/>
      <c r="EG128" s="118"/>
      <c r="EH128" s="118"/>
      <c r="EI128" s="118"/>
      <c r="EJ128" s="118"/>
      <c r="EK128" s="118"/>
      <c r="EL128" s="118"/>
      <c r="EM128" s="118"/>
      <c r="EN128" s="118"/>
      <c r="EO128" s="118"/>
      <c r="EP128" s="118"/>
      <c r="EQ128" s="118"/>
      <c r="ER128" s="118"/>
      <c r="ES128" s="118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19"/>
      <c r="FK128" s="50"/>
    </row>
    <row r="129" spans="1:167" s="111" customFormat="1" ht="29.25" customHeight="1">
      <c r="A129" s="221" t="s">
        <v>170</v>
      </c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2"/>
      <c r="AO129" s="222"/>
      <c r="AP129" s="222"/>
      <c r="AQ129" s="222"/>
      <c r="AR129" s="222"/>
      <c r="AS129" s="222"/>
      <c r="AT129" s="223" t="s">
        <v>169</v>
      </c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  <c r="BI129" s="223"/>
      <c r="BJ129" s="227">
        <f>BJ130</f>
        <v>11977400</v>
      </c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28"/>
      <c r="BZ129" s="228"/>
      <c r="CA129" s="228"/>
      <c r="CB129" s="228"/>
      <c r="CC129" s="228"/>
      <c r="CD129" s="228"/>
      <c r="CE129" s="229"/>
      <c r="CF129" s="230">
        <f>CF130+CF153</f>
        <v>880408.74</v>
      </c>
      <c r="CG129" s="230"/>
      <c r="CH129" s="230"/>
      <c r="CI129" s="230"/>
      <c r="CJ129" s="230"/>
      <c r="CK129" s="230"/>
      <c r="CL129" s="230"/>
      <c r="CM129" s="230"/>
      <c r="CN129" s="230"/>
      <c r="CO129" s="230"/>
      <c r="CP129" s="230"/>
      <c r="CQ129" s="230"/>
      <c r="CR129" s="230"/>
      <c r="CS129" s="230"/>
      <c r="CT129" s="230"/>
      <c r="CU129" s="230"/>
      <c r="CV129" s="230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38">
        <f t="shared" si="5"/>
        <v>880408.74</v>
      </c>
      <c r="EF129" s="138"/>
      <c r="EG129" s="138"/>
      <c r="EH129" s="138"/>
      <c r="EI129" s="138"/>
      <c r="EJ129" s="138"/>
      <c r="EK129" s="138"/>
      <c r="EL129" s="138"/>
      <c r="EM129" s="138"/>
      <c r="EN129" s="138"/>
      <c r="EO129" s="138"/>
      <c r="EP129" s="138"/>
      <c r="EQ129" s="138"/>
      <c r="ER129" s="138"/>
      <c r="ES129" s="138"/>
      <c r="ET129" s="139"/>
      <c r="EU129" s="140"/>
      <c r="EV129" s="140"/>
      <c r="EW129" s="140"/>
      <c r="EX129" s="140"/>
      <c r="EY129" s="140"/>
      <c r="EZ129" s="140"/>
      <c r="FA129" s="140"/>
      <c r="FB129" s="140"/>
      <c r="FC129" s="140"/>
      <c r="FD129" s="140"/>
      <c r="FE129" s="140"/>
      <c r="FF129" s="140"/>
      <c r="FG129" s="140"/>
      <c r="FH129" s="140"/>
      <c r="FI129" s="140"/>
      <c r="FJ129" s="141"/>
      <c r="FK129" s="110"/>
    </row>
    <row r="130" spans="1:256" s="105" customFormat="1" ht="36.75" customHeight="1">
      <c r="A130" s="121" t="s">
        <v>168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2"/>
      <c r="AO130" s="122"/>
      <c r="AP130" s="122"/>
      <c r="AQ130" s="122"/>
      <c r="AR130" s="122"/>
      <c r="AS130" s="122"/>
      <c r="AT130" s="136" t="s">
        <v>167</v>
      </c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24">
        <f>BJ131+BJ136+BJ139+BJ144</f>
        <v>11977400</v>
      </c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>
        <f>CF131+CF136+CF139+CF144</f>
        <v>879496.8</v>
      </c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20">
        <f t="shared" si="5"/>
        <v>879496.8</v>
      </c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9"/>
      <c r="EU130" s="130"/>
      <c r="EV130" s="130"/>
      <c r="EW130" s="130"/>
      <c r="EX130" s="130"/>
      <c r="EY130" s="130"/>
      <c r="EZ130" s="130"/>
      <c r="FA130" s="130"/>
      <c r="FB130" s="130"/>
      <c r="FC130" s="130"/>
      <c r="FD130" s="130"/>
      <c r="FE130" s="130"/>
      <c r="FF130" s="130"/>
      <c r="FG130" s="130"/>
      <c r="FH130" s="130"/>
      <c r="FI130" s="130"/>
      <c r="FJ130" s="131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5" customFormat="1" ht="31.5" customHeight="1">
      <c r="A131" s="121" t="s">
        <v>166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2"/>
      <c r="AO131" s="122"/>
      <c r="AP131" s="122"/>
      <c r="AQ131" s="122"/>
      <c r="AR131" s="122"/>
      <c r="AS131" s="122"/>
      <c r="AT131" s="136" t="s">
        <v>495</v>
      </c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24">
        <f>BJ132+BJ134</f>
        <v>11624600</v>
      </c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>
        <f>CF132+CF134</f>
        <v>871800</v>
      </c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20">
        <f t="shared" si="5"/>
        <v>871800</v>
      </c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9"/>
      <c r="EU131" s="130"/>
      <c r="EV131" s="130"/>
      <c r="EW131" s="130"/>
      <c r="EX131" s="130"/>
      <c r="EY131" s="130"/>
      <c r="EZ131" s="130"/>
      <c r="FA131" s="130"/>
      <c r="FB131" s="130"/>
      <c r="FC131" s="130"/>
      <c r="FD131" s="130"/>
      <c r="FE131" s="130"/>
      <c r="FF131" s="130"/>
      <c r="FG131" s="130"/>
      <c r="FH131" s="130"/>
      <c r="FI131" s="130"/>
      <c r="FJ131" s="131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</row>
    <row r="132" spans="1:256" s="82" customFormat="1" ht="30" customHeight="1">
      <c r="A132" s="114" t="s">
        <v>496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5"/>
      <c r="AO132" s="115"/>
      <c r="AP132" s="115"/>
      <c r="AQ132" s="115"/>
      <c r="AR132" s="115"/>
      <c r="AS132" s="115"/>
      <c r="AT132" s="128" t="s">
        <v>494</v>
      </c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17">
        <f>BJ133</f>
        <v>11040300</v>
      </c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>
        <f>CF133</f>
        <v>833300</v>
      </c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3" t="s">
        <v>159</v>
      </c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8">
        <f t="shared" si="5"/>
        <v>833300</v>
      </c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8"/>
      <c r="ET132" s="125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126"/>
      <c r="FI132" s="126"/>
      <c r="FJ132" s="127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82" customFormat="1" ht="42" customHeight="1">
      <c r="A133" s="114" t="s">
        <v>497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5"/>
      <c r="AO133" s="115"/>
      <c r="AP133" s="115"/>
      <c r="AQ133" s="115"/>
      <c r="AR133" s="115"/>
      <c r="AS133" s="115"/>
      <c r="AT133" s="128" t="s">
        <v>493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17">
        <v>11040300</v>
      </c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>
        <v>833300</v>
      </c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8">
        <f t="shared" si="5"/>
        <v>833300</v>
      </c>
      <c r="EF133" s="118"/>
      <c r="EG133" s="118"/>
      <c r="EH133" s="118"/>
      <c r="EI133" s="118"/>
      <c r="EJ133" s="118"/>
      <c r="EK133" s="118"/>
      <c r="EL133" s="118"/>
      <c r="EM133" s="118"/>
      <c r="EN133" s="118"/>
      <c r="EO133" s="118"/>
      <c r="EP133" s="118"/>
      <c r="EQ133" s="118"/>
      <c r="ER133" s="118"/>
      <c r="ES133" s="118"/>
      <c r="ET133" s="125"/>
      <c r="EU133" s="126"/>
      <c r="EV133" s="126"/>
      <c r="EW133" s="126"/>
      <c r="EX133" s="126"/>
      <c r="EY133" s="126"/>
      <c r="EZ133" s="126"/>
      <c r="FA133" s="126"/>
      <c r="FB133" s="126"/>
      <c r="FC133" s="126"/>
      <c r="FD133" s="126"/>
      <c r="FE133" s="126"/>
      <c r="FF133" s="126"/>
      <c r="FG133" s="126"/>
      <c r="FH133" s="126"/>
      <c r="FI133" s="126"/>
      <c r="FJ133" s="127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256" s="82" customFormat="1" ht="27.75" customHeight="1">
      <c r="A134" s="114" t="s">
        <v>499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5"/>
      <c r="AO134" s="115"/>
      <c r="AP134" s="115"/>
      <c r="AQ134" s="115"/>
      <c r="AR134" s="115"/>
      <c r="AS134" s="115"/>
      <c r="AT134" s="128" t="s">
        <v>500</v>
      </c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17">
        <f>BJ135</f>
        <v>584300</v>
      </c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>
        <f>CF135</f>
        <v>38500</v>
      </c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3" t="s">
        <v>159</v>
      </c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8">
        <f t="shared" si="5"/>
        <v>38500</v>
      </c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25"/>
      <c r="EU134" s="126"/>
      <c r="EV134" s="126"/>
      <c r="EW134" s="126"/>
      <c r="EX134" s="126"/>
      <c r="EY134" s="126"/>
      <c r="EZ134" s="126"/>
      <c r="FA134" s="126"/>
      <c r="FB134" s="126"/>
      <c r="FC134" s="126"/>
      <c r="FD134" s="126"/>
      <c r="FE134" s="126"/>
      <c r="FF134" s="126"/>
      <c r="FG134" s="126"/>
      <c r="FH134" s="126"/>
      <c r="FI134" s="126"/>
      <c r="FJ134" s="127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82" customFormat="1" ht="42" customHeight="1">
      <c r="A135" s="114" t="s">
        <v>501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5"/>
      <c r="AO135" s="115"/>
      <c r="AP135" s="115"/>
      <c r="AQ135" s="115"/>
      <c r="AR135" s="115"/>
      <c r="AS135" s="115"/>
      <c r="AT135" s="128" t="s">
        <v>502</v>
      </c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17">
        <v>584300</v>
      </c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>
        <v>38500</v>
      </c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8">
        <f t="shared" si="5"/>
        <v>38500</v>
      </c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25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7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</row>
    <row r="136" spans="1:256" s="105" customFormat="1" ht="31.5" customHeight="1" hidden="1">
      <c r="A136" s="121" t="s">
        <v>443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2"/>
      <c r="AO136" s="122"/>
      <c r="AP136" s="122"/>
      <c r="AQ136" s="122"/>
      <c r="AR136" s="122"/>
      <c r="AS136" s="122"/>
      <c r="AT136" s="136" t="s">
        <v>441</v>
      </c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24">
        <f>BJ138</f>
        <v>0</v>
      </c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>
        <f>CF138</f>
        <v>0</v>
      </c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20">
        <f>CF136</f>
        <v>0</v>
      </c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9"/>
      <c r="EU136" s="130"/>
      <c r="EV136" s="130"/>
      <c r="EW136" s="130"/>
      <c r="EX136" s="130"/>
      <c r="EY136" s="130"/>
      <c r="EZ136" s="130"/>
      <c r="FA136" s="130"/>
      <c r="FB136" s="130"/>
      <c r="FC136" s="130"/>
      <c r="FD136" s="130"/>
      <c r="FE136" s="130"/>
      <c r="FF136" s="130"/>
      <c r="FG136" s="130"/>
      <c r="FH136" s="130"/>
      <c r="FI136" s="130"/>
      <c r="FJ136" s="131"/>
      <c r="FK136" s="101"/>
      <c r="FL136" s="101"/>
      <c r="FM136" s="101"/>
      <c r="FN136" s="101"/>
      <c r="FO136" s="101"/>
      <c r="FP136" s="101"/>
      <c r="FQ136" s="101"/>
      <c r="FR136" s="101"/>
      <c r="FS136" s="101"/>
      <c r="FT136" s="101"/>
      <c r="FU136" s="101"/>
      <c r="FV136" s="101"/>
      <c r="FW136" s="101"/>
      <c r="FX136" s="101"/>
      <c r="FY136" s="101"/>
      <c r="FZ136" s="101"/>
      <c r="GA136" s="101"/>
      <c r="GB136" s="101"/>
      <c r="GC136" s="101"/>
      <c r="GD136" s="101"/>
      <c r="GE136" s="101"/>
      <c r="GF136" s="101"/>
      <c r="GG136" s="101"/>
      <c r="GH136" s="101"/>
      <c r="GI136" s="101"/>
      <c r="GJ136" s="101"/>
      <c r="GK136" s="101"/>
      <c r="GL136" s="101"/>
      <c r="GM136" s="101"/>
      <c r="GN136" s="101"/>
      <c r="GO136" s="101"/>
      <c r="GP136" s="101"/>
      <c r="GQ136" s="101"/>
      <c r="GR136" s="101"/>
      <c r="GS136" s="101"/>
      <c r="GT136" s="101"/>
      <c r="GU136" s="101"/>
      <c r="GV136" s="101"/>
      <c r="GW136" s="101"/>
      <c r="GX136" s="101"/>
      <c r="GY136" s="101"/>
      <c r="GZ136" s="101"/>
      <c r="HA136" s="101"/>
      <c r="HB136" s="101"/>
      <c r="HC136" s="101"/>
      <c r="HD136" s="101"/>
      <c r="HE136" s="101"/>
      <c r="HF136" s="101"/>
      <c r="HG136" s="101"/>
      <c r="HH136" s="101"/>
      <c r="HI136" s="101"/>
      <c r="HJ136" s="101"/>
      <c r="HK136" s="101"/>
      <c r="HL136" s="101"/>
      <c r="HM136" s="101"/>
      <c r="HN136" s="101"/>
      <c r="HO136" s="101"/>
      <c r="HP136" s="101"/>
      <c r="HQ136" s="101"/>
      <c r="HR136" s="101"/>
      <c r="HS136" s="101"/>
      <c r="HT136" s="101"/>
      <c r="HU136" s="101"/>
      <c r="HV136" s="101"/>
      <c r="HW136" s="101"/>
      <c r="HX136" s="101"/>
      <c r="HY136" s="101"/>
      <c r="HZ136" s="101"/>
      <c r="IA136" s="101"/>
      <c r="IB136" s="101"/>
      <c r="IC136" s="101"/>
      <c r="ID136" s="101"/>
      <c r="IE136" s="101"/>
      <c r="IF136" s="101"/>
      <c r="IG136" s="101"/>
      <c r="IH136" s="101"/>
      <c r="II136" s="101"/>
      <c r="IJ136" s="101"/>
      <c r="IK136" s="101"/>
      <c r="IL136" s="101"/>
      <c r="IM136" s="101"/>
      <c r="IN136" s="101"/>
      <c r="IO136" s="101"/>
      <c r="IP136" s="101"/>
      <c r="IQ136" s="101"/>
      <c r="IR136" s="101"/>
      <c r="IS136" s="101"/>
      <c r="IT136" s="101"/>
      <c r="IU136" s="101"/>
      <c r="IV136" s="101"/>
    </row>
    <row r="137" spans="1:256" s="82" customFormat="1" ht="26.25" customHeight="1" hidden="1">
      <c r="A137" s="114" t="s">
        <v>445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5"/>
      <c r="AO137" s="115"/>
      <c r="AP137" s="115"/>
      <c r="AQ137" s="115"/>
      <c r="AR137" s="115"/>
      <c r="AS137" s="115"/>
      <c r="AT137" s="128" t="s">
        <v>446</v>
      </c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17">
        <f>BJ138</f>
        <v>0</v>
      </c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>
        <f>CF138</f>
        <v>0</v>
      </c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3" t="s">
        <v>159</v>
      </c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8">
        <f>CF137</f>
        <v>0</v>
      </c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25"/>
      <c r="EU137" s="126"/>
      <c r="EV137" s="126"/>
      <c r="EW137" s="126"/>
      <c r="EX137" s="126"/>
      <c r="EY137" s="126"/>
      <c r="EZ137" s="126"/>
      <c r="FA137" s="126"/>
      <c r="FB137" s="126"/>
      <c r="FC137" s="126"/>
      <c r="FD137" s="126"/>
      <c r="FE137" s="126"/>
      <c r="FF137" s="126"/>
      <c r="FG137" s="126"/>
      <c r="FH137" s="126"/>
      <c r="FI137" s="126"/>
      <c r="FJ137" s="127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  <c r="IS137" s="55"/>
      <c r="IT137" s="55"/>
      <c r="IU137" s="55"/>
      <c r="IV137" s="55"/>
    </row>
    <row r="138" spans="1:256" s="82" customFormat="1" ht="27" customHeight="1" hidden="1">
      <c r="A138" s="114" t="s">
        <v>442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5"/>
      <c r="AO138" s="115"/>
      <c r="AP138" s="115"/>
      <c r="AQ138" s="115"/>
      <c r="AR138" s="115"/>
      <c r="AS138" s="115"/>
      <c r="AT138" s="128" t="s">
        <v>444</v>
      </c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17">
        <v>0</v>
      </c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>
        <v>0</v>
      </c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8">
        <f>CF138</f>
        <v>0</v>
      </c>
      <c r="EF138" s="118"/>
      <c r="EG138" s="118"/>
      <c r="EH138" s="118"/>
      <c r="EI138" s="118"/>
      <c r="EJ138" s="118"/>
      <c r="EK138" s="118"/>
      <c r="EL138" s="118"/>
      <c r="EM138" s="118"/>
      <c r="EN138" s="118"/>
      <c r="EO138" s="118"/>
      <c r="EP138" s="118"/>
      <c r="EQ138" s="118"/>
      <c r="ER138" s="118"/>
      <c r="ES138" s="118"/>
      <c r="ET138" s="125"/>
      <c r="EU138" s="126"/>
      <c r="EV138" s="126"/>
      <c r="EW138" s="126"/>
      <c r="EX138" s="126"/>
      <c r="EY138" s="126"/>
      <c r="EZ138" s="126"/>
      <c r="FA138" s="126"/>
      <c r="FB138" s="126"/>
      <c r="FC138" s="126"/>
      <c r="FD138" s="126"/>
      <c r="FE138" s="126"/>
      <c r="FF138" s="126"/>
      <c r="FG138" s="126"/>
      <c r="FH138" s="126"/>
      <c r="FI138" s="126"/>
      <c r="FJ138" s="127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105" customFormat="1" ht="28.5" customHeight="1">
      <c r="A139" s="121" t="s">
        <v>165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2"/>
      <c r="AO139" s="122"/>
      <c r="AP139" s="122"/>
      <c r="AQ139" s="122"/>
      <c r="AR139" s="122"/>
      <c r="AS139" s="122"/>
      <c r="AT139" s="136" t="s">
        <v>423</v>
      </c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24">
        <f>BJ142+BJ140</f>
        <v>352800</v>
      </c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>
        <f>CF142+CF140</f>
        <v>7696.8</v>
      </c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20">
        <f t="shared" si="5"/>
        <v>7696.8</v>
      </c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9"/>
      <c r="EU139" s="130"/>
      <c r="EV139" s="130"/>
      <c r="EW139" s="130"/>
      <c r="EX139" s="130"/>
      <c r="EY139" s="130"/>
      <c r="EZ139" s="130"/>
      <c r="FA139" s="130"/>
      <c r="FB139" s="130"/>
      <c r="FC139" s="130"/>
      <c r="FD139" s="130"/>
      <c r="FE139" s="130"/>
      <c r="FF139" s="130"/>
      <c r="FG139" s="130"/>
      <c r="FH139" s="130"/>
      <c r="FI139" s="130"/>
      <c r="FJ139" s="131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  <c r="HV139" s="101"/>
      <c r="HW139" s="101"/>
      <c r="HX139" s="101"/>
      <c r="HY139" s="101"/>
      <c r="HZ139" s="101"/>
      <c r="IA139" s="101"/>
      <c r="IB139" s="101"/>
      <c r="IC139" s="101"/>
      <c r="ID139" s="101"/>
      <c r="IE139" s="101"/>
      <c r="IF139" s="101"/>
      <c r="IG139" s="101"/>
      <c r="IH139" s="101"/>
      <c r="II139" s="101"/>
      <c r="IJ139" s="101"/>
      <c r="IK139" s="101"/>
      <c r="IL139" s="101"/>
      <c r="IM139" s="101"/>
      <c r="IN139" s="101"/>
      <c r="IO139" s="101"/>
      <c r="IP139" s="101"/>
      <c r="IQ139" s="101"/>
      <c r="IR139" s="101"/>
      <c r="IS139" s="101"/>
      <c r="IT139" s="101"/>
      <c r="IU139" s="101"/>
      <c r="IV139" s="101"/>
    </row>
    <row r="140" spans="1:166" s="101" customFormat="1" ht="42" customHeight="1">
      <c r="A140" s="121" t="s">
        <v>163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2"/>
      <c r="AO140" s="122"/>
      <c r="AP140" s="122"/>
      <c r="AQ140" s="122"/>
      <c r="AR140" s="122"/>
      <c r="AS140" s="122"/>
      <c r="AT140" s="136" t="s">
        <v>422</v>
      </c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24">
        <f>BJ141</f>
        <v>200</v>
      </c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>
        <f>CF141</f>
        <v>0</v>
      </c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20">
        <f>CF140</f>
        <v>0</v>
      </c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53"/>
      <c r="FI140" s="53"/>
      <c r="FJ140" s="53"/>
    </row>
    <row r="141" spans="1:166" s="55" customFormat="1" ht="41.25" customHeight="1">
      <c r="A141" s="114" t="s">
        <v>163</v>
      </c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5"/>
      <c r="AO141" s="115"/>
      <c r="AP141" s="115"/>
      <c r="AQ141" s="115"/>
      <c r="AR141" s="115"/>
      <c r="AS141" s="115"/>
      <c r="AT141" s="128" t="s">
        <v>421</v>
      </c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17">
        <v>200</v>
      </c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>
        <v>0</v>
      </c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8">
        <f>CF141</f>
        <v>0</v>
      </c>
      <c r="EF141" s="118"/>
      <c r="EG141" s="118"/>
      <c r="EH141" s="118"/>
      <c r="EI141" s="118"/>
      <c r="EJ141" s="118"/>
      <c r="EK141" s="118"/>
      <c r="EL141" s="118"/>
      <c r="EM141" s="118"/>
      <c r="EN141" s="118"/>
      <c r="EO141" s="118"/>
      <c r="EP141" s="118"/>
      <c r="EQ141" s="118"/>
      <c r="ER141" s="118"/>
      <c r="ES141" s="118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52"/>
      <c r="FI141" s="52"/>
      <c r="FJ141" s="52"/>
    </row>
    <row r="142" spans="1:256" s="105" customFormat="1" ht="42" customHeight="1">
      <c r="A142" s="121" t="s">
        <v>164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2"/>
      <c r="AO142" s="122"/>
      <c r="AP142" s="122"/>
      <c r="AQ142" s="122"/>
      <c r="AR142" s="122"/>
      <c r="AS142" s="122"/>
      <c r="AT142" s="136" t="s">
        <v>420</v>
      </c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24">
        <f>BJ143</f>
        <v>352600</v>
      </c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>
        <f>CF143</f>
        <v>7696.8</v>
      </c>
      <c r="CG142" s="124"/>
      <c r="CH142" s="124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20">
        <f t="shared" si="5"/>
        <v>7696.8</v>
      </c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9"/>
      <c r="EU142" s="130"/>
      <c r="EV142" s="130"/>
      <c r="EW142" s="130"/>
      <c r="EX142" s="130"/>
      <c r="EY142" s="130"/>
      <c r="EZ142" s="130"/>
      <c r="FA142" s="130"/>
      <c r="FB142" s="130"/>
      <c r="FC142" s="130"/>
      <c r="FD142" s="130"/>
      <c r="FE142" s="130"/>
      <c r="FF142" s="130"/>
      <c r="FG142" s="130"/>
      <c r="FH142" s="130"/>
      <c r="FI142" s="130"/>
      <c r="FJ142" s="131"/>
      <c r="FK142" s="101"/>
      <c r="FL142" s="101"/>
      <c r="FM142" s="101"/>
      <c r="FN142" s="101"/>
      <c r="FO142" s="101"/>
      <c r="FP142" s="101"/>
      <c r="FQ142" s="101"/>
      <c r="FR142" s="101"/>
      <c r="FS142" s="101"/>
      <c r="FT142" s="101"/>
      <c r="FU142" s="101"/>
      <c r="FV142" s="101"/>
      <c r="FW142" s="101"/>
      <c r="FX142" s="101"/>
      <c r="FY142" s="101"/>
      <c r="FZ142" s="101"/>
      <c r="GA142" s="101"/>
      <c r="GB142" s="101"/>
      <c r="GC142" s="101"/>
      <c r="GD142" s="101"/>
      <c r="GE142" s="101"/>
      <c r="GF142" s="101"/>
      <c r="GG142" s="101"/>
      <c r="GH142" s="101"/>
      <c r="GI142" s="101"/>
      <c r="GJ142" s="101"/>
      <c r="GK142" s="101"/>
      <c r="GL142" s="101"/>
      <c r="GM142" s="101"/>
      <c r="GN142" s="101"/>
      <c r="GO142" s="101"/>
      <c r="GP142" s="101"/>
      <c r="GQ142" s="101"/>
      <c r="GR142" s="101"/>
      <c r="GS142" s="101"/>
      <c r="GT142" s="101"/>
      <c r="GU142" s="101"/>
      <c r="GV142" s="101"/>
      <c r="GW142" s="101"/>
      <c r="GX142" s="101"/>
      <c r="GY142" s="101"/>
      <c r="GZ142" s="101"/>
      <c r="HA142" s="101"/>
      <c r="HB142" s="101"/>
      <c r="HC142" s="101"/>
      <c r="HD142" s="101"/>
      <c r="HE142" s="101"/>
      <c r="HF142" s="101"/>
      <c r="HG142" s="101"/>
      <c r="HH142" s="101"/>
      <c r="HI142" s="101"/>
      <c r="HJ142" s="101"/>
      <c r="HK142" s="101"/>
      <c r="HL142" s="101"/>
      <c r="HM142" s="101"/>
      <c r="HN142" s="101"/>
      <c r="HO142" s="101"/>
      <c r="HP142" s="101"/>
      <c r="HQ142" s="101"/>
      <c r="HR142" s="101"/>
      <c r="HS142" s="101"/>
      <c r="HT142" s="101"/>
      <c r="HU142" s="101"/>
      <c r="HV142" s="101"/>
      <c r="HW142" s="101"/>
      <c r="HX142" s="101"/>
      <c r="HY142" s="101"/>
      <c r="HZ142" s="101"/>
      <c r="IA142" s="101"/>
      <c r="IB142" s="101"/>
      <c r="IC142" s="101"/>
      <c r="ID142" s="101"/>
      <c r="IE142" s="101"/>
      <c r="IF142" s="101"/>
      <c r="IG142" s="101"/>
      <c r="IH142" s="101"/>
      <c r="II142" s="101"/>
      <c r="IJ142" s="101"/>
      <c r="IK142" s="101"/>
      <c r="IL142" s="101"/>
      <c r="IM142" s="101"/>
      <c r="IN142" s="101"/>
      <c r="IO142" s="101"/>
      <c r="IP142" s="101"/>
      <c r="IQ142" s="101"/>
      <c r="IR142" s="101"/>
      <c r="IS142" s="101"/>
      <c r="IT142" s="101"/>
      <c r="IU142" s="101"/>
      <c r="IV142" s="101"/>
    </row>
    <row r="143" spans="1:256" s="106" customFormat="1" ht="42.75" customHeight="1">
      <c r="A143" s="114" t="s">
        <v>524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5"/>
      <c r="AO143" s="115"/>
      <c r="AP143" s="115"/>
      <c r="AQ143" s="115"/>
      <c r="AR143" s="115"/>
      <c r="AS143" s="115"/>
      <c r="AT143" s="128" t="s">
        <v>419</v>
      </c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17">
        <v>352600</v>
      </c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>
        <v>7696.8</v>
      </c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8">
        <f t="shared" si="5"/>
        <v>7696.8</v>
      </c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18"/>
      <c r="ES143" s="118"/>
      <c r="ET143" s="125"/>
      <c r="EU143" s="126"/>
      <c r="EV143" s="126"/>
      <c r="EW143" s="126"/>
      <c r="EX143" s="126"/>
      <c r="EY143" s="126"/>
      <c r="EZ143" s="126"/>
      <c r="FA143" s="126"/>
      <c r="FB143" s="126"/>
      <c r="FC143" s="126"/>
      <c r="FD143" s="126"/>
      <c r="FE143" s="126"/>
      <c r="FF143" s="126"/>
      <c r="FG143" s="126"/>
      <c r="FH143" s="126"/>
      <c r="FI143" s="126"/>
      <c r="FJ143" s="127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55"/>
      <c r="IQ143" s="55"/>
      <c r="IR143" s="55"/>
      <c r="IS143" s="55"/>
      <c r="IT143" s="55"/>
      <c r="IU143" s="55"/>
      <c r="IV143" s="55"/>
    </row>
    <row r="144" spans="1:256" s="105" customFormat="1" ht="33" customHeight="1" hidden="1">
      <c r="A144" s="121" t="s">
        <v>320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2"/>
      <c r="AO144" s="122"/>
      <c r="AP144" s="122"/>
      <c r="AQ144" s="122"/>
      <c r="AR144" s="122"/>
      <c r="AS144" s="122"/>
      <c r="AT144" s="136" t="s">
        <v>418</v>
      </c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24">
        <f>BJ145+BJ147+BJ149</f>
        <v>0</v>
      </c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>
        <f>CF145+CF147+CF149</f>
        <v>0</v>
      </c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20">
        <f aca="true" t="shared" si="6" ref="EE144:EE150">CF144</f>
        <v>0</v>
      </c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9"/>
      <c r="EU144" s="130"/>
      <c r="EV144" s="130"/>
      <c r="EW144" s="130"/>
      <c r="EX144" s="130"/>
      <c r="EY144" s="130"/>
      <c r="EZ144" s="130"/>
      <c r="FA144" s="130"/>
      <c r="FB144" s="130"/>
      <c r="FC144" s="130"/>
      <c r="FD144" s="130"/>
      <c r="FE144" s="130"/>
      <c r="FF144" s="130"/>
      <c r="FG144" s="130"/>
      <c r="FH144" s="130"/>
      <c r="FI144" s="130"/>
      <c r="FJ144" s="13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  <c r="HV144" s="101"/>
      <c r="HW144" s="101"/>
      <c r="HX144" s="101"/>
      <c r="HY144" s="101"/>
      <c r="HZ144" s="101"/>
      <c r="IA144" s="101"/>
      <c r="IB144" s="101"/>
      <c r="IC144" s="101"/>
      <c r="ID144" s="101"/>
      <c r="IE144" s="101"/>
      <c r="IF144" s="101"/>
      <c r="IG144" s="101"/>
      <c r="IH144" s="101"/>
      <c r="II144" s="101"/>
      <c r="IJ144" s="101"/>
      <c r="IK144" s="101"/>
      <c r="IL144" s="101"/>
      <c r="IM144" s="101"/>
      <c r="IN144" s="101"/>
      <c r="IO144" s="101"/>
      <c r="IP144" s="101"/>
      <c r="IQ144" s="101"/>
      <c r="IR144" s="101"/>
      <c r="IS144" s="101"/>
      <c r="IT144" s="101"/>
      <c r="IU144" s="101"/>
      <c r="IV144" s="101"/>
    </row>
    <row r="145" spans="1:256" s="105" customFormat="1" ht="59.25" customHeight="1" hidden="1">
      <c r="A145" s="218" t="s">
        <v>340</v>
      </c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20"/>
      <c r="AN145" s="122"/>
      <c r="AO145" s="122"/>
      <c r="AP145" s="122"/>
      <c r="AQ145" s="122"/>
      <c r="AR145" s="122"/>
      <c r="AS145" s="122"/>
      <c r="AT145" s="136" t="s">
        <v>417</v>
      </c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24">
        <f>BJ146</f>
        <v>0</v>
      </c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>
        <f>CF146</f>
        <v>0</v>
      </c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20">
        <f t="shared" si="6"/>
        <v>0</v>
      </c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9"/>
      <c r="EU145" s="130"/>
      <c r="EV145" s="130"/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1"/>
      <c r="FK145" s="101"/>
      <c r="FL145" s="101"/>
      <c r="FM145" s="101"/>
      <c r="FN145" s="101"/>
      <c r="FO145" s="101"/>
      <c r="FP145" s="101"/>
      <c r="FQ145" s="101"/>
      <c r="FR145" s="101"/>
      <c r="FS145" s="101"/>
      <c r="FT145" s="101"/>
      <c r="FU145" s="101"/>
      <c r="FV145" s="101"/>
      <c r="FW145" s="101"/>
      <c r="FX145" s="101"/>
      <c r="FY145" s="101"/>
      <c r="FZ145" s="101"/>
      <c r="GA145" s="101"/>
      <c r="GB145" s="101"/>
      <c r="GC145" s="101"/>
      <c r="GD145" s="101"/>
      <c r="GE145" s="101"/>
      <c r="GF145" s="101"/>
      <c r="GG145" s="101"/>
      <c r="GH145" s="101"/>
      <c r="GI145" s="101"/>
      <c r="GJ145" s="101"/>
      <c r="GK145" s="101"/>
      <c r="GL145" s="101"/>
      <c r="GM145" s="101"/>
      <c r="GN145" s="101"/>
      <c r="GO145" s="101"/>
      <c r="GP145" s="101"/>
      <c r="GQ145" s="101"/>
      <c r="GR145" s="101"/>
      <c r="GS145" s="101"/>
      <c r="GT145" s="101"/>
      <c r="GU145" s="101"/>
      <c r="GV145" s="101"/>
      <c r="GW145" s="101"/>
      <c r="GX145" s="101"/>
      <c r="GY145" s="101"/>
      <c r="GZ145" s="101"/>
      <c r="HA145" s="101"/>
      <c r="HB145" s="101"/>
      <c r="HC145" s="101"/>
      <c r="HD145" s="101"/>
      <c r="HE145" s="101"/>
      <c r="HF145" s="101"/>
      <c r="HG145" s="101"/>
      <c r="HH145" s="101"/>
      <c r="HI145" s="101"/>
      <c r="HJ145" s="101"/>
      <c r="HK145" s="101"/>
      <c r="HL145" s="101"/>
      <c r="HM145" s="101"/>
      <c r="HN145" s="101"/>
      <c r="HO145" s="101"/>
      <c r="HP145" s="101"/>
      <c r="HQ145" s="101"/>
      <c r="HR145" s="101"/>
      <c r="HS145" s="101"/>
      <c r="HT145" s="101"/>
      <c r="HU145" s="101"/>
      <c r="HV145" s="101"/>
      <c r="HW145" s="101"/>
      <c r="HX145" s="101"/>
      <c r="HY145" s="101"/>
      <c r="HZ145" s="101"/>
      <c r="IA145" s="101"/>
      <c r="IB145" s="101"/>
      <c r="IC145" s="101"/>
      <c r="ID145" s="101"/>
      <c r="IE145" s="101"/>
      <c r="IF145" s="101"/>
      <c r="IG145" s="101"/>
      <c r="IH145" s="101"/>
      <c r="II145" s="101"/>
      <c r="IJ145" s="101"/>
      <c r="IK145" s="101"/>
      <c r="IL145" s="101"/>
      <c r="IM145" s="101"/>
      <c r="IN145" s="101"/>
      <c r="IO145" s="101"/>
      <c r="IP145" s="101"/>
      <c r="IQ145" s="101"/>
      <c r="IR145" s="101"/>
      <c r="IS145" s="101"/>
      <c r="IT145" s="101"/>
      <c r="IU145" s="101"/>
      <c r="IV145" s="101"/>
    </row>
    <row r="146" spans="1:256" s="106" customFormat="1" ht="69.75" customHeight="1" hidden="1">
      <c r="A146" s="215" t="s">
        <v>341</v>
      </c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7"/>
      <c r="AN146" s="115"/>
      <c r="AO146" s="115"/>
      <c r="AP146" s="115"/>
      <c r="AQ146" s="115"/>
      <c r="AR146" s="115"/>
      <c r="AS146" s="115"/>
      <c r="AT146" s="128" t="s">
        <v>416</v>
      </c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17">
        <v>0</v>
      </c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>
        <v>0</v>
      </c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8">
        <f t="shared" si="6"/>
        <v>0</v>
      </c>
      <c r="EF146" s="118"/>
      <c r="EG146" s="118"/>
      <c r="EH146" s="118"/>
      <c r="EI146" s="118"/>
      <c r="EJ146" s="118"/>
      <c r="EK146" s="118"/>
      <c r="EL146" s="118"/>
      <c r="EM146" s="118"/>
      <c r="EN146" s="118"/>
      <c r="EO146" s="118"/>
      <c r="EP146" s="118"/>
      <c r="EQ146" s="118"/>
      <c r="ER146" s="118"/>
      <c r="ES146" s="118"/>
      <c r="ET146" s="125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126"/>
      <c r="FJ146" s="127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</row>
    <row r="147" spans="1:256" s="105" customFormat="1" ht="73.5" customHeight="1" hidden="1">
      <c r="A147" s="121" t="s">
        <v>351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2"/>
      <c r="AO147" s="122"/>
      <c r="AP147" s="122"/>
      <c r="AQ147" s="122"/>
      <c r="AR147" s="122"/>
      <c r="AS147" s="122"/>
      <c r="AT147" s="136" t="s">
        <v>348</v>
      </c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24">
        <f>BJ148</f>
        <v>0</v>
      </c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>
        <f>CF148</f>
        <v>0</v>
      </c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19"/>
      <c r="DQ147" s="119"/>
      <c r="DR147" s="119"/>
      <c r="DS147" s="119"/>
      <c r="DT147" s="119"/>
      <c r="DU147" s="119"/>
      <c r="DV147" s="119"/>
      <c r="DW147" s="119"/>
      <c r="DX147" s="119"/>
      <c r="DY147" s="119"/>
      <c r="DZ147" s="119"/>
      <c r="EA147" s="119"/>
      <c r="EB147" s="119"/>
      <c r="EC147" s="119"/>
      <c r="ED147" s="119"/>
      <c r="EE147" s="120">
        <f t="shared" si="6"/>
        <v>0</v>
      </c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9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1"/>
      <c r="FK147" s="101"/>
      <c r="FL147" s="101"/>
      <c r="FM147" s="101"/>
      <c r="FN147" s="101"/>
      <c r="FO147" s="101"/>
      <c r="FP147" s="101"/>
      <c r="FQ147" s="101"/>
      <c r="FR147" s="101"/>
      <c r="FS147" s="101"/>
      <c r="FT147" s="101"/>
      <c r="FU147" s="101"/>
      <c r="FV147" s="101"/>
      <c r="FW147" s="101"/>
      <c r="FX147" s="101"/>
      <c r="FY147" s="101"/>
      <c r="FZ147" s="101"/>
      <c r="GA147" s="101"/>
      <c r="GB147" s="101"/>
      <c r="GC147" s="101"/>
      <c r="GD147" s="101"/>
      <c r="GE147" s="101"/>
      <c r="GF147" s="101"/>
      <c r="GG147" s="101"/>
      <c r="GH147" s="101"/>
      <c r="GI147" s="101"/>
      <c r="GJ147" s="101"/>
      <c r="GK147" s="101"/>
      <c r="GL147" s="101"/>
      <c r="GM147" s="101"/>
      <c r="GN147" s="101"/>
      <c r="GO147" s="101"/>
      <c r="GP147" s="101"/>
      <c r="GQ147" s="101"/>
      <c r="GR147" s="101"/>
      <c r="GS147" s="101"/>
      <c r="GT147" s="101"/>
      <c r="GU147" s="101"/>
      <c r="GV147" s="101"/>
      <c r="GW147" s="101"/>
      <c r="GX147" s="101"/>
      <c r="GY147" s="101"/>
      <c r="GZ147" s="101"/>
      <c r="HA147" s="101"/>
      <c r="HB147" s="101"/>
      <c r="HC147" s="101"/>
      <c r="HD147" s="101"/>
      <c r="HE147" s="101"/>
      <c r="HF147" s="101"/>
      <c r="HG147" s="101"/>
      <c r="HH147" s="101"/>
      <c r="HI147" s="101"/>
      <c r="HJ147" s="101"/>
      <c r="HK147" s="101"/>
      <c r="HL147" s="101"/>
      <c r="HM147" s="101"/>
      <c r="HN147" s="101"/>
      <c r="HO147" s="101"/>
      <c r="HP147" s="101"/>
      <c r="HQ147" s="101"/>
      <c r="HR147" s="101"/>
      <c r="HS147" s="101"/>
      <c r="HT147" s="101"/>
      <c r="HU147" s="101"/>
      <c r="HV147" s="101"/>
      <c r="HW147" s="101"/>
      <c r="HX147" s="101"/>
      <c r="HY147" s="101"/>
      <c r="HZ147" s="101"/>
      <c r="IA147" s="101"/>
      <c r="IB147" s="101"/>
      <c r="IC147" s="101"/>
      <c r="ID147" s="101"/>
      <c r="IE147" s="101"/>
      <c r="IF147" s="101"/>
      <c r="IG147" s="101"/>
      <c r="IH147" s="101"/>
      <c r="II147" s="101"/>
      <c r="IJ147" s="101"/>
      <c r="IK147" s="101"/>
      <c r="IL147" s="101"/>
      <c r="IM147" s="101"/>
      <c r="IN147" s="101"/>
      <c r="IO147" s="101"/>
      <c r="IP147" s="101"/>
      <c r="IQ147" s="101"/>
      <c r="IR147" s="101"/>
      <c r="IS147" s="101"/>
      <c r="IT147" s="101"/>
      <c r="IU147" s="101"/>
      <c r="IV147" s="101"/>
    </row>
    <row r="148" spans="1:256" s="106" customFormat="1" ht="63.75" customHeight="1" hidden="1">
      <c r="A148" s="114" t="s">
        <v>350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5"/>
      <c r="AO148" s="115"/>
      <c r="AP148" s="115"/>
      <c r="AQ148" s="115"/>
      <c r="AR148" s="115"/>
      <c r="AS148" s="115"/>
      <c r="AT148" s="128" t="s">
        <v>349</v>
      </c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17">
        <v>0</v>
      </c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>
        <v>0</v>
      </c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8">
        <f t="shared" si="6"/>
        <v>0</v>
      </c>
      <c r="EF148" s="118"/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25"/>
      <c r="EU148" s="126"/>
      <c r="EV148" s="126"/>
      <c r="EW148" s="126"/>
      <c r="EX148" s="126"/>
      <c r="EY148" s="126"/>
      <c r="EZ148" s="126"/>
      <c r="FA148" s="126"/>
      <c r="FB148" s="126"/>
      <c r="FC148" s="126"/>
      <c r="FD148" s="126"/>
      <c r="FE148" s="126"/>
      <c r="FF148" s="126"/>
      <c r="FG148" s="126"/>
      <c r="FH148" s="126"/>
      <c r="FI148" s="126"/>
      <c r="FJ148" s="127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</row>
    <row r="149" spans="1:256" s="105" customFormat="1" ht="42" customHeight="1" hidden="1">
      <c r="A149" s="121" t="s">
        <v>322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2"/>
      <c r="AO149" s="122"/>
      <c r="AP149" s="122"/>
      <c r="AQ149" s="122"/>
      <c r="AR149" s="122"/>
      <c r="AS149" s="122"/>
      <c r="AT149" s="136" t="s">
        <v>346</v>
      </c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24">
        <f>BJ150</f>
        <v>0</v>
      </c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>
        <f>CF150</f>
        <v>0</v>
      </c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19"/>
      <c r="DQ149" s="119"/>
      <c r="DR149" s="119"/>
      <c r="DS149" s="119"/>
      <c r="DT149" s="119"/>
      <c r="DU149" s="119"/>
      <c r="DV149" s="119"/>
      <c r="DW149" s="119"/>
      <c r="DX149" s="119"/>
      <c r="DY149" s="119"/>
      <c r="DZ149" s="119"/>
      <c r="EA149" s="119"/>
      <c r="EB149" s="119"/>
      <c r="EC149" s="119"/>
      <c r="ED149" s="119"/>
      <c r="EE149" s="120">
        <f t="shared" si="6"/>
        <v>0</v>
      </c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9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1"/>
      <c r="FK149" s="101"/>
      <c r="FL149" s="101"/>
      <c r="FM149" s="101"/>
      <c r="FN149" s="101"/>
      <c r="FO149" s="101"/>
      <c r="FP149" s="101"/>
      <c r="FQ149" s="101"/>
      <c r="FR149" s="101"/>
      <c r="FS149" s="101"/>
      <c r="FT149" s="101"/>
      <c r="FU149" s="101"/>
      <c r="FV149" s="101"/>
      <c r="FW149" s="101"/>
      <c r="FX149" s="101"/>
      <c r="FY149" s="101"/>
      <c r="FZ149" s="101"/>
      <c r="GA149" s="101"/>
      <c r="GB149" s="101"/>
      <c r="GC149" s="101"/>
      <c r="GD149" s="101"/>
      <c r="GE149" s="101"/>
      <c r="GF149" s="101"/>
      <c r="GG149" s="101"/>
      <c r="GH149" s="101"/>
      <c r="GI149" s="101"/>
      <c r="GJ149" s="101"/>
      <c r="GK149" s="101"/>
      <c r="GL149" s="101"/>
      <c r="GM149" s="101"/>
      <c r="GN149" s="101"/>
      <c r="GO149" s="101"/>
      <c r="GP149" s="101"/>
      <c r="GQ149" s="101"/>
      <c r="GR149" s="101"/>
      <c r="GS149" s="101"/>
      <c r="GT149" s="101"/>
      <c r="GU149" s="101"/>
      <c r="GV149" s="101"/>
      <c r="GW149" s="101"/>
      <c r="GX149" s="101"/>
      <c r="GY149" s="101"/>
      <c r="GZ149" s="101"/>
      <c r="HA149" s="101"/>
      <c r="HB149" s="101"/>
      <c r="HC149" s="101"/>
      <c r="HD149" s="101"/>
      <c r="HE149" s="101"/>
      <c r="HF149" s="101"/>
      <c r="HG149" s="101"/>
      <c r="HH149" s="101"/>
      <c r="HI149" s="101"/>
      <c r="HJ149" s="101"/>
      <c r="HK149" s="101"/>
      <c r="HL149" s="101"/>
      <c r="HM149" s="101"/>
      <c r="HN149" s="101"/>
      <c r="HO149" s="101"/>
      <c r="HP149" s="101"/>
      <c r="HQ149" s="101"/>
      <c r="HR149" s="101"/>
      <c r="HS149" s="101"/>
      <c r="HT149" s="101"/>
      <c r="HU149" s="101"/>
      <c r="HV149" s="101"/>
      <c r="HW149" s="101"/>
      <c r="HX149" s="101"/>
      <c r="HY149" s="101"/>
      <c r="HZ149" s="101"/>
      <c r="IA149" s="101"/>
      <c r="IB149" s="101"/>
      <c r="IC149" s="101"/>
      <c r="ID149" s="101"/>
      <c r="IE149" s="101"/>
      <c r="IF149" s="101"/>
      <c r="IG149" s="101"/>
      <c r="IH149" s="101"/>
      <c r="II149" s="101"/>
      <c r="IJ149" s="101"/>
      <c r="IK149" s="101"/>
      <c r="IL149" s="101"/>
      <c r="IM149" s="101"/>
      <c r="IN149" s="101"/>
      <c r="IO149" s="101"/>
      <c r="IP149" s="101"/>
      <c r="IQ149" s="101"/>
      <c r="IR149" s="101"/>
      <c r="IS149" s="101"/>
      <c r="IT149" s="101"/>
      <c r="IU149" s="101"/>
      <c r="IV149" s="101"/>
    </row>
    <row r="150" spans="1:256" s="106" customFormat="1" ht="42.75" customHeight="1" hidden="1">
      <c r="A150" s="114" t="s">
        <v>321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5"/>
      <c r="AO150" s="115"/>
      <c r="AP150" s="115"/>
      <c r="AQ150" s="115"/>
      <c r="AR150" s="115"/>
      <c r="AS150" s="115"/>
      <c r="AT150" s="128" t="s">
        <v>347</v>
      </c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17">
        <v>0</v>
      </c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>
        <v>0</v>
      </c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8">
        <f t="shared" si="6"/>
        <v>0</v>
      </c>
      <c r="EF150" s="118"/>
      <c r="EG150" s="118"/>
      <c r="EH150" s="118"/>
      <c r="EI150" s="118"/>
      <c r="EJ150" s="118"/>
      <c r="EK150" s="118"/>
      <c r="EL150" s="118"/>
      <c r="EM150" s="118"/>
      <c r="EN150" s="118"/>
      <c r="EO150" s="118"/>
      <c r="EP150" s="118"/>
      <c r="EQ150" s="118"/>
      <c r="ER150" s="118"/>
      <c r="ES150" s="118"/>
      <c r="ET150" s="125"/>
      <c r="EU150" s="126"/>
      <c r="EV150" s="126"/>
      <c r="EW150" s="126"/>
      <c r="EX150" s="126"/>
      <c r="EY150" s="126"/>
      <c r="EZ150" s="126"/>
      <c r="FA150" s="126"/>
      <c r="FB150" s="126"/>
      <c r="FC150" s="126"/>
      <c r="FD150" s="126"/>
      <c r="FE150" s="126"/>
      <c r="FF150" s="126"/>
      <c r="FG150" s="126"/>
      <c r="FH150" s="126"/>
      <c r="FI150" s="126"/>
      <c r="FJ150" s="127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  <c r="IS150" s="55"/>
      <c r="IT150" s="55"/>
      <c r="IU150" s="55"/>
      <c r="IV150" s="55"/>
    </row>
    <row r="151" spans="1:256" s="105" customFormat="1" ht="88.5" customHeight="1" hidden="1">
      <c r="A151" s="121" t="s">
        <v>406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2"/>
      <c r="AO151" s="122"/>
      <c r="AP151" s="122"/>
      <c r="AQ151" s="122"/>
      <c r="AR151" s="122"/>
      <c r="AS151" s="122"/>
      <c r="AT151" s="136" t="s">
        <v>403</v>
      </c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24">
        <f>BJ152</f>
        <v>0</v>
      </c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>
        <f>CF152</f>
        <v>0</v>
      </c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9"/>
      <c r="DS151" s="119"/>
      <c r="DT151" s="119"/>
      <c r="DU151" s="119"/>
      <c r="DV151" s="119"/>
      <c r="DW151" s="119"/>
      <c r="DX151" s="119"/>
      <c r="DY151" s="119"/>
      <c r="DZ151" s="119"/>
      <c r="EA151" s="119"/>
      <c r="EB151" s="119"/>
      <c r="EC151" s="119"/>
      <c r="ED151" s="119"/>
      <c r="EE151" s="120">
        <f>CF151</f>
        <v>0</v>
      </c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9"/>
      <c r="EU151" s="130"/>
      <c r="EV151" s="130"/>
      <c r="EW151" s="130"/>
      <c r="EX151" s="130"/>
      <c r="EY151" s="130"/>
      <c r="EZ151" s="130"/>
      <c r="FA151" s="130"/>
      <c r="FB151" s="130"/>
      <c r="FC151" s="130"/>
      <c r="FD151" s="130"/>
      <c r="FE151" s="130"/>
      <c r="FF151" s="130"/>
      <c r="FG151" s="130"/>
      <c r="FH151" s="130"/>
      <c r="FI151" s="130"/>
      <c r="FJ151" s="131"/>
      <c r="FK151" s="101"/>
      <c r="FL151" s="101"/>
      <c r="FM151" s="101"/>
      <c r="FN151" s="101"/>
      <c r="FO151" s="101"/>
      <c r="FP151" s="101"/>
      <c r="FQ151" s="101"/>
      <c r="FR151" s="101"/>
      <c r="FS151" s="101"/>
      <c r="FT151" s="101"/>
      <c r="FU151" s="101"/>
      <c r="FV151" s="101"/>
      <c r="FW151" s="101"/>
      <c r="FX151" s="101"/>
      <c r="FY151" s="101"/>
      <c r="FZ151" s="101"/>
      <c r="GA151" s="101"/>
      <c r="GB151" s="101"/>
      <c r="GC151" s="101"/>
      <c r="GD151" s="101"/>
      <c r="GE151" s="101"/>
      <c r="GF151" s="101"/>
      <c r="GG151" s="101"/>
      <c r="GH151" s="101"/>
      <c r="GI151" s="101"/>
      <c r="GJ151" s="101"/>
      <c r="GK151" s="101"/>
      <c r="GL151" s="101"/>
      <c r="GM151" s="101"/>
      <c r="GN151" s="101"/>
      <c r="GO151" s="101"/>
      <c r="GP151" s="101"/>
      <c r="GQ151" s="101"/>
      <c r="GR151" s="101"/>
      <c r="GS151" s="101"/>
      <c r="GT151" s="101"/>
      <c r="GU151" s="101"/>
      <c r="GV151" s="101"/>
      <c r="GW151" s="101"/>
      <c r="GX151" s="101"/>
      <c r="GY151" s="101"/>
      <c r="GZ151" s="101"/>
      <c r="HA151" s="101"/>
      <c r="HB151" s="101"/>
      <c r="HC151" s="101"/>
      <c r="HD151" s="101"/>
      <c r="HE151" s="101"/>
      <c r="HF151" s="101"/>
      <c r="HG151" s="101"/>
      <c r="HH151" s="101"/>
      <c r="HI151" s="101"/>
      <c r="HJ151" s="101"/>
      <c r="HK151" s="101"/>
      <c r="HL151" s="101"/>
      <c r="HM151" s="101"/>
      <c r="HN151" s="101"/>
      <c r="HO151" s="101"/>
      <c r="HP151" s="101"/>
      <c r="HQ151" s="101"/>
      <c r="HR151" s="101"/>
      <c r="HS151" s="101"/>
      <c r="HT151" s="101"/>
      <c r="HU151" s="101"/>
      <c r="HV151" s="101"/>
      <c r="HW151" s="101"/>
      <c r="HX151" s="101"/>
      <c r="HY151" s="101"/>
      <c r="HZ151" s="101"/>
      <c r="IA151" s="101"/>
      <c r="IB151" s="101"/>
      <c r="IC151" s="101"/>
      <c r="ID151" s="101"/>
      <c r="IE151" s="101"/>
      <c r="IF151" s="101"/>
      <c r="IG151" s="101"/>
      <c r="IH151" s="101"/>
      <c r="II151" s="101"/>
      <c r="IJ151" s="101"/>
      <c r="IK151" s="101"/>
      <c r="IL151" s="101"/>
      <c r="IM151" s="101"/>
      <c r="IN151" s="101"/>
      <c r="IO151" s="101"/>
      <c r="IP151" s="101"/>
      <c r="IQ151" s="101"/>
      <c r="IR151" s="101"/>
      <c r="IS151" s="101"/>
      <c r="IT151" s="101"/>
      <c r="IU151" s="101"/>
      <c r="IV151" s="101"/>
    </row>
    <row r="152" spans="1:256" s="106" customFormat="1" ht="90.75" customHeight="1" hidden="1">
      <c r="A152" s="114" t="s">
        <v>405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5"/>
      <c r="AO152" s="115"/>
      <c r="AP152" s="115"/>
      <c r="AQ152" s="115"/>
      <c r="AR152" s="115"/>
      <c r="AS152" s="115"/>
      <c r="AT152" s="128" t="s">
        <v>404</v>
      </c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17">
        <v>0</v>
      </c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>
        <v>0</v>
      </c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8">
        <f>CF152</f>
        <v>0</v>
      </c>
      <c r="EF152" s="118"/>
      <c r="EG152" s="118"/>
      <c r="EH152" s="118"/>
      <c r="EI152" s="118"/>
      <c r="EJ152" s="118"/>
      <c r="EK152" s="118"/>
      <c r="EL152" s="118"/>
      <c r="EM152" s="118"/>
      <c r="EN152" s="118"/>
      <c r="EO152" s="118"/>
      <c r="EP152" s="118"/>
      <c r="EQ152" s="118"/>
      <c r="ER152" s="118"/>
      <c r="ES152" s="118"/>
      <c r="ET152" s="125"/>
      <c r="EU152" s="126"/>
      <c r="EV152" s="126"/>
      <c r="EW152" s="126"/>
      <c r="EX152" s="126"/>
      <c r="EY152" s="126"/>
      <c r="EZ152" s="126"/>
      <c r="FA152" s="126"/>
      <c r="FB152" s="126"/>
      <c r="FC152" s="126"/>
      <c r="FD152" s="126"/>
      <c r="FE152" s="126"/>
      <c r="FF152" s="126"/>
      <c r="FG152" s="126"/>
      <c r="FH152" s="126"/>
      <c r="FI152" s="126"/>
      <c r="FJ152" s="127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55"/>
      <c r="IQ152" s="55"/>
      <c r="IR152" s="55"/>
      <c r="IS152" s="55"/>
      <c r="IT152" s="55"/>
      <c r="IU152" s="55"/>
      <c r="IV152" s="55"/>
    </row>
    <row r="153" spans="1:167" s="45" customFormat="1" ht="63" customHeight="1">
      <c r="A153" s="142" t="s">
        <v>315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4"/>
      <c r="AN153" s="122"/>
      <c r="AO153" s="122"/>
      <c r="AP153" s="122"/>
      <c r="AQ153" s="122"/>
      <c r="AR153" s="122"/>
      <c r="AS153" s="122"/>
      <c r="AT153" s="136" t="s">
        <v>343</v>
      </c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24">
        <f>BJ154+BJ156</f>
        <v>0</v>
      </c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>
        <f>CF154+CF156</f>
        <v>911.94</v>
      </c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119"/>
      <c r="DQ153" s="119"/>
      <c r="DR153" s="119"/>
      <c r="DS153" s="119"/>
      <c r="DT153" s="119"/>
      <c r="DU153" s="119"/>
      <c r="DV153" s="119"/>
      <c r="DW153" s="119"/>
      <c r="DX153" s="119"/>
      <c r="DY153" s="119"/>
      <c r="DZ153" s="119"/>
      <c r="EA153" s="119"/>
      <c r="EB153" s="119"/>
      <c r="EC153" s="119"/>
      <c r="ED153" s="119"/>
      <c r="EE153" s="120">
        <f t="shared" si="5"/>
        <v>911.94</v>
      </c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9"/>
      <c r="EU153" s="130"/>
      <c r="EV153" s="130"/>
      <c r="EW153" s="130"/>
      <c r="EX153" s="130"/>
      <c r="EY153" s="130"/>
      <c r="EZ153" s="130"/>
      <c r="FA153" s="130"/>
      <c r="FB153" s="130"/>
      <c r="FC153" s="130"/>
      <c r="FD153" s="130"/>
      <c r="FE153" s="130"/>
      <c r="FF153" s="130"/>
      <c r="FG153" s="130"/>
      <c r="FH153" s="130"/>
      <c r="FI153" s="130"/>
      <c r="FJ153" s="131"/>
      <c r="FK153" s="50"/>
    </row>
    <row r="154" spans="1:167" s="45" customFormat="1" ht="55.5" customHeight="1" hidden="1">
      <c r="A154" s="121" t="s">
        <v>161</v>
      </c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2"/>
      <c r="AO154" s="122"/>
      <c r="AP154" s="122"/>
      <c r="AQ154" s="122"/>
      <c r="AR154" s="122"/>
      <c r="AS154" s="122"/>
      <c r="AT154" s="136" t="s">
        <v>162</v>
      </c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24">
        <f>BJ155</f>
        <v>0</v>
      </c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>
        <f>CF155</f>
        <v>0</v>
      </c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19"/>
      <c r="DY154" s="119"/>
      <c r="DZ154" s="119"/>
      <c r="EA154" s="119"/>
      <c r="EB154" s="119"/>
      <c r="EC154" s="119"/>
      <c r="ED154" s="119"/>
      <c r="EE154" s="120">
        <f t="shared" si="5"/>
        <v>0</v>
      </c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9"/>
      <c r="EU154" s="130"/>
      <c r="EV154" s="130"/>
      <c r="EW154" s="130"/>
      <c r="EX154" s="130"/>
      <c r="EY154" s="130"/>
      <c r="EZ154" s="130"/>
      <c r="FA154" s="130"/>
      <c r="FB154" s="130"/>
      <c r="FC154" s="130"/>
      <c r="FD154" s="130"/>
      <c r="FE154" s="130"/>
      <c r="FF154" s="130"/>
      <c r="FG154" s="130"/>
      <c r="FH154" s="130"/>
      <c r="FI154" s="130"/>
      <c r="FJ154" s="131"/>
      <c r="FK154" s="50"/>
    </row>
    <row r="155" spans="1:167" s="35" customFormat="1" ht="57" customHeight="1" hidden="1">
      <c r="A155" s="114" t="s">
        <v>161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5"/>
      <c r="AO155" s="115"/>
      <c r="AP155" s="115"/>
      <c r="AQ155" s="115"/>
      <c r="AR155" s="115"/>
      <c r="AS155" s="115"/>
      <c r="AT155" s="128" t="s">
        <v>160</v>
      </c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17">
        <v>0</v>
      </c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>
        <v>0</v>
      </c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8">
        <f t="shared" si="5"/>
        <v>0</v>
      </c>
      <c r="EF155" s="118"/>
      <c r="EG155" s="118"/>
      <c r="EH155" s="118"/>
      <c r="EI155" s="118"/>
      <c r="EJ155" s="118"/>
      <c r="EK155" s="118"/>
      <c r="EL155" s="118"/>
      <c r="EM155" s="118"/>
      <c r="EN155" s="118"/>
      <c r="EO155" s="118"/>
      <c r="EP155" s="118"/>
      <c r="EQ155" s="118"/>
      <c r="ER155" s="118"/>
      <c r="ES155" s="118"/>
      <c r="ET155" s="125"/>
      <c r="EU155" s="126"/>
      <c r="EV155" s="126"/>
      <c r="EW155" s="126"/>
      <c r="EX155" s="126"/>
      <c r="EY155" s="126"/>
      <c r="EZ155" s="126"/>
      <c r="FA155" s="126"/>
      <c r="FB155" s="126"/>
      <c r="FC155" s="126"/>
      <c r="FD155" s="126"/>
      <c r="FE155" s="126"/>
      <c r="FF155" s="126"/>
      <c r="FG155" s="126"/>
      <c r="FH155" s="126"/>
      <c r="FI155" s="126"/>
      <c r="FJ155" s="127"/>
      <c r="FK155" s="38"/>
    </row>
    <row r="156" spans="1:167" s="45" customFormat="1" ht="60.75" customHeight="1">
      <c r="A156" s="142" t="s">
        <v>315</v>
      </c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4"/>
      <c r="AN156" s="122"/>
      <c r="AO156" s="122"/>
      <c r="AP156" s="122"/>
      <c r="AQ156" s="122"/>
      <c r="AR156" s="122"/>
      <c r="AS156" s="122"/>
      <c r="AT156" s="136" t="s">
        <v>333</v>
      </c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24">
        <f>BJ157</f>
        <v>0</v>
      </c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>
        <f>CF157</f>
        <v>911.94</v>
      </c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  <c r="DU156" s="119"/>
      <c r="DV156" s="119"/>
      <c r="DW156" s="119"/>
      <c r="DX156" s="119"/>
      <c r="DY156" s="119"/>
      <c r="DZ156" s="119"/>
      <c r="EA156" s="119"/>
      <c r="EB156" s="119"/>
      <c r="EC156" s="119"/>
      <c r="ED156" s="119"/>
      <c r="EE156" s="120">
        <f t="shared" si="5"/>
        <v>911.94</v>
      </c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9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30"/>
      <c r="FG156" s="130"/>
      <c r="FH156" s="130"/>
      <c r="FI156" s="130"/>
      <c r="FJ156" s="131"/>
      <c r="FK156" s="50"/>
    </row>
    <row r="157" spans="1:167" s="47" customFormat="1" ht="47.25" customHeight="1">
      <c r="A157" s="212" t="s">
        <v>314</v>
      </c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4"/>
      <c r="AN157" s="115"/>
      <c r="AO157" s="115"/>
      <c r="AP157" s="115"/>
      <c r="AQ157" s="115"/>
      <c r="AR157" s="115"/>
      <c r="AS157" s="115"/>
      <c r="AT157" s="128" t="s">
        <v>332</v>
      </c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17">
        <v>0</v>
      </c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>
        <v>911.94</v>
      </c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8">
        <f t="shared" si="5"/>
        <v>911.94</v>
      </c>
      <c r="EF157" s="118"/>
      <c r="EG157" s="118"/>
      <c r="EH157" s="118"/>
      <c r="EI157" s="118"/>
      <c r="EJ157" s="118"/>
      <c r="EK157" s="118"/>
      <c r="EL157" s="118"/>
      <c r="EM157" s="118"/>
      <c r="EN157" s="118"/>
      <c r="EO157" s="118"/>
      <c r="EP157" s="118"/>
      <c r="EQ157" s="118"/>
      <c r="ER157" s="118"/>
      <c r="ES157" s="118"/>
      <c r="ET157" s="125"/>
      <c r="EU157" s="126"/>
      <c r="EV157" s="126"/>
      <c r="EW157" s="126"/>
      <c r="EX157" s="126"/>
      <c r="EY157" s="126"/>
      <c r="EZ157" s="126"/>
      <c r="FA157" s="126"/>
      <c r="FB157" s="126"/>
      <c r="FC157" s="126"/>
      <c r="FD157" s="126"/>
      <c r="FE157" s="126"/>
      <c r="FF157" s="126"/>
      <c r="FG157" s="126"/>
      <c r="FH157" s="126"/>
      <c r="FI157" s="126"/>
      <c r="FJ157" s="127"/>
      <c r="FK157" s="51"/>
    </row>
    <row r="158" spans="1:167" s="35" customFormat="1" ht="18.75">
      <c r="A158" s="150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1"/>
      <c r="CB158" s="151"/>
      <c r="CC158" s="151"/>
      <c r="CD158" s="151"/>
      <c r="CE158" s="151"/>
      <c r="CF158" s="151"/>
      <c r="CG158" s="151"/>
      <c r="CH158" s="151"/>
      <c r="CI158" s="151"/>
      <c r="CJ158" s="151"/>
      <c r="CK158" s="151"/>
      <c r="CL158" s="151"/>
      <c r="CM158" s="151"/>
      <c r="CN158" s="151"/>
      <c r="CO158" s="151"/>
      <c r="CP158" s="151"/>
      <c r="CQ158" s="151"/>
      <c r="CR158" s="151"/>
      <c r="CS158" s="151"/>
      <c r="CT158" s="151"/>
      <c r="CU158" s="151"/>
      <c r="CV158" s="151"/>
      <c r="CW158" s="151"/>
      <c r="CX158" s="151"/>
      <c r="CY158" s="151"/>
      <c r="CZ158" s="151"/>
      <c r="DA158" s="151"/>
      <c r="DB158" s="151"/>
      <c r="DC158" s="151"/>
      <c r="DD158" s="151"/>
      <c r="DE158" s="151"/>
      <c r="DF158" s="151"/>
      <c r="DG158" s="151"/>
      <c r="DH158" s="151"/>
      <c r="DI158" s="151"/>
      <c r="DJ158" s="151"/>
      <c r="DK158" s="151"/>
      <c r="DL158" s="151"/>
      <c r="DM158" s="151"/>
      <c r="DN158" s="151"/>
      <c r="DO158" s="151"/>
      <c r="DP158" s="151"/>
      <c r="DQ158" s="151"/>
      <c r="DR158" s="151"/>
      <c r="DS158" s="151"/>
      <c r="DT158" s="151"/>
      <c r="DU158" s="151"/>
      <c r="DV158" s="151"/>
      <c r="DW158" s="151"/>
      <c r="DX158" s="151"/>
      <c r="DY158" s="151"/>
      <c r="DZ158" s="151"/>
      <c r="EA158" s="151"/>
      <c r="EB158" s="151"/>
      <c r="EC158" s="151"/>
      <c r="ED158" s="151"/>
      <c r="EE158" s="151"/>
      <c r="EF158" s="151"/>
      <c r="EG158" s="151"/>
      <c r="EH158" s="151"/>
      <c r="EI158" s="151"/>
      <c r="EJ158" s="151"/>
      <c r="EK158" s="151"/>
      <c r="EL158" s="151"/>
      <c r="EM158" s="151"/>
      <c r="EN158" s="151"/>
      <c r="EO158" s="151"/>
      <c r="EP158" s="151"/>
      <c r="EQ158" s="151"/>
      <c r="ER158" s="151"/>
      <c r="ES158" s="151"/>
      <c r="ET158" s="151"/>
      <c r="EU158" s="151"/>
      <c r="EV158" s="151"/>
      <c r="EW158" s="151"/>
      <c r="EX158" s="151"/>
      <c r="EY158" s="151"/>
      <c r="EZ158" s="151"/>
      <c r="FA158" s="151"/>
      <c r="FB158" s="151"/>
      <c r="FC158" s="151"/>
      <c r="FD158" s="151"/>
      <c r="FE158" s="151"/>
      <c r="FF158" s="151"/>
      <c r="FG158" s="152"/>
      <c r="FH158" s="43"/>
      <c r="FI158" s="43"/>
      <c r="FJ158" s="44" t="s">
        <v>158</v>
      </c>
      <c r="FK158" s="38"/>
    </row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6" customFormat="1" ht="20.25"/>
    <row r="243" s="36" customFormat="1" ht="20.25"/>
    <row r="244" s="36" customFormat="1" ht="20.25"/>
    <row r="245" s="36" customFormat="1" ht="20.25"/>
    <row r="246" s="36" customFormat="1" ht="20.25"/>
    <row r="247" s="36" customFormat="1" ht="20.25"/>
    <row r="248" s="36" customFormat="1" ht="20.25"/>
    <row r="249" s="36" customFormat="1" ht="20.25"/>
    <row r="250" s="36" customFormat="1" ht="20.25"/>
    <row r="251" s="36" customFormat="1" ht="20.2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  <row r="266" s="35" customFormat="1" ht="18.75"/>
    <row r="267" s="35" customFormat="1" ht="18.75"/>
    <row r="268" s="35" customFormat="1" ht="18.75"/>
    <row r="269" s="35" customFormat="1" ht="18.75"/>
    <row r="270" s="35" customFormat="1" ht="18.75"/>
    <row r="271" s="35" customFormat="1" ht="18.75"/>
    <row r="272" s="35" customFormat="1" ht="18.75"/>
    <row r="273" s="35" customFormat="1" ht="18.75"/>
    <row r="274" s="35" customFormat="1" ht="18.75"/>
    <row r="275" s="35" customFormat="1" ht="18.75"/>
    <row r="276" s="35" customFormat="1" ht="18.75"/>
    <row r="277" s="35" customFormat="1" ht="18.75"/>
    <row r="278" s="35" customFormat="1" ht="18.75"/>
    <row r="279" s="35" customFormat="1" ht="18.75"/>
  </sheetData>
  <sheetProtection/>
  <mergeCells count="1297">
    <mergeCell ref="CW119:DM119"/>
    <mergeCell ref="CW118:DM118"/>
    <mergeCell ref="CW120:DM120"/>
    <mergeCell ref="ET106:FJ106"/>
    <mergeCell ref="CF109:CV109"/>
    <mergeCell ref="CW109:DM109"/>
    <mergeCell ref="DN109:ED109"/>
    <mergeCell ref="CF117:CV117"/>
    <mergeCell ref="CW117:DM117"/>
    <mergeCell ref="ET120:FJ120"/>
    <mergeCell ref="EE105:ES105"/>
    <mergeCell ref="ET105:FJ105"/>
    <mergeCell ref="A106:AM106"/>
    <mergeCell ref="AN106:AS106"/>
    <mergeCell ref="AT106:BI106"/>
    <mergeCell ref="BJ106:CE106"/>
    <mergeCell ref="CF106:CV106"/>
    <mergeCell ref="CW106:DM106"/>
    <mergeCell ref="DN106:ED106"/>
    <mergeCell ref="EE106:ES106"/>
    <mergeCell ref="A105:AM105"/>
    <mergeCell ref="AN105:AS105"/>
    <mergeCell ref="AT105:BI105"/>
    <mergeCell ref="BJ105:CE105"/>
    <mergeCell ref="CF105:CV105"/>
    <mergeCell ref="CW105:DM105"/>
    <mergeCell ref="ET103:FG103"/>
    <mergeCell ref="A104:AM104"/>
    <mergeCell ref="AN104:AS104"/>
    <mergeCell ref="AT104:BI104"/>
    <mergeCell ref="BJ104:CE104"/>
    <mergeCell ref="CF104:CV104"/>
    <mergeCell ref="CW104:DM104"/>
    <mergeCell ref="DN104:ED104"/>
    <mergeCell ref="EE104:ES104"/>
    <mergeCell ref="ET104:FG104"/>
    <mergeCell ref="EE102:ES102"/>
    <mergeCell ref="ET102:FG102"/>
    <mergeCell ref="A103:AM103"/>
    <mergeCell ref="AN103:AS103"/>
    <mergeCell ref="AT103:BI103"/>
    <mergeCell ref="BJ103:CE103"/>
    <mergeCell ref="CF103:CV103"/>
    <mergeCell ref="CW103:DM103"/>
    <mergeCell ref="DN103:ED103"/>
    <mergeCell ref="EE103:ES103"/>
    <mergeCell ref="A102:AM102"/>
    <mergeCell ref="AN102:AS102"/>
    <mergeCell ref="AT102:BI102"/>
    <mergeCell ref="BJ102:CE102"/>
    <mergeCell ref="CF102:CV102"/>
    <mergeCell ref="CW102:DM102"/>
    <mergeCell ref="EE83:ES83"/>
    <mergeCell ref="CF72:CV72"/>
    <mergeCell ref="DN149:ED149"/>
    <mergeCell ref="CW145:DM145"/>
    <mergeCell ref="EE146:ES146"/>
    <mergeCell ref="DN148:ED148"/>
    <mergeCell ref="CW81:DM81"/>
    <mergeCell ref="EE81:ES81"/>
    <mergeCell ref="CW82:DM82"/>
    <mergeCell ref="CW86:DM86"/>
    <mergeCell ref="DN84:ED84"/>
    <mergeCell ref="EE152:ES152"/>
    <mergeCell ref="CW152:DM152"/>
    <mergeCell ref="CF151:CV151"/>
    <mergeCell ref="DN151:ED151"/>
    <mergeCell ref="EE151:ES151"/>
    <mergeCell ref="CW84:DM84"/>
    <mergeCell ref="CW88:DM88"/>
    <mergeCell ref="DN85:ED85"/>
    <mergeCell ref="DN87:ED87"/>
    <mergeCell ref="CF63:CV63"/>
    <mergeCell ref="CW68:DM68"/>
    <mergeCell ref="CF60:CV60"/>
    <mergeCell ref="CF62:CV62"/>
    <mergeCell ref="CW67:DM67"/>
    <mergeCell ref="CW60:DM60"/>
    <mergeCell ref="CW63:DM63"/>
    <mergeCell ref="BJ70:CE70"/>
    <mergeCell ref="A151:AM151"/>
    <mergeCell ref="AN151:AS151"/>
    <mergeCell ref="BJ88:CE88"/>
    <mergeCell ref="AT64:BI64"/>
    <mergeCell ref="BJ151:CE151"/>
    <mergeCell ref="A107:AM107"/>
    <mergeCell ref="AN107:AS107"/>
    <mergeCell ref="AT107:BI107"/>
    <mergeCell ref="BJ107:CE107"/>
    <mergeCell ref="DN26:ED26"/>
    <mergeCell ref="BJ50:CE50"/>
    <mergeCell ref="CF50:CV50"/>
    <mergeCell ref="CF49:CV49"/>
    <mergeCell ref="DN29:ED29"/>
    <mergeCell ref="CW26:DM26"/>
    <mergeCell ref="BJ49:CE49"/>
    <mergeCell ref="CF27:CV27"/>
    <mergeCell ref="CW27:DM27"/>
    <mergeCell ref="CF33:CV33"/>
    <mergeCell ref="DN27:ED27"/>
    <mergeCell ref="EE27:ES27"/>
    <mergeCell ref="CF53:CV53"/>
    <mergeCell ref="CW53:DM53"/>
    <mergeCell ref="DN53:ED53"/>
    <mergeCell ref="CW54:DM54"/>
    <mergeCell ref="DN28:ED28"/>
    <mergeCell ref="DN51:ED51"/>
    <mergeCell ref="CF51:CV51"/>
    <mergeCell ref="CF52:CV52"/>
    <mergeCell ref="A27:AM27"/>
    <mergeCell ref="AN27:AS27"/>
    <mergeCell ref="AT27:BI27"/>
    <mergeCell ref="BJ27:CE27"/>
    <mergeCell ref="BJ53:CE53"/>
    <mergeCell ref="BJ48:CE48"/>
    <mergeCell ref="AT49:BI49"/>
    <mergeCell ref="AT48:BI48"/>
    <mergeCell ref="BJ52:CE52"/>
    <mergeCell ref="BJ31:CE31"/>
    <mergeCell ref="BJ65:CE65"/>
    <mergeCell ref="CF54:CV54"/>
    <mergeCell ref="CF55:CV55"/>
    <mergeCell ref="BJ62:CE62"/>
    <mergeCell ref="CF56:CV56"/>
    <mergeCell ref="BJ59:CE59"/>
    <mergeCell ref="BJ54:CE54"/>
    <mergeCell ref="BJ63:CE63"/>
    <mergeCell ref="BJ60:CE60"/>
    <mergeCell ref="CF61:CV61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AT62:BI62"/>
    <mergeCell ref="ET27:FJ27"/>
    <mergeCell ref="DN90:ED90"/>
    <mergeCell ref="CW65:DM65"/>
    <mergeCell ref="CF65:CV65"/>
    <mergeCell ref="BJ55:CE55"/>
    <mergeCell ref="BJ71:CE71"/>
    <mergeCell ref="AT74:BI74"/>
    <mergeCell ref="CW74:DM74"/>
    <mergeCell ref="BJ61:CE61"/>
    <mergeCell ref="AT72:BI72"/>
    <mergeCell ref="AT73:BI73"/>
    <mergeCell ref="CF78:CV78"/>
    <mergeCell ref="CF75:CV75"/>
    <mergeCell ref="DN80:ED80"/>
    <mergeCell ref="BJ74:CE74"/>
    <mergeCell ref="CF74:CV74"/>
    <mergeCell ref="BJ73:CE73"/>
    <mergeCell ref="BJ78:CE78"/>
    <mergeCell ref="BJ75:CE75"/>
    <mergeCell ref="DN69:ED69"/>
    <mergeCell ref="DN66:ED66"/>
    <mergeCell ref="CW79:DM79"/>
    <mergeCell ref="DN64:ED64"/>
    <mergeCell ref="CW72:DM72"/>
    <mergeCell ref="CW73:DM73"/>
    <mergeCell ref="DN71:ED71"/>
    <mergeCell ref="DN67:ED67"/>
    <mergeCell ref="CW64:DM64"/>
    <mergeCell ref="CW77:DM77"/>
    <mergeCell ref="DN82:ED82"/>
    <mergeCell ref="CW78:DM78"/>
    <mergeCell ref="DN76:ED76"/>
    <mergeCell ref="DN74:ED74"/>
    <mergeCell ref="CW75:DM75"/>
    <mergeCell ref="CW80:DM80"/>
    <mergeCell ref="DN75:ED75"/>
    <mergeCell ref="EE78:ES78"/>
    <mergeCell ref="CW70:DM70"/>
    <mergeCell ref="CW69:DM69"/>
    <mergeCell ref="DN83:ED83"/>
    <mergeCell ref="DN79:ED79"/>
    <mergeCell ref="DN68:ED68"/>
    <mergeCell ref="CW71:DM71"/>
    <mergeCell ref="DN77:ED77"/>
    <mergeCell ref="CW76:DM76"/>
    <mergeCell ref="DN73:ED73"/>
    <mergeCell ref="ET60:FG60"/>
    <mergeCell ref="CW56:DM56"/>
    <mergeCell ref="CW57:DM57"/>
    <mergeCell ref="CF58:CV58"/>
    <mergeCell ref="AN69:AS69"/>
    <mergeCell ref="AT71:BI71"/>
    <mergeCell ref="CW61:DM61"/>
    <mergeCell ref="CF66:CV66"/>
    <mergeCell ref="CF59:CV59"/>
    <mergeCell ref="CW66:DM66"/>
    <mergeCell ref="AT65:BI65"/>
    <mergeCell ref="BJ64:CE64"/>
    <mergeCell ref="ET55:FH55"/>
    <mergeCell ref="ET61:FG61"/>
    <mergeCell ref="ET57:FJ57"/>
    <mergeCell ref="ET59:FG59"/>
    <mergeCell ref="ET65:FJ65"/>
    <mergeCell ref="DN60:ED60"/>
    <mergeCell ref="DN57:ED57"/>
    <mergeCell ref="DN55:ED55"/>
    <mergeCell ref="AN63:AS63"/>
    <mergeCell ref="AT66:BI66"/>
    <mergeCell ref="CW55:DM55"/>
    <mergeCell ref="CF57:CV57"/>
    <mergeCell ref="CF64:CV64"/>
    <mergeCell ref="AN70:AS70"/>
    <mergeCell ref="BJ69:CE69"/>
    <mergeCell ref="CF69:CV69"/>
    <mergeCell ref="AT67:BI67"/>
    <mergeCell ref="AT68:BI68"/>
    <mergeCell ref="AN66:AS66"/>
    <mergeCell ref="AN68:AS68"/>
    <mergeCell ref="AN67:AS67"/>
    <mergeCell ref="CF68:CV68"/>
    <mergeCell ref="BJ68:CE68"/>
    <mergeCell ref="BJ67:CE67"/>
    <mergeCell ref="CF67:CV67"/>
    <mergeCell ref="BJ66:CE66"/>
    <mergeCell ref="AN72:AS72"/>
    <mergeCell ref="AN80:AS80"/>
    <mergeCell ref="AT70:BI70"/>
    <mergeCell ref="AT69:BI69"/>
    <mergeCell ref="AT78:BI78"/>
    <mergeCell ref="AT75:BI75"/>
    <mergeCell ref="AN71:AS71"/>
    <mergeCell ref="AT80:BI80"/>
    <mergeCell ref="AN79:AS79"/>
    <mergeCell ref="AN75:AS75"/>
    <mergeCell ref="AN78:AS78"/>
    <mergeCell ref="AN77:AS77"/>
    <mergeCell ref="AT79:BI79"/>
    <mergeCell ref="AT76:BI76"/>
    <mergeCell ref="AN81:AS81"/>
    <mergeCell ref="AN82:AS82"/>
    <mergeCell ref="AT82:BI82"/>
    <mergeCell ref="AT77:BI77"/>
    <mergeCell ref="CF81:CV81"/>
    <mergeCell ref="CF82:CV82"/>
    <mergeCell ref="BJ81:CE81"/>
    <mergeCell ref="CW87:DM87"/>
    <mergeCell ref="CF86:CV86"/>
    <mergeCell ref="CF87:CV87"/>
    <mergeCell ref="BJ82:CE82"/>
    <mergeCell ref="CF84:CV84"/>
    <mergeCell ref="CW96:DM96"/>
    <mergeCell ref="DN89:ED89"/>
    <mergeCell ref="CW83:DM83"/>
    <mergeCell ref="CW95:DM95"/>
    <mergeCell ref="CW93:DM93"/>
    <mergeCell ref="CW91:DM91"/>
    <mergeCell ref="CW85:DM85"/>
    <mergeCell ref="DN86:ED86"/>
    <mergeCell ref="CW94:DM94"/>
    <mergeCell ref="DN94:ED94"/>
    <mergeCell ref="CW90:DM90"/>
    <mergeCell ref="CW89:DM89"/>
    <mergeCell ref="DN93:ED93"/>
    <mergeCell ref="CW99:DM99"/>
    <mergeCell ref="CF88:CV88"/>
    <mergeCell ref="DN91:ED91"/>
    <mergeCell ref="CF90:CV90"/>
    <mergeCell ref="CF95:CV95"/>
    <mergeCell ref="CF89:CV89"/>
    <mergeCell ref="DN92:ED92"/>
    <mergeCell ref="DN96:ED96"/>
    <mergeCell ref="CW108:DM108"/>
    <mergeCell ref="BJ101:CE101"/>
    <mergeCell ref="CF98:CV98"/>
    <mergeCell ref="CF99:CV99"/>
    <mergeCell ref="CF96:CV96"/>
    <mergeCell ref="CW101:DM101"/>
    <mergeCell ref="DN98:ED98"/>
    <mergeCell ref="DN108:ED108"/>
    <mergeCell ref="DN101:ED101"/>
    <mergeCell ref="CW98:DM98"/>
    <mergeCell ref="CF121:CV121"/>
    <mergeCell ref="CF101:CV101"/>
    <mergeCell ref="CF108:CV108"/>
    <mergeCell ref="CF100:CV100"/>
    <mergeCell ref="DN107:ED107"/>
    <mergeCell ref="DN102:ED102"/>
    <mergeCell ref="DN105:ED105"/>
    <mergeCell ref="CF119:CV119"/>
    <mergeCell ref="CF116:CV116"/>
    <mergeCell ref="CW122:DM122"/>
    <mergeCell ref="DN99:ED99"/>
    <mergeCell ref="CW100:DM100"/>
    <mergeCell ref="CF127:CV127"/>
    <mergeCell ref="CF126:CV126"/>
    <mergeCell ref="CF124:CV124"/>
    <mergeCell ref="CF107:CV107"/>
    <mergeCell ref="CW107:DM107"/>
    <mergeCell ref="DN127:ED127"/>
    <mergeCell ref="DN111:ED111"/>
    <mergeCell ref="CF131:CV131"/>
    <mergeCell ref="BJ127:CE127"/>
    <mergeCell ref="CF118:CV118"/>
    <mergeCell ref="BJ121:CE121"/>
    <mergeCell ref="BJ129:CE129"/>
    <mergeCell ref="BJ124:CE124"/>
    <mergeCell ref="CF120:CV120"/>
    <mergeCell ref="CF130:CV130"/>
    <mergeCell ref="CF129:CV129"/>
    <mergeCell ref="BJ128:CE128"/>
    <mergeCell ref="CW133:DM133"/>
    <mergeCell ref="CW131:DM131"/>
    <mergeCell ref="CW132:DM132"/>
    <mergeCell ref="CW128:DM128"/>
    <mergeCell ref="CW130:DM130"/>
    <mergeCell ref="CW129:DM129"/>
    <mergeCell ref="CF128:CV128"/>
    <mergeCell ref="CW123:DM123"/>
    <mergeCell ref="CW121:DM121"/>
    <mergeCell ref="CW125:DM125"/>
    <mergeCell ref="CF110:CV110"/>
    <mergeCell ref="CW116:DM116"/>
    <mergeCell ref="CW127:DM127"/>
    <mergeCell ref="CW126:DM126"/>
    <mergeCell ref="CW124:DM124"/>
    <mergeCell ref="CF122:CV122"/>
    <mergeCell ref="BJ117:CE117"/>
    <mergeCell ref="CW110:DM110"/>
    <mergeCell ref="BJ120:CE120"/>
    <mergeCell ref="CF125:CV125"/>
    <mergeCell ref="CF123:CV123"/>
    <mergeCell ref="AT60:BI60"/>
    <mergeCell ref="AT61:BI61"/>
    <mergeCell ref="CF70:CV70"/>
    <mergeCell ref="CF71:CV71"/>
    <mergeCell ref="CF85:CV85"/>
    <mergeCell ref="AT57:BI57"/>
    <mergeCell ref="AT58:BI58"/>
    <mergeCell ref="AN58:AS58"/>
    <mergeCell ref="AN59:AS59"/>
    <mergeCell ref="AT59:BI59"/>
    <mergeCell ref="BJ56:CE56"/>
    <mergeCell ref="BJ58:CE58"/>
    <mergeCell ref="BJ57:CE57"/>
    <mergeCell ref="AN49:AS49"/>
    <mergeCell ref="AN55:AS55"/>
    <mergeCell ref="AT52:BI52"/>
    <mergeCell ref="AT51:BI51"/>
    <mergeCell ref="AN52:AS52"/>
    <mergeCell ref="AT53:BI53"/>
    <mergeCell ref="AT55:BI55"/>
    <mergeCell ref="AT54:BI54"/>
    <mergeCell ref="AT50:BI50"/>
    <mergeCell ref="BJ51:CE51"/>
    <mergeCell ref="AT56:BI56"/>
    <mergeCell ref="AN84:AS84"/>
    <mergeCell ref="AN83:AS83"/>
    <mergeCell ref="AT83:BI83"/>
    <mergeCell ref="AN65:AS65"/>
    <mergeCell ref="AN60:AS60"/>
    <mergeCell ref="AN62:AS62"/>
    <mergeCell ref="AT63:BI63"/>
    <mergeCell ref="AT81:BI81"/>
    <mergeCell ref="AN61:AS61"/>
    <mergeCell ref="A54:AM54"/>
    <mergeCell ref="A50:AM50"/>
    <mergeCell ref="AN50:AS50"/>
    <mergeCell ref="AN54:AS54"/>
    <mergeCell ref="AN51:AS51"/>
    <mergeCell ref="A53:AM53"/>
    <mergeCell ref="AN53:AS53"/>
    <mergeCell ref="BJ72:CE72"/>
    <mergeCell ref="CF77:CV77"/>
    <mergeCell ref="CF80:CV80"/>
    <mergeCell ref="CF79:CV79"/>
    <mergeCell ref="BJ80:CE80"/>
    <mergeCell ref="BJ76:CE76"/>
    <mergeCell ref="CF76:CV76"/>
    <mergeCell ref="BJ77:CE77"/>
    <mergeCell ref="BJ79:CE79"/>
    <mergeCell ref="CF73:CV73"/>
    <mergeCell ref="AN91:AS91"/>
    <mergeCell ref="AT88:BI88"/>
    <mergeCell ref="AT86:BI86"/>
    <mergeCell ref="AT91:BI91"/>
    <mergeCell ref="BJ90:CE90"/>
    <mergeCell ref="AT89:BI89"/>
    <mergeCell ref="BJ87:CE87"/>
    <mergeCell ref="AN86:AS86"/>
    <mergeCell ref="AN87:AS87"/>
    <mergeCell ref="AT90:BI90"/>
    <mergeCell ref="AT84:BI84"/>
    <mergeCell ref="BJ83:CE83"/>
    <mergeCell ref="CF83:CV83"/>
    <mergeCell ref="AT95:BI95"/>
    <mergeCell ref="AT87:BI87"/>
    <mergeCell ref="AT96:BI96"/>
    <mergeCell ref="BJ84:CE84"/>
    <mergeCell ref="AT85:BI85"/>
    <mergeCell ref="BJ85:CE85"/>
    <mergeCell ref="BJ86:CE86"/>
    <mergeCell ref="CF93:CV93"/>
    <mergeCell ref="CF94:CV94"/>
    <mergeCell ref="CF91:CV91"/>
    <mergeCell ref="CF97:CV97"/>
    <mergeCell ref="BJ96:CE96"/>
    <mergeCell ref="BJ97:CE97"/>
    <mergeCell ref="BJ94:CE94"/>
    <mergeCell ref="AT98:BI98"/>
    <mergeCell ref="BJ108:CE108"/>
    <mergeCell ref="AT119:BI119"/>
    <mergeCell ref="AT120:BI120"/>
    <mergeCell ref="BJ110:CE110"/>
    <mergeCell ref="AT117:BI117"/>
    <mergeCell ref="BJ98:CE98"/>
    <mergeCell ref="BJ109:CE109"/>
    <mergeCell ref="BJ118:CE118"/>
    <mergeCell ref="BJ119:CE119"/>
    <mergeCell ref="AT93:BI93"/>
    <mergeCell ref="BJ100:CE100"/>
    <mergeCell ref="A127:AM127"/>
    <mergeCell ref="A129:AM129"/>
    <mergeCell ref="AN129:AS129"/>
    <mergeCell ref="AN128:AS128"/>
    <mergeCell ref="AN127:AS127"/>
    <mergeCell ref="AT127:BI127"/>
    <mergeCell ref="A128:AM128"/>
    <mergeCell ref="AT129:BI129"/>
    <mergeCell ref="AT128:BI128"/>
    <mergeCell ref="AN132:AS132"/>
    <mergeCell ref="A140:AM140"/>
    <mergeCell ref="AN140:AS140"/>
    <mergeCell ref="A141:AM141"/>
    <mergeCell ref="AN131:AS131"/>
    <mergeCell ref="AN133:AS133"/>
    <mergeCell ref="AN139:AS139"/>
    <mergeCell ref="AN141:AS141"/>
    <mergeCell ref="A132:AM132"/>
    <mergeCell ref="A131:AM131"/>
    <mergeCell ref="A147:AM147"/>
    <mergeCell ref="AN147:AS147"/>
    <mergeCell ref="A146:AM146"/>
    <mergeCell ref="AN146:AS146"/>
    <mergeCell ref="A145:AM145"/>
    <mergeCell ref="AN142:AS142"/>
    <mergeCell ref="A144:AM144"/>
    <mergeCell ref="AN143:AS143"/>
    <mergeCell ref="A142:AM142"/>
    <mergeCell ref="AN145:AS145"/>
    <mergeCell ref="A154:AM154"/>
    <mergeCell ref="A157:AM157"/>
    <mergeCell ref="AN156:AS156"/>
    <mergeCell ref="AN157:AS157"/>
    <mergeCell ref="AT152:BI152"/>
    <mergeCell ref="AT157:BI157"/>
    <mergeCell ref="AT156:BI156"/>
    <mergeCell ref="AN155:AS155"/>
    <mergeCell ref="A152:AM152"/>
    <mergeCell ref="AN152:AS152"/>
    <mergeCell ref="AT146:BI146"/>
    <mergeCell ref="AT153:BI153"/>
    <mergeCell ref="AT147:BI147"/>
    <mergeCell ref="AT151:BI151"/>
    <mergeCell ref="AT155:BI155"/>
    <mergeCell ref="AT149:BI149"/>
    <mergeCell ref="AT148:BI148"/>
    <mergeCell ref="AN154:AS154"/>
    <mergeCell ref="A90:AM90"/>
    <mergeCell ref="AN153:AS153"/>
    <mergeCell ref="AT121:BI121"/>
    <mergeCell ref="AN130:AS130"/>
    <mergeCell ref="AT133:BI133"/>
    <mergeCell ref="AT130:BI130"/>
    <mergeCell ref="A94:AM94"/>
    <mergeCell ref="AT94:BI94"/>
    <mergeCell ref="AT100:BI100"/>
    <mergeCell ref="AT145:BI145"/>
    <mergeCell ref="AN100:AS100"/>
    <mergeCell ref="AN98:AS98"/>
    <mergeCell ref="A98:AM98"/>
    <mergeCell ref="A100:AM100"/>
    <mergeCell ref="AN99:AS99"/>
    <mergeCell ref="A87:AM87"/>
    <mergeCell ref="A88:AM88"/>
    <mergeCell ref="A89:AM89"/>
    <mergeCell ref="AN88:AS88"/>
    <mergeCell ref="AN89:AS89"/>
    <mergeCell ref="A99:AM99"/>
    <mergeCell ref="AN94:AS94"/>
    <mergeCell ref="A91:AM91"/>
    <mergeCell ref="AN93:AS93"/>
    <mergeCell ref="A93:AM93"/>
    <mergeCell ref="AN95:AS95"/>
    <mergeCell ref="A96:AM96"/>
    <mergeCell ref="A95:AM95"/>
    <mergeCell ref="A97:AM97"/>
    <mergeCell ref="AN96:AS96"/>
    <mergeCell ref="AN121:AS121"/>
    <mergeCell ref="A117:AM117"/>
    <mergeCell ref="AN118:AS118"/>
    <mergeCell ref="AN109:AS109"/>
    <mergeCell ref="AN110:AS110"/>
    <mergeCell ref="A119:AK119"/>
    <mergeCell ref="AN116:AS116"/>
    <mergeCell ref="A110:AM110"/>
    <mergeCell ref="A118:AM118"/>
    <mergeCell ref="A109:AM109"/>
    <mergeCell ref="A126:AM126"/>
    <mergeCell ref="A125:AM125"/>
    <mergeCell ref="A123:AM123"/>
    <mergeCell ref="AN126:AS126"/>
    <mergeCell ref="AN125:AS125"/>
    <mergeCell ref="AN123:AS123"/>
    <mergeCell ref="A122:AK122"/>
    <mergeCell ref="AT124:BI124"/>
    <mergeCell ref="BJ125:CE125"/>
    <mergeCell ref="BJ123:CE123"/>
    <mergeCell ref="AT123:BI123"/>
    <mergeCell ref="AT126:BI126"/>
    <mergeCell ref="AT125:BI125"/>
    <mergeCell ref="BJ126:CE126"/>
    <mergeCell ref="AT122:BI122"/>
    <mergeCell ref="BJ122:CE122"/>
    <mergeCell ref="BJ143:CE143"/>
    <mergeCell ref="BJ154:CE154"/>
    <mergeCell ref="CF143:CV143"/>
    <mergeCell ref="CF133:CV133"/>
    <mergeCell ref="CF132:CV132"/>
    <mergeCell ref="CF149:CV149"/>
    <mergeCell ref="CF150:CV150"/>
    <mergeCell ref="CF148:CV148"/>
    <mergeCell ref="CF145:CV145"/>
    <mergeCell ref="BJ141:CE141"/>
    <mergeCell ref="CW150:DM150"/>
    <mergeCell ref="CF142:CV142"/>
    <mergeCell ref="BJ146:CE146"/>
    <mergeCell ref="CW139:DM139"/>
    <mergeCell ref="DN144:ED144"/>
    <mergeCell ref="CW151:DM151"/>
    <mergeCell ref="DN145:ED145"/>
    <mergeCell ref="CW148:DM148"/>
    <mergeCell ref="CF147:CV147"/>
    <mergeCell ref="CF146:CV146"/>
    <mergeCell ref="EE145:ES145"/>
    <mergeCell ref="ET145:FJ145"/>
    <mergeCell ref="ET147:FJ147"/>
    <mergeCell ref="DN147:ED147"/>
    <mergeCell ref="EE147:ES147"/>
    <mergeCell ref="DN146:ED146"/>
    <mergeCell ref="EE149:ES149"/>
    <mergeCell ref="ET149:FJ149"/>
    <mergeCell ref="EE148:ES148"/>
    <mergeCell ref="ET118:FJ118"/>
    <mergeCell ref="EE119:ES119"/>
    <mergeCell ref="EE118:ES118"/>
    <mergeCell ref="EE124:ES124"/>
    <mergeCell ref="EE125:ES125"/>
    <mergeCell ref="EE144:ES144"/>
    <mergeCell ref="ET144:FJ144"/>
    <mergeCell ref="ET141:FG141"/>
    <mergeCell ref="ET146:FJ146"/>
    <mergeCell ref="ET148:FJ148"/>
    <mergeCell ref="EE126:ES126"/>
    <mergeCell ref="ET123:FJ123"/>
    <mergeCell ref="ET110:FJ110"/>
    <mergeCell ref="ET117:FJ117"/>
    <mergeCell ref="ET143:FJ143"/>
    <mergeCell ref="EE142:ES142"/>
    <mergeCell ref="ET139:FJ139"/>
    <mergeCell ref="DN120:ED120"/>
    <mergeCell ref="DN123:ED123"/>
    <mergeCell ref="EE123:ES123"/>
    <mergeCell ref="ET121:FJ121"/>
    <mergeCell ref="DN125:ED125"/>
    <mergeCell ref="ET124:FJ124"/>
    <mergeCell ref="DN122:ED122"/>
    <mergeCell ref="EE122:ES122"/>
    <mergeCell ref="ET122:FJ122"/>
    <mergeCell ref="EE91:ES91"/>
    <mergeCell ref="DN118:ED118"/>
    <mergeCell ref="DN116:ED116"/>
    <mergeCell ref="DN97:ED97"/>
    <mergeCell ref="DN100:ED100"/>
    <mergeCell ref="DN117:ED117"/>
    <mergeCell ref="EE110:ES110"/>
    <mergeCell ref="DN110:ED110"/>
    <mergeCell ref="DN95:ED95"/>
    <mergeCell ref="EE93:ES93"/>
    <mergeCell ref="EE95:ES95"/>
    <mergeCell ref="EE98:ES98"/>
    <mergeCell ref="EE99:ES99"/>
    <mergeCell ref="DN121:ED121"/>
    <mergeCell ref="DN124:ED124"/>
    <mergeCell ref="EE97:ES97"/>
    <mergeCell ref="EE117:ES117"/>
    <mergeCell ref="EE101:ES101"/>
    <mergeCell ref="EE121:ES121"/>
    <mergeCell ref="DN119:ED119"/>
    <mergeCell ref="ET75:FG75"/>
    <mergeCell ref="ET78:FG78"/>
    <mergeCell ref="ET87:FG87"/>
    <mergeCell ref="ET79:FG79"/>
    <mergeCell ref="ET80:FG80"/>
    <mergeCell ref="EE100:ES100"/>
    <mergeCell ref="EE87:ES87"/>
    <mergeCell ref="EE85:ES85"/>
    <mergeCell ref="ET85:FJ85"/>
    <mergeCell ref="EE89:ES89"/>
    <mergeCell ref="EE88:ES88"/>
    <mergeCell ref="ET86:FJ86"/>
    <mergeCell ref="EE82:ES82"/>
    <mergeCell ref="EE94:ES94"/>
    <mergeCell ref="DN78:ED78"/>
    <mergeCell ref="DN81:ED81"/>
    <mergeCell ref="ET82:FJ82"/>
    <mergeCell ref="EE80:ES80"/>
    <mergeCell ref="EE79:ES79"/>
    <mergeCell ref="EE84:ES84"/>
    <mergeCell ref="ET73:FJ73"/>
    <mergeCell ref="EE86:ES86"/>
    <mergeCell ref="ET90:FJ90"/>
    <mergeCell ref="ET89:FJ89"/>
    <mergeCell ref="ET81:FJ81"/>
    <mergeCell ref="ET84:FJ84"/>
    <mergeCell ref="ET83:FJ83"/>
    <mergeCell ref="EE90:ES90"/>
    <mergeCell ref="ET76:FG76"/>
    <mergeCell ref="ET77:FG77"/>
    <mergeCell ref="DN88:ED88"/>
    <mergeCell ref="ET54:FH54"/>
    <mergeCell ref="ET95:FJ95"/>
    <mergeCell ref="ET88:FJ88"/>
    <mergeCell ref="ET91:FJ91"/>
    <mergeCell ref="ET94:FJ94"/>
    <mergeCell ref="ET93:FG93"/>
    <mergeCell ref="ET72:FJ72"/>
    <mergeCell ref="ET74:FJ74"/>
    <mergeCell ref="ET69:FJ69"/>
    <mergeCell ref="ET70:FJ70"/>
    <mergeCell ref="ET62:FG62"/>
    <mergeCell ref="ET67:FJ67"/>
    <mergeCell ref="ET64:FJ64"/>
    <mergeCell ref="ET66:FJ66"/>
    <mergeCell ref="ET71:FJ71"/>
    <mergeCell ref="ET68:FJ68"/>
    <mergeCell ref="DN52:ED52"/>
    <mergeCell ref="DN65:ED65"/>
    <mergeCell ref="DN54:ED54"/>
    <mergeCell ref="DN72:ED72"/>
    <mergeCell ref="EE66:ES66"/>
    <mergeCell ref="DN58:ED58"/>
    <mergeCell ref="EE61:ES61"/>
    <mergeCell ref="EE57:ES57"/>
    <mergeCell ref="EE60:ES60"/>
    <mergeCell ref="DN70:ED70"/>
    <mergeCell ref="ET58:FG58"/>
    <mergeCell ref="ET63:FJ63"/>
    <mergeCell ref="EE56:ES56"/>
    <mergeCell ref="EE64:ES64"/>
    <mergeCell ref="EE63:ES63"/>
    <mergeCell ref="CW58:DM58"/>
    <mergeCell ref="DN56:ED56"/>
    <mergeCell ref="EE59:ES59"/>
    <mergeCell ref="DN63:ED63"/>
    <mergeCell ref="DN61:ED61"/>
    <mergeCell ref="DN62:ED62"/>
    <mergeCell ref="DN59:ED59"/>
    <mergeCell ref="CW62:DM62"/>
    <mergeCell ref="EE62:ES62"/>
    <mergeCell ref="CW59:DM59"/>
    <mergeCell ref="EE65:ES65"/>
    <mergeCell ref="EE70:ES70"/>
    <mergeCell ref="EE72:ES72"/>
    <mergeCell ref="EE73:ES73"/>
    <mergeCell ref="EE58:ES58"/>
    <mergeCell ref="EE71:ES71"/>
    <mergeCell ref="EE68:ES68"/>
    <mergeCell ref="CW52:DM52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51:DM51"/>
    <mergeCell ref="DN50:ED50"/>
    <mergeCell ref="CW50:DM50"/>
    <mergeCell ref="DN48:ED48"/>
    <mergeCell ref="CF35:CV35"/>
    <mergeCell ref="DN35:ED35"/>
    <mergeCell ref="DN49:ED49"/>
    <mergeCell ref="CW48:DM48"/>
    <mergeCell ref="CW49:DM49"/>
    <mergeCell ref="CW35:DM35"/>
    <mergeCell ref="CF48:CV48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50:ES50"/>
    <mergeCell ref="ET53:FJ53"/>
    <mergeCell ref="ET56:FJ56"/>
    <mergeCell ref="ET51:FJ51"/>
    <mergeCell ref="ET52:FJ52"/>
    <mergeCell ref="EE51:ES51"/>
    <mergeCell ref="EE53:ES53"/>
    <mergeCell ref="EE54:ES54"/>
    <mergeCell ref="EE52:ES52"/>
    <mergeCell ref="ET49:FJ49"/>
    <mergeCell ref="EE35:ES35"/>
    <mergeCell ref="ET35:FJ35"/>
    <mergeCell ref="EE49:ES49"/>
    <mergeCell ref="EE48:ES48"/>
    <mergeCell ref="EE77:ES77"/>
    <mergeCell ref="EE76:ES76"/>
    <mergeCell ref="EE75:ES75"/>
    <mergeCell ref="EE69:ES69"/>
    <mergeCell ref="EE67:ES67"/>
    <mergeCell ref="BJ155:CE155"/>
    <mergeCell ref="EE155:ES155"/>
    <mergeCell ref="ET116:FJ116"/>
    <mergeCell ref="ET101:FH101"/>
    <mergeCell ref="ET109:FG109"/>
    <mergeCell ref="EE108:ES108"/>
    <mergeCell ref="EE109:ES109"/>
    <mergeCell ref="EE116:ES116"/>
    <mergeCell ref="DN126:ED126"/>
    <mergeCell ref="DN129:ED129"/>
    <mergeCell ref="EE139:ES139"/>
    <mergeCell ref="DN130:ED130"/>
    <mergeCell ref="A158:FG158"/>
    <mergeCell ref="CW156:DM156"/>
    <mergeCell ref="CF157:CV157"/>
    <mergeCell ref="A155:AM155"/>
    <mergeCell ref="A156:AM156"/>
    <mergeCell ref="CF155:CV155"/>
    <mergeCell ref="BJ157:CE157"/>
    <mergeCell ref="AT131:BI131"/>
    <mergeCell ref="BJ142:CE142"/>
    <mergeCell ref="BJ140:CE140"/>
    <mergeCell ref="EE131:ES131"/>
    <mergeCell ref="EE132:ES132"/>
    <mergeCell ref="DN131:ED131"/>
    <mergeCell ref="DN133:ED133"/>
    <mergeCell ref="EE141:ES141"/>
    <mergeCell ref="DN141:ED141"/>
    <mergeCell ref="CF140:CV140"/>
    <mergeCell ref="CW140:DM140"/>
    <mergeCell ref="A148:AM148"/>
    <mergeCell ref="CW141:DM141"/>
    <mergeCell ref="AT143:BI143"/>
    <mergeCell ref="AN148:AS148"/>
    <mergeCell ref="AT144:BI144"/>
    <mergeCell ref="BJ144:CE144"/>
    <mergeCell ref="A143:AM143"/>
    <mergeCell ref="BJ147:CE147"/>
    <mergeCell ref="CW146:DM146"/>
    <mergeCell ref="BJ145:CE145"/>
    <mergeCell ref="A86:AM86"/>
    <mergeCell ref="A149:AM149"/>
    <mergeCell ref="AT139:BI139"/>
    <mergeCell ref="AT142:BI142"/>
    <mergeCell ref="AT141:BI141"/>
    <mergeCell ref="BJ139:CE139"/>
    <mergeCell ref="AT140:BI140"/>
    <mergeCell ref="A133:AM133"/>
    <mergeCell ref="A139:AM139"/>
    <mergeCell ref="BJ130:CE130"/>
    <mergeCell ref="AN144:AS144"/>
    <mergeCell ref="CW147:DM147"/>
    <mergeCell ref="A130:AM130"/>
    <mergeCell ref="BJ133:CE133"/>
    <mergeCell ref="BJ132:CE132"/>
    <mergeCell ref="AT132:BI132"/>
    <mergeCell ref="BJ131:CE131"/>
    <mergeCell ref="CW143:DM143"/>
    <mergeCell ref="AN137:AS137"/>
    <mergeCell ref="AT137:BI137"/>
    <mergeCell ref="A70:AM70"/>
    <mergeCell ref="A68:AM68"/>
    <mergeCell ref="A66:AM66"/>
    <mergeCell ref="BJ148:CE148"/>
    <mergeCell ref="AN149:AS149"/>
    <mergeCell ref="A84:AM84"/>
    <mergeCell ref="A124:AK124"/>
    <mergeCell ref="A116:AM116"/>
    <mergeCell ref="A121:AM121"/>
    <mergeCell ref="A120:AK120"/>
    <mergeCell ref="A80:AM80"/>
    <mergeCell ref="A69:AM69"/>
    <mergeCell ref="A72:AM72"/>
    <mergeCell ref="A101:AM101"/>
    <mergeCell ref="A108:AM108"/>
    <mergeCell ref="A35:AM35"/>
    <mergeCell ref="A59:AM59"/>
    <mergeCell ref="A63:AM63"/>
    <mergeCell ref="A67:AM67"/>
    <mergeCell ref="A71:AM71"/>
    <mergeCell ref="A76:AM76"/>
    <mergeCell ref="A57:AM57"/>
    <mergeCell ref="A55:AM55"/>
    <mergeCell ref="A79:AM79"/>
    <mergeCell ref="A83:AM83"/>
    <mergeCell ref="A82:AM82"/>
    <mergeCell ref="A58:AM58"/>
    <mergeCell ref="A60:AM60"/>
    <mergeCell ref="A61:AM61"/>
    <mergeCell ref="A65:AM65"/>
    <mergeCell ref="A32:AM32"/>
    <mergeCell ref="A33:AM33"/>
    <mergeCell ref="A62:AM62"/>
    <mergeCell ref="A31:AM31"/>
    <mergeCell ref="A85:AM85"/>
    <mergeCell ref="A48:AM48"/>
    <mergeCell ref="A64:AM64"/>
    <mergeCell ref="A51:AM51"/>
    <mergeCell ref="A56:AM56"/>
    <mergeCell ref="A81:AM81"/>
    <mergeCell ref="A28:AM28"/>
    <mergeCell ref="A78:AM78"/>
    <mergeCell ref="A74:AM74"/>
    <mergeCell ref="A75:AM75"/>
    <mergeCell ref="A77:AM77"/>
    <mergeCell ref="A73:AM73"/>
    <mergeCell ref="A52:AM52"/>
    <mergeCell ref="A49:AM49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48:AS48"/>
    <mergeCell ref="AN97:AS97"/>
    <mergeCell ref="AN73:AS73"/>
    <mergeCell ref="AN85:AS85"/>
    <mergeCell ref="AN90:AS90"/>
    <mergeCell ref="AN57:AS57"/>
    <mergeCell ref="AN56:AS56"/>
    <mergeCell ref="AN64:AS64"/>
    <mergeCell ref="AN76:AS76"/>
    <mergeCell ref="AN74:AS74"/>
    <mergeCell ref="AN101:AS101"/>
    <mergeCell ref="AT118:BI118"/>
    <mergeCell ref="AT109:BI109"/>
    <mergeCell ref="AT101:BI101"/>
    <mergeCell ref="AT108:BI108"/>
    <mergeCell ref="AN117:AS117"/>
    <mergeCell ref="AT110:BI110"/>
    <mergeCell ref="AN108:AS108"/>
    <mergeCell ref="AT116:BI116"/>
    <mergeCell ref="BJ156:CE156"/>
    <mergeCell ref="CF154:CV154"/>
    <mergeCell ref="DN153:ED153"/>
    <mergeCell ref="DN157:ED157"/>
    <mergeCell ref="CW155:DM155"/>
    <mergeCell ref="CW157:DM157"/>
    <mergeCell ref="DN155:ED155"/>
    <mergeCell ref="CW154:DM154"/>
    <mergeCell ref="DN156:ED156"/>
    <mergeCell ref="CF156:CV156"/>
    <mergeCell ref="ET157:FJ157"/>
    <mergeCell ref="EE157:ES157"/>
    <mergeCell ref="ET153:FJ153"/>
    <mergeCell ref="EE156:ES156"/>
    <mergeCell ref="EE153:ES153"/>
    <mergeCell ref="ET155:FJ155"/>
    <mergeCell ref="EE154:ES154"/>
    <mergeCell ref="ET154:FJ154"/>
    <mergeCell ref="ET156:FJ156"/>
    <mergeCell ref="CF152:CV152"/>
    <mergeCell ref="DN154:ED154"/>
    <mergeCell ref="DN150:ED150"/>
    <mergeCell ref="ET150:FJ150"/>
    <mergeCell ref="EE150:ES150"/>
    <mergeCell ref="AT154:BI154"/>
    <mergeCell ref="ET151:FJ151"/>
    <mergeCell ref="DN152:ED152"/>
    <mergeCell ref="BJ152:CE152"/>
    <mergeCell ref="ET152:FJ152"/>
    <mergeCell ref="A150:AM150"/>
    <mergeCell ref="AN150:AS150"/>
    <mergeCell ref="AT150:BI150"/>
    <mergeCell ref="BJ150:CE150"/>
    <mergeCell ref="CW149:DM149"/>
    <mergeCell ref="CW153:DM153"/>
    <mergeCell ref="BJ153:CE153"/>
    <mergeCell ref="A153:AM153"/>
    <mergeCell ref="BJ149:CE149"/>
    <mergeCell ref="CF153:CV153"/>
    <mergeCell ref="ET132:FJ132"/>
    <mergeCell ref="ET125:FJ125"/>
    <mergeCell ref="ET128:FJ128"/>
    <mergeCell ref="ET127:FJ127"/>
    <mergeCell ref="ET131:FJ131"/>
    <mergeCell ref="ET129:FJ129"/>
    <mergeCell ref="EE30:ES30"/>
    <mergeCell ref="ET30:FJ30"/>
    <mergeCell ref="ET98:FJ98"/>
    <mergeCell ref="ET99:FH99"/>
    <mergeCell ref="ET50:FJ50"/>
    <mergeCell ref="ET96:FJ96"/>
    <mergeCell ref="EE96:ES96"/>
    <mergeCell ref="ET34:FJ34"/>
    <mergeCell ref="EE34:ES34"/>
    <mergeCell ref="ET48:FJ48"/>
    <mergeCell ref="ET107:FG107"/>
    <mergeCell ref="EE55:ES55"/>
    <mergeCell ref="AT97:BI97"/>
    <mergeCell ref="BJ93:CE93"/>
    <mergeCell ref="AT99:BI99"/>
    <mergeCell ref="BJ89:CE89"/>
    <mergeCell ref="BJ91:CE91"/>
    <mergeCell ref="BJ95:CE95"/>
    <mergeCell ref="BJ99:CE99"/>
    <mergeCell ref="EE74:ES74"/>
    <mergeCell ref="CW97:DM97"/>
    <mergeCell ref="BJ116:CE116"/>
    <mergeCell ref="EE128:ES128"/>
    <mergeCell ref="EE127:ES127"/>
    <mergeCell ref="ET126:FG126"/>
    <mergeCell ref="DN128:ED128"/>
    <mergeCell ref="ET100:FH100"/>
    <mergeCell ref="EE120:ES120"/>
    <mergeCell ref="ET119:FJ119"/>
    <mergeCell ref="EE107:ES107"/>
    <mergeCell ref="CF144:CV144"/>
    <mergeCell ref="CW144:DM144"/>
    <mergeCell ref="DN140:ED140"/>
    <mergeCell ref="CW142:DM142"/>
    <mergeCell ref="CF139:CV139"/>
    <mergeCell ref="CF141:CV141"/>
    <mergeCell ref="DN142:ED142"/>
    <mergeCell ref="DN143:ED143"/>
    <mergeCell ref="ET142:FJ142"/>
    <mergeCell ref="EE143:ES143"/>
    <mergeCell ref="ET108:FG108"/>
    <mergeCell ref="EE130:ES130"/>
    <mergeCell ref="EE140:ES140"/>
    <mergeCell ref="ET133:FJ133"/>
    <mergeCell ref="ET130:FJ130"/>
    <mergeCell ref="ET140:FG140"/>
    <mergeCell ref="EE129:ES129"/>
    <mergeCell ref="EE138:ES138"/>
    <mergeCell ref="EE136:ES136"/>
    <mergeCell ref="ET136:FJ136"/>
    <mergeCell ref="DN139:ED139"/>
    <mergeCell ref="DN132:ED132"/>
    <mergeCell ref="EE133:ES133"/>
    <mergeCell ref="EE92:ES92"/>
    <mergeCell ref="ET92:FJ92"/>
    <mergeCell ref="DN137:ED137"/>
    <mergeCell ref="DN136:ED136"/>
    <mergeCell ref="ET97:FJ97"/>
    <mergeCell ref="A92:AM92"/>
    <mergeCell ref="AN92:AS92"/>
    <mergeCell ref="AT92:BI92"/>
    <mergeCell ref="BJ92:CE92"/>
    <mergeCell ref="CF92:CV92"/>
    <mergeCell ref="CW92:DM92"/>
    <mergeCell ref="AT138:BI138"/>
    <mergeCell ref="BJ138:CE138"/>
    <mergeCell ref="CF138:CV138"/>
    <mergeCell ref="CW138:DM138"/>
    <mergeCell ref="A136:AM136"/>
    <mergeCell ref="AN136:AS136"/>
    <mergeCell ref="AT136:BI136"/>
    <mergeCell ref="BJ136:CE136"/>
    <mergeCell ref="CF136:CV136"/>
    <mergeCell ref="CW136:DM136"/>
    <mergeCell ref="A137:AM137"/>
    <mergeCell ref="BJ137:CE137"/>
    <mergeCell ref="CF137:CV137"/>
    <mergeCell ref="CW137:DM137"/>
    <mergeCell ref="ET138:FJ138"/>
    <mergeCell ref="EE137:ES137"/>
    <mergeCell ref="ET137:FJ137"/>
    <mergeCell ref="DN138:ED138"/>
    <mergeCell ref="A138:AM138"/>
    <mergeCell ref="AN138:AS138"/>
    <mergeCell ref="A111:AM111"/>
    <mergeCell ref="AN111:AS111"/>
    <mergeCell ref="AT111:BI111"/>
    <mergeCell ref="BJ111:CE111"/>
    <mergeCell ref="CF111:CV111"/>
    <mergeCell ref="CW111:DM111"/>
    <mergeCell ref="EE111:ES111"/>
    <mergeCell ref="ET111:FJ111"/>
    <mergeCell ref="A112:AM112"/>
    <mergeCell ref="AN112:AS112"/>
    <mergeCell ref="AT112:BI112"/>
    <mergeCell ref="BJ112:CE112"/>
    <mergeCell ref="CF112:CV112"/>
    <mergeCell ref="CW112:DM112"/>
    <mergeCell ref="DN112:ED112"/>
    <mergeCell ref="EE112:ES112"/>
    <mergeCell ref="ET112:FJ112"/>
    <mergeCell ref="A113:AM113"/>
    <mergeCell ref="AN113:AS113"/>
    <mergeCell ref="AT113:BI113"/>
    <mergeCell ref="BJ113:CE113"/>
    <mergeCell ref="CF113:CV113"/>
    <mergeCell ref="CW113:DM113"/>
    <mergeCell ref="DN113:ED113"/>
    <mergeCell ref="EE113:ES113"/>
    <mergeCell ref="ET113:FJ113"/>
    <mergeCell ref="A114:AK114"/>
    <mergeCell ref="AT114:BI114"/>
    <mergeCell ref="BJ114:CE114"/>
    <mergeCell ref="CF114:CV114"/>
    <mergeCell ref="CW114:DM114"/>
    <mergeCell ref="DN114:ED114"/>
    <mergeCell ref="EE114:ES114"/>
    <mergeCell ref="ET114:FJ114"/>
    <mergeCell ref="EE115:ES115"/>
    <mergeCell ref="ET115:FJ115"/>
    <mergeCell ref="A115:AK115"/>
    <mergeCell ref="AT115:BI115"/>
    <mergeCell ref="BJ115:CE115"/>
    <mergeCell ref="CF115:CV115"/>
    <mergeCell ref="CW115:DM115"/>
    <mergeCell ref="DN115:ED115"/>
    <mergeCell ref="A134:AM134"/>
    <mergeCell ref="AN134:AS134"/>
    <mergeCell ref="AT134:BI134"/>
    <mergeCell ref="BJ134:CE134"/>
    <mergeCell ref="CF134:CV134"/>
    <mergeCell ref="CW134:DM134"/>
    <mergeCell ref="DN134:ED134"/>
    <mergeCell ref="EE134:ES134"/>
    <mergeCell ref="ET134:FJ134"/>
    <mergeCell ref="A135:AM135"/>
    <mergeCell ref="AN135:AS135"/>
    <mergeCell ref="AT135:BI135"/>
    <mergeCell ref="BJ135:CE135"/>
    <mergeCell ref="CF135:CV135"/>
    <mergeCell ref="CW135:DM135"/>
    <mergeCell ref="DN135:ED135"/>
    <mergeCell ref="EE135:ES135"/>
    <mergeCell ref="ET135:FJ135"/>
    <mergeCell ref="A44:AM44"/>
    <mergeCell ref="AN44:AS44"/>
    <mergeCell ref="AT44:BI44"/>
    <mergeCell ref="BJ44:CE44"/>
    <mergeCell ref="CF44:CV44"/>
    <mergeCell ref="CW44:DM44"/>
    <mergeCell ref="DN44:ED44"/>
    <mergeCell ref="EE44:ES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CW47:DM47"/>
    <mergeCell ref="DN47:ED47"/>
    <mergeCell ref="A46:AM46"/>
    <mergeCell ref="AN46:AS46"/>
    <mergeCell ref="AT46:BI46"/>
    <mergeCell ref="BJ46:CE46"/>
    <mergeCell ref="CF46:CV46"/>
    <mergeCell ref="CW46:DM46"/>
    <mergeCell ref="EE47:ES47"/>
    <mergeCell ref="ET47:FJ47"/>
    <mergeCell ref="DN46:ED46"/>
    <mergeCell ref="EE46:ES46"/>
    <mergeCell ref="ET46:FJ46"/>
    <mergeCell ref="A47:AM47"/>
    <mergeCell ref="AN47:AS47"/>
    <mergeCell ref="AT47:BI47"/>
    <mergeCell ref="BJ47:CE47"/>
    <mergeCell ref="CF47:CV47"/>
    <mergeCell ref="A36:AM36"/>
    <mergeCell ref="AN36:AS36"/>
    <mergeCell ref="AT36:BI36"/>
    <mergeCell ref="BJ36:CE36"/>
    <mergeCell ref="CF36:CV36"/>
    <mergeCell ref="CW36:DM36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A40:AM40"/>
    <mergeCell ref="AN40:AS40"/>
    <mergeCell ref="AT40:BI40"/>
    <mergeCell ref="BJ40:CE40"/>
    <mergeCell ref="CF40:CV40"/>
    <mergeCell ref="CW40:DM40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64"/>
  <sheetViews>
    <sheetView zoomScale="75" zoomScaleNormal="75" zoomScaleSheetLayoutView="80" zoomScalePageLayoutView="0" workbookViewId="0" topLeftCell="A260">
      <selection activeCell="A280" sqref="A280:IV316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6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36" t="s">
        <v>0</v>
      </c>
      <c r="B1" s="236" t="s">
        <v>69</v>
      </c>
      <c r="C1" s="238" t="s">
        <v>368</v>
      </c>
      <c r="D1" s="239"/>
      <c r="E1" s="239"/>
      <c r="F1" s="239"/>
      <c r="G1" s="240"/>
      <c r="H1" s="244" t="s">
        <v>361</v>
      </c>
      <c r="I1" s="236" t="s">
        <v>369</v>
      </c>
      <c r="J1" s="233" t="s">
        <v>370</v>
      </c>
      <c r="K1" s="234"/>
      <c r="L1" s="234"/>
      <c r="M1" s="235"/>
      <c r="N1" s="231" t="s">
        <v>153</v>
      </c>
      <c r="O1" s="232"/>
    </row>
    <row r="2" spans="1:254" s="65" customFormat="1" ht="116.25" customHeight="1">
      <c r="A2" s="237"/>
      <c r="B2" s="237"/>
      <c r="C2" s="241"/>
      <c r="D2" s="242"/>
      <c r="E2" s="242"/>
      <c r="F2" s="242"/>
      <c r="G2" s="243"/>
      <c r="H2" s="245"/>
      <c r="I2" s="237"/>
      <c r="J2" s="60" t="s">
        <v>371</v>
      </c>
      <c r="K2" s="60" t="s">
        <v>70</v>
      </c>
      <c r="L2" s="60" t="s">
        <v>71</v>
      </c>
      <c r="M2" s="63" t="s">
        <v>150</v>
      </c>
      <c r="N2" s="62" t="s">
        <v>72</v>
      </c>
      <c r="O2" s="62" t="s">
        <v>73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51" t="s">
        <v>310</v>
      </c>
      <c r="E3" s="252"/>
      <c r="F3" s="252"/>
      <c r="G3" s="252"/>
      <c r="H3" s="252"/>
      <c r="I3" s="253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311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H5+H15+H32+H35+H38+H44+H47+H50+H60+H65+H68+H71+H75+H91+H94+H97+H100+H114+H123+H126+H129+H132+H155+H160+H201+H204+H208+H215+H221+H226+H229+H240+H251+H255+H258+H271</f>
        <v>16735400</v>
      </c>
      <c r="I4" s="4">
        <f>I5+I15+I32+I35+I38+I44+I47+I50+I60+I65+I68+I71+I75+I91+I94+I97+I100+I114+I123+I126+I129+I132+I155+I160+I201+I204+I208+I215+I221+I226+I229+I240+I251+I255+I258+I271</f>
        <v>362982.48</v>
      </c>
      <c r="J4" s="4">
        <f>J5+J15+J32+J35+J38+J44+J47+J50+J60+J65+J68+J71+J75+J91+J94+J97+J100+J114+J123+J126+J129+J132+J155+J160+J201+J204+J208+J215+J221+J226+J229+J240+J251+J255+J258+J271</f>
        <v>362982.48</v>
      </c>
      <c r="K4" s="4">
        <f>K5+K15+K32+K35+K50+K60+K65+K68+K75+K94+K97+K100+K114+K123+K132+K152+K171+K193+K204+K215+K226+K229+K240+K251+K255+K258</f>
        <v>0</v>
      </c>
      <c r="L4" s="4">
        <f>L5+L15+L32+L35+L50+L60+L65+L68+L75+L94+L97+L100+L114+L123+L132+L152+L171+L193+L204+L215+L226+L229+L240+L251+L255+L258</f>
        <v>0</v>
      </c>
      <c r="M4" s="4">
        <f>M5+M15+M32+M35+M38+M44+M47+M50+M60+M65+M68+M71+M75+M91+M94+M97+M100+M114+M123+M126+M129+M132+M155+M160+M201+M204+M208+M215+M221+M226+M229+M240+M251+M255+M258+M271</f>
        <v>362982.48</v>
      </c>
      <c r="N4" s="4">
        <f>H4-J4</f>
        <v>16372417.52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6874200</v>
      </c>
      <c r="I5" s="4">
        <f t="shared" si="0"/>
        <v>108820.12</v>
      </c>
      <c r="J5" s="4">
        <f t="shared" si="0"/>
        <v>108820.12</v>
      </c>
      <c r="K5" s="4">
        <f t="shared" si="0"/>
        <v>0</v>
      </c>
      <c r="L5" s="4">
        <f t="shared" si="0"/>
        <v>0</v>
      </c>
      <c r="M5" s="4">
        <f t="shared" si="0"/>
        <v>108820.12</v>
      </c>
      <c r="N5" s="4">
        <f>H5-J5</f>
        <v>6765379.88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6446500</v>
      </c>
      <c r="I6" s="8">
        <f>I7+I8+I9+I10+I11</f>
        <v>108820.12</v>
      </c>
      <c r="J6" s="8">
        <f>J7+J8+J9+J10+J11</f>
        <v>108820.12</v>
      </c>
      <c r="K6" s="8">
        <f>K7+K10</f>
        <v>0</v>
      </c>
      <c r="L6" s="8">
        <f>L7+L10</f>
        <v>0</v>
      </c>
      <c r="M6" s="8">
        <f>M7+M8+M9+M10+M11</f>
        <v>108820.12</v>
      </c>
      <c r="N6" s="8">
        <f aca="true" t="shared" si="1" ref="N6:N78">H6-J6</f>
        <v>6337679.88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4852000</v>
      </c>
      <c r="I7" s="8">
        <v>108820.12</v>
      </c>
      <c r="J7" s="8">
        <v>108820.12</v>
      </c>
      <c r="K7" s="8">
        <v>0</v>
      </c>
      <c r="L7" s="8">
        <v>0</v>
      </c>
      <c r="M7" s="8">
        <v>108820.12</v>
      </c>
      <c r="N7" s="8">
        <f t="shared" si="1"/>
        <v>4743179.88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 hidden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0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1594500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1594500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427700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1"/>
        <v>427700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427700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427700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H16+H24+H30</f>
        <v>665300</v>
      </c>
      <c r="I15" s="4">
        <f>I16+I24+I30</f>
        <v>1439.56</v>
      </c>
      <c r="J15" s="4">
        <f>J16+J24+J30</f>
        <v>1439.56</v>
      </c>
      <c r="K15" s="4">
        <f>K16+K28</f>
        <v>0</v>
      </c>
      <c r="L15" s="4">
        <f>L16+L28</f>
        <v>0</v>
      </c>
      <c r="M15" s="4">
        <f>M16+M24+M30</f>
        <v>1439.56</v>
      </c>
      <c r="N15" s="4">
        <f t="shared" si="1"/>
        <v>663860.44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>H17+H18+H20+H21</f>
        <v>469000</v>
      </c>
      <c r="I16" s="8">
        <f>I17+I18+I20+I21</f>
        <v>1439.56</v>
      </c>
      <c r="J16" s="8">
        <f>J17+J18+J20+J21</f>
        <v>1439.56</v>
      </c>
      <c r="K16" s="8">
        <f>K17+K18+K19+K20+K21</f>
        <v>0</v>
      </c>
      <c r="L16" s="8">
        <f>L17+L18+L19+L20+L21</f>
        <v>0</v>
      </c>
      <c r="M16" s="8">
        <f>M17+M18+M20+M21</f>
        <v>1439.56</v>
      </c>
      <c r="N16" s="8">
        <f t="shared" si="1"/>
        <v>467560.44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74000</v>
      </c>
      <c r="I17" s="8">
        <v>1039.56</v>
      </c>
      <c r="J17" s="8">
        <v>1039.56</v>
      </c>
      <c r="K17" s="8">
        <v>0</v>
      </c>
      <c r="L17" s="8">
        <v>0</v>
      </c>
      <c r="M17" s="8">
        <v>1039.56</v>
      </c>
      <c r="N17" s="8">
        <f t="shared" si="1"/>
        <v>72960.44</v>
      </c>
      <c r="O17" s="8">
        <v>0</v>
      </c>
    </row>
    <row r="18" spans="1:15" s="83" customFormat="1" ht="17.25" customHeight="1">
      <c r="A18" s="5" t="s">
        <v>475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25000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25000</v>
      </c>
      <c r="O18" s="8">
        <v>0</v>
      </c>
    </row>
    <row r="19" spans="1:15" s="83" customFormat="1" ht="19.5" customHeight="1" hidden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104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100</v>
      </c>
      <c r="H20" s="8">
        <v>30000</v>
      </c>
      <c r="I20" s="8">
        <v>400</v>
      </c>
      <c r="J20" s="8">
        <v>400</v>
      </c>
      <c r="K20" s="8">
        <v>0</v>
      </c>
      <c r="L20" s="8">
        <v>0</v>
      </c>
      <c r="M20" s="8">
        <v>400</v>
      </c>
      <c r="N20" s="8">
        <f t="shared" si="1"/>
        <v>29600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226</v>
      </c>
      <c r="G21" s="7">
        <v>100</v>
      </c>
      <c r="H21" s="8">
        <v>340000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1"/>
        <v>340000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101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101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366</v>
      </c>
      <c r="B24" s="6">
        <v>951</v>
      </c>
      <c r="C24" s="6" t="s">
        <v>13</v>
      </c>
      <c r="D24" s="7" t="s">
        <v>101</v>
      </c>
      <c r="E24" s="7" t="s">
        <v>16</v>
      </c>
      <c r="F24" s="7">
        <v>300</v>
      </c>
      <c r="G24" s="7" t="s">
        <v>1</v>
      </c>
      <c r="H24" s="8">
        <f>H25+H28</f>
        <v>10000</v>
      </c>
      <c r="I24" s="8">
        <f>I25+I28</f>
        <v>0</v>
      </c>
      <c r="J24" s="8">
        <f>J25+J28</f>
        <v>0</v>
      </c>
      <c r="K24" s="8">
        <f>K25</f>
        <v>0</v>
      </c>
      <c r="L24" s="8">
        <f>L25</f>
        <v>0</v>
      </c>
      <c r="M24" s="8">
        <f>M25+M28</f>
        <v>0</v>
      </c>
      <c r="N24" s="8">
        <f t="shared" si="1"/>
        <v>10000</v>
      </c>
      <c r="O24" s="8">
        <v>0</v>
      </c>
    </row>
    <row r="25" spans="1:15" s="83" customFormat="1" ht="26.25" customHeight="1" hidden="1">
      <c r="A25" s="5" t="s">
        <v>102</v>
      </c>
      <c r="B25" s="6">
        <v>951</v>
      </c>
      <c r="C25" s="6" t="s">
        <v>13</v>
      </c>
      <c r="D25" s="7" t="s">
        <v>101</v>
      </c>
      <c r="E25" s="7" t="s">
        <v>16</v>
      </c>
      <c r="F25" s="7">
        <v>310</v>
      </c>
      <c r="G25" s="7" t="s">
        <v>1</v>
      </c>
      <c r="H25" s="8">
        <f>H26</f>
        <v>0</v>
      </c>
      <c r="I25" s="8">
        <f>I26</f>
        <v>0</v>
      </c>
      <c r="J25" s="8">
        <f>J26</f>
        <v>0</v>
      </c>
      <c r="K25" s="8">
        <f>K27</f>
        <v>0</v>
      </c>
      <c r="L25" s="8">
        <f>L27</f>
        <v>0</v>
      </c>
      <c r="M25" s="8">
        <f>M26</f>
        <v>0</v>
      </c>
      <c r="N25" s="8">
        <f t="shared" si="1"/>
        <v>0</v>
      </c>
      <c r="O25" s="8">
        <v>0</v>
      </c>
    </row>
    <row r="26" spans="1:15" s="83" customFormat="1" ht="24" customHeight="1" hidden="1">
      <c r="A26" s="5" t="s">
        <v>102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24" customHeight="1" hidden="1">
      <c r="A27" s="5" t="s">
        <v>102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340</v>
      </c>
      <c r="G27" s="7"/>
      <c r="H27" s="8">
        <f aca="true" t="shared" si="3" ref="H27:J28">H28</f>
        <v>10000</v>
      </c>
      <c r="I27" s="8">
        <f t="shared" si="3"/>
        <v>0</v>
      </c>
      <c r="J27" s="8">
        <f t="shared" si="3"/>
        <v>0</v>
      </c>
      <c r="K27" s="8">
        <v>0</v>
      </c>
      <c r="L27" s="8">
        <v>0</v>
      </c>
      <c r="M27" s="8">
        <f>M28</f>
        <v>0</v>
      </c>
      <c r="N27" s="8">
        <f t="shared" si="1"/>
        <v>10000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346</v>
      </c>
      <c r="G28" s="7"/>
      <c r="H28" s="8">
        <f t="shared" si="3"/>
        <v>10000</v>
      </c>
      <c r="I28" s="8">
        <f t="shared" si="3"/>
        <v>0</v>
      </c>
      <c r="J28" s="8">
        <f t="shared" si="3"/>
        <v>0</v>
      </c>
      <c r="K28" s="8">
        <f>K29</f>
        <v>0</v>
      </c>
      <c r="L28" s="8">
        <f>L29</f>
        <v>0</v>
      </c>
      <c r="M28" s="8">
        <f>M29</f>
        <v>0</v>
      </c>
      <c r="N28" s="8">
        <f t="shared" si="1"/>
        <v>10000</v>
      </c>
      <c r="O28" s="8">
        <v>0</v>
      </c>
    </row>
    <row r="29" spans="1:15" s="83" customFormat="1" ht="32.25" customHeight="1">
      <c r="A29" s="5" t="s">
        <v>426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346</v>
      </c>
      <c r="G29" s="7">
        <v>100</v>
      </c>
      <c r="H29" s="8">
        <v>10000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1"/>
        <v>10000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101</v>
      </c>
      <c r="E30" s="7">
        <v>247</v>
      </c>
      <c r="F30" s="7">
        <v>220</v>
      </c>
      <c r="G30" s="7" t="s">
        <v>1</v>
      </c>
      <c r="H30" s="8">
        <f aca="true" t="shared" si="4" ref="H30:M30">H31</f>
        <v>186300</v>
      </c>
      <c r="I30" s="8">
        <f t="shared" si="4"/>
        <v>0</v>
      </c>
      <c r="J30" s="8">
        <f t="shared" si="4"/>
        <v>0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1"/>
        <v>186300</v>
      </c>
      <c r="O30" s="8">
        <v>0</v>
      </c>
      <c r="P30" s="11"/>
    </row>
    <row r="31" spans="1:15" s="83" customFormat="1" ht="18.75" customHeight="1">
      <c r="A31" s="5" t="s">
        <v>475</v>
      </c>
      <c r="B31" s="6">
        <v>951</v>
      </c>
      <c r="C31" s="6" t="s">
        <v>13</v>
      </c>
      <c r="D31" s="7" t="s">
        <v>101</v>
      </c>
      <c r="E31" s="7">
        <v>247</v>
      </c>
      <c r="F31" s="7">
        <v>223</v>
      </c>
      <c r="G31" s="7">
        <v>100</v>
      </c>
      <c r="H31" s="8">
        <v>186300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1:254" s="68" customFormat="1" ht="33.75" customHeight="1">
      <c r="A32" s="1" t="s">
        <v>338</v>
      </c>
      <c r="B32" s="2">
        <v>951</v>
      </c>
      <c r="C32" s="2" t="s">
        <v>13</v>
      </c>
      <c r="D32" s="3" t="s">
        <v>337</v>
      </c>
      <c r="E32" s="3" t="s">
        <v>1</v>
      </c>
      <c r="F32" s="3" t="s">
        <v>1</v>
      </c>
      <c r="G32" s="3" t="s">
        <v>1</v>
      </c>
      <c r="H32" s="4">
        <f>H33+H43</f>
        <v>24000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1"/>
        <v>24000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337</v>
      </c>
      <c r="E33" s="7" t="s">
        <v>16</v>
      </c>
      <c r="F33" s="7">
        <v>220</v>
      </c>
      <c r="G33" s="7" t="s">
        <v>1</v>
      </c>
      <c r="H33" s="8">
        <f>H34</f>
        <v>24000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1"/>
        <v>24000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337</v>
      </c>
      <c r="E34" s="7" t="s">
        <v>16</v>
      </c>
      <c r="F34" s="7">
        <v>226</v>
      </c>
      <c r="G34" s="7">
        <v>100</v>
      </c>
      <c r="H34" s="8">
        <v>24000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24000</v>
      </c>
      <c r="O34" s="8">
        <v>0</v>
      </c>
    </row>
    <row r="35" spans="1:254" s="68" customFormat="1" ht="104.25" customHeight="1">
      <c r="A35" s="1" t="s">
        <v>367</v>
      </c>
      <c r="B35" s="2">
        <v>951</v>
      </c>
      <c r="C35" s="2" t="s">
        <v>13</v>
      </c>
      <c r="D35" s="3" t="s">
        <v>105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0</v>
      </c>
      <c r="J35" s="4">
        <f t="shared" si="5"/>
        <v>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0</v>
      </c>
      <c r="N35" s="4">
        <f t="shared" si="1"/>
        <v>200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105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0</v>
      </c>
      <c r="J36" s="8">
        <v>0</v>
      </c>
      <c r="K36" s="8">
        <f t="shared" si="6"/>
        <v>0</v>
      </c>
      <c r="L36" s="8">
        <f t="shared" si="6"/>
        <v>0</v>
      </c>
      <c r="M36" s="8">
        <v>0</v>
      </c>
      <c r="N36" s="8">
        <f t="shared" si="1"/>
        <v>200</v>
      </c>
      <c r="O36" s="8">
        <v>0</v>
      </c>
    </row>
    <row r="37" spans="1:15" s="83" customFormat="1" ht="32.25" customHeight="1">
      <c r="A37" s="5" t="s">
        <v>426</v>
      </c>
      <c r="B37" s="6">
        <v>951</v>
      </c>
      <c r="C37" s="6" t="s">
        <v>13</v>
      </c>
      <c r="D37" s="7" t="s">
        <v>105</v>
      </c>
      <c r="E37" s="7" t="s">
        <v>16</v>
      </c>
      <c r="F37" s="7">
        <v>346</v>
      </c>
      <c r="G37" s="7">
        <v>308</v>
      </c>
      <c r="H37" s="8">
        <v>200</v>
      </c>
      <c r="I37" s="8">
        <v>0</v>
      </c>
      <c r="J37" s="8">
        <v>200</v>
      </c>
      <c r="K37" s="8">
        <v>0</v>
      </c>
      <c r="L37" s="8">
        <v>0</v>
      </c>
      <c r="M37" s="8">
        <v>200</v>
      </c>
      <c r="N37" s="8">
        <f t="shared" si="1"/>
        <v>0</v>
      </c>
      <c r="O37" s="8">
        <v>0</v>
      </c>
    </row>
    <row r="38" spans="1:254" s="68" customFormat="1" ht="45.75" customHeight="1">
      <c r="A38" s="1" t="s">
        <v>410</v>
      </c>
      <c r="B38" s="2">
        <v>951</v>
      </c>
      <c r="C38" s="2" t="s">
        <v>13</v>
      </c>
      <c r="D38" s="3" t="s">
        <v>106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23300</v>
      </c>
      <c r="I38" s="4">
        <f t="shared" si="7"/>
        <v>1326</v>
      </c>
      <c r="J38" s="4">
        <f t="shared" si="7"/>
        <v>1326</v>
      </c>
      <c r="K38" s="4">
        <f aca="true" t="shared" si="8" ref="K38:M39">K39</f>
        <v>0</v>
      </c>
      <c r="L38" s="4">
        <f t="shared" si="8"/>
        <v>0</v>
      </c>
      <c r="M38" s="4">
        <f t="shared" si="8"/>
        <v>1326</v>
      </c>
      <c r="N38" s="8">
        <f t="shared" si="1"/>
        <v>21974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106</v>
      </c>
      <c r="E39" s="7" t="s">
        <v>30</v>
      </c>
      <c r="F39" s="7" t="s">
        <v>29</v>
      </c>
      <c r="G39" s="7" t="s">
        <v>1</v>
      </c>
      <c r="H39" s="8">
        <f t="shared" si="7"/>
        <v>23300</v>
      </c>
      <c r="I39" s="8">
        <f t="shared" si="7"/>
        <v>1326</v>
      </c>
      <c r="J39" s="8">
        <f t="shared" si="7"/>
        <v>1326</v>
      </c>
      <c r="K39" s="8">
        <f t="shared" si="8"/>
        <v>0</v>
      </c>
      <c r="L39" s="8">
        <f t="shared" si="8"/>
        <v>0</v>
      </c>
      <c r="M39" s="8">
        <f t="shared" si="8"/>
        <v>1326</v>
      </c>
      <c r="N39" s="8">
        <f t="shared" si="1"/>
        <v>21974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106</v>
      </c>
      <c r="E40" s="7" t="s">
        <v>30</v>
      </c>
      <c r="F40" s="7" t="s">
        <v>32</v>
      </c>
      <c r="G40" s="7">
        <v>100</v>
      </c>
      <c r="H40" s="8">
        <v>23300</v>
      </c>
      <c r="I40" s="8">
        <v>1326</v>
      </c>
      <c r="J40" s="8">
        <v>1326</v>
      </c>
      <c r="K40" s="8">
        <v>0</v>
      </c>
      <c r="L40" s="8">
        <v>0</v>
      </c>
      <c r="M40" s="8">
        <v>1326</v>
      </c>
      <c r="N40" s="8">
        <f t="shared" si="1"/>
        <v>21974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107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107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107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129</v>
      </c>
      <c r="B44" s="2">
        <v>951</v>
      </c>
      <c r="C44" s="32" t="s">
        <v>471</v>
      </c>
      <c r="D44" s="3" t="s">
        <v>128</v>
      </c>
      <c r="E44" s="3" t="s">
        <v>1</v>
      </c>
      <c r="F44" s="3" t="s">
        <v>1</v>
      </c>
      <c r="G44" s="3" t="s">
        <v>1</v>
      </c>
      <c r="H44" s="4">
        <f>H46</f>
        <v>54800</v>
      </c>
      <c r="I44" s="4">
        <f>I46</f>
        <v>13700</v>
      </c>
      <c r="J44" s="4">
        <f>J46</f>
        <v>13700</v>
      </c>
      <c r="K44" s="4">
        <f>K45</f>
        <v>0</v>
      </c>
      <c r="L44" s="4">
        <f>L46</f>
        <v>0</v>
      </c>
      <c r="M44" s="4">
        <f>M46</f>
        <v>13700</v>
      </c>
      <c r="N44" s="4">
        <f>H44-J44</f>
        <v>41100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471</v>
      </c>
      <c r="D45" s="7" t="s">
        <v>128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54800</v>
      </c>
      <c r="I45" s="8">
        <f t="shared" si="10"/>
        <v>13700</v>
      </c>
      <c r="J45" s="8">
        <f t="shared" si="10"/>
        <v>13700</v>
      </c>
      <c r="K45" s="8">
        <f t="shared" si="10"/>
        <v>0</v>
      </c>
      <c r="L45" s="8">
        <f t="shared" si="10"/>
        <v>0</v>
      </c>
      <c r="M45" s="8">
        <f t="shared" si="10"/>
        <v>13700</v>
      </c>
      <c r="N45" s="8">
        <f>H45-J45</f>
        <v>41100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471</v>
      </c>
      <c r="D46" s="7" t="s">
        <v>128</v>
      </c>
      <c r="E46" s="7">
        <v>540</v>
      </c>
      <c r="F46" s="7">
        <v>251</v>
      </c>
      <c r="G46" s="7">
        <v>100</v>
      </c>
      <c r="H46" s="8">
        <v>54800</v>
      </c>
      <c r="I46" s="8">
        <v>13700</v>
      </c>
      <c r="J46" s="8">
        <v>13700</v>
      </c>
      <c r="K46" s="8">
        <f>K51</f>
        <v>0</v>
      </c>
      <c r="L46" s="8">
        <f>L51</f>
        <v>0</v>
      </c>
      <c r="M46" s="8">
        <v>13700</v>
      </c>
      <c r="N46" s="8">
        <f>H46-J46</f>
        <v>41100</v>
      </c>
      <c r="O46" s="8">
        <v>0</v>
      </c>
    </row>
    <row r="47" spans="1:15" s="84" customFormat="1" ht="36.75" customHeight="1" hidden="1">
      <c r="A47" s="1" t="s">
        <v>110</v>
      </c>
      <c r="B47" s="2">
        <v>951</v>
      </c>
      <c r="C47" s="32" t="s">
        <v>108</v>
      </c>
      <c r="D47" s="30" t="s">
        <v>109</v>
      </c>
      <c r="E47" s="3"/>
      <c r="F47" s="3"/>
      <c r="G47" s="3"/>
      <c r="H47" s="4">
        <f aca="true" t="shared" si="11" ref="H47:J48">H48</f>
        <v>0</v>
      </c>
      <c r="I47" s="4">
        <f t="shared" si="11"/>
        <v>0</v>
      </c>
      <c r="J47" s="4">
        <f t="shared" si="11"/>
        <v>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0</v>
      </c>
      <c r="N47" s="8">
        <f t="shared" si="1"/>
        <v>0</v>
      </c>
      <c r="O47" s="8">
        <v>0</v>
      </c>
    </row>
    <row r="48" spans="1:15" s="83" customFormat="1" ht="20.25" customHeight="1" hidden="1">
      <c r="A48" s="5" t="s">
        <v>111</v>
      </c>
      <c r="B48" s="6">
        <v>951</v>
      </c>
      <c r="C48" s="33" t="s">
        <v>108</v>
      </c>
      <c r="D48" s="31" t="s">
        <v>109</v>
      </c>
      <c r="E48" s="7">
        <v>880</v>
      </c>
      <c r="F48" s="7">
        <v>290</v>
      </c>
      <c r="G48" s="7"/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"/>
        <v>0</v>
      </c>
      <c r="O48" s="8">
        <v>0</v>
      </c>
    </row>
    <row r="49" spans="1:15" s="83" customFormat="1" ht="18.75" customHeight="1" hidden="1">
      <c r="A49" s="5" t="s">
        <v>429</v>
      </c>
      <c r="B49" s="6">
        <v>951</v>
      </c>
      <c r="C49" s="33" t="s">
        <v>108</v>
      </c>
      <c r="D49" s="31" t="s">
        <v>109</v>
      </c>
      <c r="E49" s="7">
        <v>880</v>
      </c>
      <c r="F49" s="7">
        <v>297</v>
      </c>
      <c r="G49" s="7">
        <v>100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v>0</v>
      </c>
    </row>
    <row r="50" spans="1:15" s="84" customFormat="1" ht="42.75">
      <c r="A50" s="1" t="s">
        <v>94</v>
      </c>
      <c r="B50" s="2">
        <v>951</v>
      </c>
      <c r="C50" s="32" t="s">
        <v>95</v>
      </c>
      <c r="D50" s="30" t="s">
        <v>113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83" customFormat="1" ht="25.5" customHeight="1">
      <c r="A51" s="5" t="s">
        <v>112</v>
      </c>
      <c r="B51" s="6">
        <v>951</v>
      </c>
      <c r="C51" s="33" t="s">
        <v>95</v>
      </c>
      <c r="D51" s="31" t="s">
        <v>113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" customHeight="1">
      <c r="A52" s="5" t="s">
        <v>427</v>
      </c>
      <c r="B52" s="6">
        <v>951</v>
      </c>
      <c r="C52" s="33" t="s">
        <v>95</v>
      </c>
      <c r="D52" s="31" t="s">
        <v>113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114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114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114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101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101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115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101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408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90000</v>
      </c>
      <c r="I60" s="4">
        <f t="shared" si="16"/>
        <v>0</v>
      </c>
      <c r="J60" s="4">
        <f t="shared" si="16"/>
        <v>0</v>
      </c>
      <c r="K60" s="4">
        <f t="shared" si="16"/>
        <v>0</v>
      </c>
      <c r="L60" s="4">
        <f t="shared" si="16"/>
        <v>0</v>
      </c>
      <c r="M60" s="4">
        <f t="shared" si="16"/>
        <v>0</v>
      </c>
      <c r="N60" s="4">
        <f t="shared" si="1"/>
        <v>90000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90000</v>
      </c>
      <c r="I61" s="8">
        <f>I63+I62+I64</f>
        <v>0</v>
      </c>
      <c r="J61" s="8">
        <f>J63+J62+J64</f>
        <v>0</v>
      </c>
      <c r="K61" s="8">
        <f>K63+K62</f>
        <v>0</v>
      </c>
      <c r="L61" s="8">
        <f>L63+L62</f>
        <v>0</v>
      </c>
      <c r="M61" s="8">
        <f>M63+M62+M64</f>
        <v>0</v>
      </c>
      <c r="N61" s="8">
        <f t="shared" si="1"/>
        <v>90000</v>
      </c>
      <c r="O61" s="8">
        <v>0</v>
      </c>
    </row>
    <row r="62" spans="1:15" s="83" customFormat="1" ht="19.5" customHeight="1">
      <c r="A62" s="5" t="s">
        <v>26</v>
      </c>
      <c r="B62" s="6">
        <v>951</v>
      </c>
      <c r="C62" s="6" t="s">
        <v>34</v>
      </c>
      <c r="D62" s="7" t="s">
        <v>408</v>
      </c>
      <c r="E62" s="7" t="s">
        <v>37</v>
      </c>
      <c r="F62" s="7">
        <v>291</v>
      </c>
      <c r="G62" s="7">
        <v>100</v>
      </c>
      <c r="H62" s="8">
        <v>90000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1"/>
        <v>90000</v>
      </c>
      <c r="O62" s="8">
        <v>0</v>
      </c>
    </row>
    <row r="63" spans="1:15" s="83" customFormat="1" ht="19.5" customHeight="1" hidden="1">
      <c r="A63" s="5" t="s">
        <v>428</v>
      </c>
      <c r="B63" s="6">
        <v>951</v>
      </c>
      <c r="C63" s="6" t="s">
        <v>34</v>
      </c>
      <c r="D63" s="6">
        <v>1310028600</v>
      </c>
      <c r="E63" s="7" t="s">
        <v>37</v>
      </c>
      <c r="F63" s="7">
        <v>291</v>
      </c>
      <c r="G63" s="7">
        <v>123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1"/>
        <v>0</v>
      </c>
      <c r="O63" s="8">
        <v>0</v>
      </c>
    </row>
    <row r="64" spans="1:15" s="83" customFormat="1" ht="31.5" customHeight="1" hidden="1">
      <c r="A64" s="5" t="s">
        <v>474</v>
      </c>
      <c r="B64" s="6">
        <v>951</v>
      </c>
      <c r="C64" s="6" t="s">
        <v>34</v>
      </c>
      <c r="D64" s="7" t="s">
        <v>408</v>
      </c>
      <c r="E64" s="7">
        <v>853</v>
      </c>
      <c r="F64" s="7">
        <v>292</v>
      </c>
      <c r="G64" s="7">
        <v>100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v>0</v>
      </c>
    </row>
    <row r="65" spans="1:254" s="68" customFormat="1" ht="35.25" customHeight="1">
      <c r="A65" s="1" t="s">
        <v>401</v>
      </c>
      <c r="B65" s="2">
        <v>951</v>
      </c>
      <c r="C65" s="2" t="s">
        <v>34</v>
      </c>
      <c r="D65" s="3" t="s">
        <v>399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7" ref="I65:M66">I66</f>
        <v>0</v>
      </c>
      <c r="J65" s="4">
        <f t="shared" si="17"/>
        <v>0</v>
      </c>
      <c r="K65" s="4">
        <f t="shared" si="17"/>
        <v>0</v>
      </c>
      <c r="L65" s="4">
        <f t="shared" si="17"/>
        <v>0</v>
      </c>
      <c r="M65" s="4">
        <f t="shared" si="17"/>
        <v>0</v>
      </c>
      <c r="N65" s="4">
        <f t="shared" si="1"/>
        <v>65000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399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7"/>
        <v>0</v>
      </c>
      <c r="J66" s="8">
        <f t="shared" si="17"/>
        <v>0</v>
      </c>
      <c r="K66" s="8">
        <f>K67</f>
        <v>0</v>
      </c>
      <c r="L66" s="8">
        <f>L67</f>
        <v>0</v>
      </c>
      <c r="M66" s="8">
        <f t="shared" si="17"/>
        <v>0</v>
      </c>
      <c r="N66" s="8">
        <f t="shared" si="1"/>
        <v>65000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399</v>
      </c>
      <c r="E67" s="7">
        <v>244</v>
      </c>
      <c r="F67" s="7">
        <v>226</v>
      </c>
      <c r="G67" s="7">
        <v>100</v>
      </c>
      <c r="H67" s="8">
        <v>65000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f t="shared" si="1"/>
        <v>65000</v>
      </c>
      <c r="O67" s="8">
        <v>0</v>
      </c>
    </row>
    <row r="68" spans="1:254" s="68" customFormat="1" ht="48" customHeight="1" hidden="1">
      <c r="A68" s="1" t="s">
        <v>434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 hidden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0</v>
      </c>
      <c r="O69" s="8">
        <v>0</v>
      </c>
    </row>
    <row r="70" spans="1:15" s="83" customFormat="1" ht="36" customHeight="1" hidden="1">
      <c r="A70" s="5" t="s">
        <v>426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0</v>
      </c>
      <c r="O70" s="8">
        <v>0</v>
      </c>
    </row>
    <row r="71" spans="1:254" s="68" customFormat="1" ht="75.75" customHeight="1">
      <c r="A71" s="1" t="s">
        <v>437</v>
      </c>
      <c r="B71" s="2">
        <v>951</v>
      </c>
      <c r="C71" s="2" t="s">
        <v>34</v>
      </c>
      <c r="D71" s="3" t="s">
        <v>114</v>
      </c>
      <c r="E71" s="3" t="s">
        <v>1</v>
      </c>
      <c r="F71" s="3" t="s">
        <v>1</v>
      </c>
      <c r="G71" s="3" t="s">
        <v>1</v>
      </c>
      <c r="H71" s="4">
        <f t="shared" si="18"/>
        <v>10000</v>
      </c>
      <c r="I71" s="4">
        <f t="shared" si="18"/>
        <v>0</v>
      </c>
      <c r="J71" s="4">
        <f t="shared" si="18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10000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114</v>
      </c>
      <c r="E72" s="7">
        <v>244</v>
      </c>
      <c r="F72" s="7">
        <v>220</v>
      </c>
      <c r="G72" s="7" t="s">
        <v>1</v>
      </c>
      <c r="H72" s="8">
        <f>H73+H74</f>
        <v>10000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10000</v>
      </c>
      <c r="O72" s="8">
        <v>0</v>
      </c>
    </row>
    <row r="73" spans="1:15" s="83" customFormat="1" ht="23.25" customHeight="1" hidden="1">
      <c r="A73" s="5" t="s">
        <v>17</v>
      </c>
      <c r="B73" s="6">
        <v>951</v>
      </c>
      <c r="C73" s="6" t="s">
        <v>34</v>
      </c>
      <c r="D73" s="7" t="s">
        <v>114</v>
      </c>
      <c r="E73" s="7">
        <v>244</v>
      </c>
      <c r="F73" s="7">
        <v>226</v>
      </c>
      <c r="G73" s="7">
        <v>100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114</v>
      </c>
      <c r="E74" s="7">
        <v>244</v>
      </c>
      <c r="F74" s="7">
        <v>226</v>
      </c>
      <c r="G74" s="7">
        <v>100</v>
      </c>
      <c r="H74" s="8">
        <v>10000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10000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116</v>
      </c>
      <c r="E75" s="3" t="s">
        <v>1</v>
      </c>
      <c r="F75" s="3" t="s">
        <v>1</v>
      </c>
      <c r="G75" s="3" t="s">
        <v>1</v>
      </c>
      <c r="H75" s="4">
        <f>H76+H85+H88</f>
        <v>20000</v>
      </c>
      <c r="I75" s="4">
        <f>I76+I85+I88</f>
        <v>0</v>
      </c>
      <c r="J75" s="4">
        <f>J76+J85+J88</f>
        <v>0</v>
      </c>
      <c r="K75" s="4">
        <f>K88+K76+K81+K85</f>
        <v>0</v>
      </c>
      <c r="L75" s="4">
        <f>L76+L85+L88</f>
        <v>0</v>
      </c>
      <c r="M75" s="4">
        <f>M76+M85+M88</f>
        <v>0</v>
      </c>
      <c r="N75" s="4">
        <f t="shared" si="1"/>
        <v>20000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 hidden="1">
      <c r="A76" s="5" t="s">
        <v>14</v>
      </c>
      <c r="B76" s="6">
        <v>951</v>
      </c>
      <c r="C76" s="6" t="s">
        <v>34</v>
      </c>
      <c r="D76" s="7" t="s">
        <v>116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0</v>
      </c>
      <c r="I76" s="8">
        <f t="shared" si="19"/>
        <v>0</v>
      </c>
      <c r="J76" s="8">
        <f t="shared" si="19"/>
        <v>0</v>
      </c>
      <c r="K76" s="8">
        <f t="shared" si="19"/>
        <v>0</v>
      </c>
      <c r="L76" s="8">
        <f t="shared" si="19"/>
        <v>0</v>
      </c>
      <c r="M76" s="8">
        <f t="shared" si="19"/>
        <v>0</v>
      </c>
      <c r="N76" s="8">
        <f t="shared" si="1"/>
        <v>0</v>
      </c>
      <c r="O76" s="8">
        <v>0</v>
      </c>
    </row>
    <row r="77" spans="1:15" s="83" customFormat="1" ht="21.75" customHeight="1" hidden="1">
      <c r="A77" s="5" t="s">
        <v>17</v>
      </c>
      <c r="B77" s="6">
        <v>951</v>
      </c>
      <c r="C77" s="6" t="s">
        <v>34</v>
      </c>
      <c r="D77" s="7" t="s">
        <v>116</v>
      </c>
      <c r="E77" s="7">
        <v>244</v>
      </c>
      <c r="F77" s="7">
        <v>226</v>
      </c>
      <c r="G77" s="7">
        <v>100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0</v>
      </c>
      <c r="O77" s="8">
        <v>0</v>
      </c>
    </row>
    <row r="78" spans="1:15" s="83" customFormat="1" ht="21.75" customHeight="1" hidden="1">
      <c r="A78" s="5" t="s">
        <v>17</v>
      </c>
      <c r="B78" s="6">
        <v>951</v>
      </c>
      <c r="C78" s="6" t="s">
        <v>34</v>
      </c>
      <c r="D78" s="7" t="s">
        <v>116</v>
      </c>
      <c r="E78" s="7">
        <v>244</v>
      </c>
      <c r="F78" s="7">
        <v>226</v>
      </c>
      <c r="G78" s="7">
        <v>123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116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63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116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116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116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116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0</v>
      </c>
      <c r="I83" s="8">
        <f t="shared" si="22"/>
        <v>0</v>
      </c>
      <c r="J83" s="8">
        <f t="shared" si="22"/>
        <v>0</v>
      </c>
      <c r="K83" s="8">
        <f t="shared" si="22"/>
        <v>0</v>
      </c>
      <c r="L83" s="8">
        <f t="shared" si="22"/>
        <v>0</v>
      </c>
      <c r="M83" s="8">
        <f t="shared" si="22"/>
        <v>0</v>
      </c>
      <c r="N83" s="8">
        <f t="shared" si="21"/>
        <v>0</v>
      </c>
      <c r="O83" s="8">
        <v>0</v>
      </c>
    </row>
    <row r="84" spans="1:15" s="83" customFormat="1" ht="21.75" customHeight="1" hidden="1">
      <c r="A84" s="5" t="s">
        <v>26</v>
      </c>
      <c r="B84" s="6">
        <v>951</v>
      </c>
      <c r="C84" s="6" t="s">
        <v>34</v>
      </c>
      <c r="D84" s="7" t="s">
        <v>116</v>
      </c>
      <c r="E84" s="7">
        <v>831</v>
      </c>
      <c r="F84" s="7" t="s">
        <v>27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21"/>
        <v>0</v>
      </c>
      <c r="O84" s="8">
        <v>0</v>
      </c>
    </row>
    <row r="85" spans="1:15" s="83" customFormat="1" ht="21.75" customHeight="1" hidden="1">
      <c r="A85" s="5" t="s">
        <v>26</v>
      </c>
      <c r="B85" s="6">
        <v>951</v>
      </c>
      <c r="C85" s="6" t="s">
        <v>34</v>
      </c>
      <c r="D85" s="7" t="s">
        <v>116</v>
      </c>
      <c r="E85" s="7">
        <v>852</v>
      </c>
      <c r="F85" s="7" t="s">
        <v>27</v>
      </c>
      <c r="G85" s="7" t="s">
        <v>1</v>
      </c>
      <c r="H85" s="8">
        <f>H86+H87</f>
        <v>0</v>
      </c>
      <c r="I85" s="8">
        <f>I86+I87</f>
        <v>0</v>
      </c>
      <c r="J85" s="8">
        <f>J86+J87</f>
        <v>0</v>
      </c>
      <c r="K85" s="8">
        <f>K87</f>
        <v>0</v>
      </c>
      <c r="L85" s="8">
        <f>L87</f>
        <v>0</v>
      </c>
      <c r="M85" s="8">
        <f>M86+M87</f>
        <v>0</v>
      </c>
      <c r="N85" s="8">
        <f t="shared" si="21"/>
        <v>0</v>
      </c>
      <c r="O85" s="8">
        <v>0</v>
      </c>
    </row>
    <row r="86" spans="1:15" s="83" customFormat="1" ht="21.75" customHeight="1" hidden="1">
      <c r="A86" s="5" t="s">
        <v>428</v>
      </c>
      <c r="B86" s="6">
        <v>951</v>
      </c>
      <c r="C86" s="6" t="s">
        <v>34</v>
      </c>
      <c r="D86" s="7" t="s">
        <v>116</v>
      </c>
      <c r="E86" s="7">
        <v>852</v>
      </c>
      <c r="F86" s="7">
        <v>291</v>
      </c>
      <c r="G86" s="7">
        <v>100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>H86-J86</f>
        <v>0</v>
      </c>
      <c r="O86" s="8">
        <v>0</v>
      </c>
    </row>
    <row r="87" spans="1:15" s="83" customFormat="1" ht="21.75" customHeight="1" hidden="1">
      <c r="A87" s="5" t="s">
        <v>428</v>
      </c>
      <c r="B87" s="6">
        <v>951</v>
      </c>
      <c r="C87" s="6" t="s">
        <v>34</v>
      </c>
      <c r="D87" s="7" t="s">
        <v>116</v>
      </c>
      <c r="E87" s="7">
        <v>852</v>
      </c>
      <c r="F87" s="7">
        <v>291</v>
      </c>
      <c r="G87" s="7">
        <v>123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21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116</v>
      </c>
      <c r="E88" s="7">
        <v>853</v>
      </c>
      <c r="F88" s="7">
        <v>290</v>
      </c>
      <c r="G88" s="7" t="s">
        <v>1</v>
      </c>
      <c r="H88" s="8">
        <f>H89+H90</f>
        <v>20000</v>
      </c>
      <c r="I88" s="8">
        <f>I89+I90</f>
        <v>0</v>
      </c>
      <c r="J88" s="8">
        <f>J89+J90</f>
        <v>0</v>
      </c>
      <c r="K88" s="8">
        <f>K89</f>
        <v>0</v>
      </c>
      <c r="L88" s="8">
        <f>L89</f>
        <v>0</v>
      </c>
      <c r="M88" s="8">
        <f>M89+M90</f>
        <v>0</v>
      </c>
      <c r="N88" s="8">
        <f t="shared" si="21"/>
        <v>20000</v>
      </c>
      <c r="O88" s="8">
        <v>0</v>
      </c>
    </row>
    <row r="89" spans="1:15" s="83" customFormat="1" ht="22.5" customHeight="1">
      <c r="A89" s="5" t="s">
        <v>429</v>
      </c>
      <c r="B89" s="6">
        <v>951</v>
      </c>
      <c r="C89" s="6" t="s">
        <v>34</v>
      </c>
      <c r="D89" s="7" t="s">
        <v>116</v>
      </c>
      <c r="E89" s="7">
        <v>853</v>
      </c>
      <c r="F89" s="7">
        <v>297</v>
      </c>
      <c r="G89" s="7">
        <v>100</v>
      </c>
      <c r="H89" s="8">
        <v>20000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f t="shared" si="21"/>
        <v>20000</v>
      </c>
      <c r="O89" s="8">
        <v>0</v>
      </c>
    </row>
    <row r="90" spans="1:15" s="83" customFormat="1" ht="22.5" customHeight="1" hidden="1">
      <c r="A90" s="5" t="s">
        <v>429</v>
      </c>
      <c r="B90" s="6">
        <v>951</v>
      </c>
      <c r="C90" s="6" t="s">
        <v>34</v>
      </c>
      <c r="D90" s="7" t="s">
        <v>116</v>
      </c>
      <c r="E90" s="7">
        <v>853</v>
      </c>
      <c r="F90" s="7">
        <v>297</v>
      </c>
      <c r="G90" s="7">
        <v>123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H90-J90</f>
        <v>0</v>
      </c>
      <c r="O90" s="8">
        <v>0</v>
      </c>
    </row>
    <row r="91" spans="1:254" s="68" customFormat="1" ht="33" customHeight="1">
      <c r="A91" s="1" t="s">
        <v>503</v>
      </c>
      <c r="B91" s="2">
        <v>951</v>
      </c>
      <c r="C91" s="2" t="s">
        <v>34</v>
      </c>
      <c r="D91" s="3" t="s">
        <v>504</v>
      </c>
      <c r="E91" s="3" t="s">
        <v>1</v>
      </c>
      <c r="F91" s="3" t="s">
        <v>1</v>
      </c>
      <c r="G91" s="3" t="s">
        <v>1</v>
      </c>
      <c r="H91" s="4">
        <f>H93</f>
        <v>98500</v>
      </c>
      <c r="I91" s="4">
        <f>I93</f>
        <v>0</v>
      </c>
      <c r="J91" s="4">
        <f>J93</f>
        <v>0</v>
      </c>
      <c r="K91" s="4">
        <f>K92</f>
        <v>0</v>
      </c>
      <c r="L91" s="4">
        <f>L93</f>
        <v>0</v>
      </c>
      <c r="M91" s="4">
        <f>M93</f>
        <v>0</v>
      </c>
      <c r="N91" s="4">
        <f>H91-J91</f>
        <v>98500</v>
      </c>
      <c r="O91" s="4">
        <v>0</v>
      </c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</row>
    <row r="92" spans="1:15" s="83" customFormat="1" ht="21.75" customHeight="1">
      <c r="A92" s="5" t="s">
        <v>28</v>
      </c>
      <c r="B92" s="6">
        <v>951</v>
      </c>
      <c r="C92" s="6" t="s">
        <v>34</v>
      </c>
      <c r="D92" s="7" t="s">
        <v>504</v>
      </c>
      <c r="E92" s="7">
        <v>540</v>
      </c>
      <c r="F92" s="7">
        <v>250</v>
      </c>
      <c r="G92" s="7" t="s">
        <v>1</v>
      </c>
      <c r="H92" s="8">
        <f aca="true" t="shared" si="23" ref="H92:M92">H93</f>
        <v>98500</v>
      </c>
      <c r="I92" s="8">
        <f t="shared" si="23"/>
        <v>0</v>
      </c>
      <c r="J92" s="8">
        <f t="shared" si="23"/>
        <v>0</v>
      </c>
      <c r="K92" s="8">
        <f t="shared" si="23"/>
        <v>0</v>
      </c>
      <c r="L92" s="8">
        <f t="shared" si="23"/>
        <v>0</v>
      </c>
      <c r="M92" s="8">
        <f t="shared" si="23"/>
        <v>0</v>
      </c>
      <c r="N92" s="8">
        <f>H92-J92</f>
        <v>98500</v>
      </c>
      <c r="O92" s="8">
        <v>0</v>
      </c>
    </row>
    <row r="93" spans="1:15" s="83" customFormat="1" ht="31.5" customHeight="1">
      <c r="A93" s="5" t="s">
        <v>31</v>
      </c>
      <c r="B93" s="6">
        <v>951</v>
      </c>
      <c r="C93" s="6" t="s">
        <v>34</v>
      </c>
      <c r="D93" s="7" t="s">
        <v>504</v>
      </c>
      <c r="E93" s="7">
        <v>540</v>
      </c>
      <c r="F93" s="7">
        <v>251</v>
      </c>
      <c r="G93" s="7">
        <v>100</v>
      </c>
      <c r="H93" s="8">
        <v>98500</v>
      </c>
      <c r="I93" s="8">
        <v>0</v>
      </c>
      <c r="J93" s="8">
        <v>0</v>
      </c>
      <c r="K93" s="8">
        <f>K98</f>
        <v>0</v>
      </c>
      <c r="L93" s="8">
        <f>L98</f>
        <v>0</v>
      </c>
      <c r="M93" s="8">
        <v>0</v>
      </c>
      <c r="N93" s="8">
        <f>H93-J93</f>
        <v>98500</v>
      </c>
      <c r="O93" s="8">
        <v>0</v>
      </c>
    </row>
    <row r="94" spans="1:254" s="68" customFormat="1" ht="47.25" customHeight="1" hidden="1">
      <c r="A94" s="1" t="s">
        <v>410</v>
      </c>
      <c r="B94" s="2">
        <v>951</v>
      </c>
      <c r="C94" s="2" t="s">
        <v>34</v>
      </c>
      <c r="D94" s="3" t="s">
        <v>106</v>
      </c>
      <c r="E94" s="3" t="s">
        <v>1</v>
      </c>
      <c r="F94" s="3" t="s">
        <v>1</v>
      </c>
      <c r="G94" s="3" t="s">
        <v>1</v>
      </c>
      <c r="H94" s="4">
        <f>H96</f>
        <v>0</v>
      </c>
      <c r="I94" s="4">
        <f>I96</f>
        <v>0</v>
      </c>
      <c r="J94" s="4">
        <f>J96</f>
        <v>0</v>
      </c>
      <c r="K94" s="4">
        <f>K95</f>
        <v>0</v>
      </c>
      <c r="L94" s="4">
        <f>L96</f>
        <v>0</v>
      </c>
      <c r="M94" s="4">
        <f>M96</f>
        <v>0</v>
      </c>
      <c r="N94" s="4">
        <f t="shared" si="21"/>
        <v>0</v>
      </c>
      <c r="O94" s="4">
        <v>0</v>
      </c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</row>
    <row r="95" spans="1:15" s="83" customFormat="1" ht="21.75" customHeight="1" hidden="1">
      <c r="A95" s="5" t="s">
        <v>28</v>
      </c>
      <c r="B95" s="6">
        <v>951</v>
      </c>
      <c r="C95" s="6" t="s">
        <v>34</v>
      </c>
      <c r="D95" s="7" t="s">
        <v>106</v>
      </c>
      <c r="E95" s="7">
        <v>540</v>
      </c>
      <c r="F95" s="7">
        <v>250</v>
      </c>
      <c r="G95" s="7" t="s">
        <v>1</v>
      </c>
      <c r="H95" s="8">
        <f aca="true" t="shared" si="24" ref="H95:M95">H96</f>
        <v>0</v>
      </c>
      <c r="I95" s="8">
        <f t="shared" si="24"/>
        <v>0</v>
      </c>
      <c r="J95" s="8">
        <f t="shared" si="24"/>
        <v>0</v>
      </c>
      <c r="K95" s="8">
        <f t="shared" si="24"/>
        <v>0</v>
      </c>
      <c r="L95" s="8">
        <f t="shared" si="24"/>
        <v>0</v>
      </c>
      <c r="M95" s="8">
        <f t="shared" si="24"/>
        <v>0</v>
      </c>
      <c r="N95" s="8">
        <f t="shared" si="21"/>
        <v>0</v>
      </c>
      <c r="O95" s="8">
        <v>0</v>
      </c>
    </row>
    <row r="96" spans="1:15" s="83" customFormat="1" ht="36.75" customHeight="1" hidden="1">
      <c r="A96" s="5" t="s">
        <v>31</v>
      </c>
      <c r="B96" s="6">
        <v>951</v>
      </c>
      <c r="C96" s="6" t="s">
        <v>34</v>
      </c>
      <c r="D96" s="7" t="s">
        <v>106</v>
      </c>
      <c r="E96" s="7">
        <v>540</v>
      </c>
      <c r="F96" s="7">
        <v>251</v>
      </c>
      <c r="G96" s="7">
        <v>100</v>
      </c>
      <c r="H96" s="8">
        <v>0</v>
      </c>
      <c r="I96" s="8">
        <v>0</v>
      </c>
      <c r="J96" s="8">
        <v>0</v>
      </c>
      <c r="K96" s="8">
        <f>K100</f>
        <v>0</v>
      </c>
      <c r="L96" s="8">
        <f>L100</f>
        <v>0</v>
      </c>
      <c r="M96" s="8">
        <v>0</v>
      </c>
      <c r="N96" s="8">
        <f t="shared" si="21"/>
        <v>0</v>
      </c>
      <c r="O96" s="8">
        <v>0</v>
      </c>
    </row>
    <row r="97" spans="1:254" s="68" customFormat="1" ht="62.25" customHeight="1" hidden="1">
      <c r="A97" s="1" t="s">
        <v>129</v>
      </c>
      <c r="B97" s="2">
        <v>951</v>
      </c>
      <c r="C97" s="2" t="s">
        <v>34</v>
      </c>
      <c r="D97" s="3" t="s">
        <v>128</v>
      </c>
      <c r="E97" s="3" t="s">
        <v>1</v>
      </c>
      <c r="F97" s="3" t="s">
        <v>1</v>
      </c>
      <c r="G97" s="3" t="s">
        <v>1</v>
      </c>
      <c r="H97" s="4">
        <f>H99</f>
        <v>0</v>
      </c>
      <c r="I97" s="4">
        <f>I99</f>
        <v>0</v>
      </c>
      <c r="J97" s="4">
        <f>J99</f>
        <v>0</v>
      </c>
      <c r="K97" s="4">
        <f>K98</f>
        <v>0</v>
      </c>
      <c r="L97" s="4">
        <f>L99</f>
        <v>0</v>
      </c>
      <c r="M97" s="4">
        <f>M99</f>
        <v>0</v>
      </c>
      <c r="N97" s="4">
        <f>H97-J97</f>
        <v>0</v>
      </c>
      <c r="O97" s="4">
        <v>0</v>
      </c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</row>
    <row r="98" spans="1:15" s="83" customFormat="1" ht="21.75" customHeight="1" hidden="1">
      <c r="A98" s="5" t="s">
        <v>28</v>
      </c>
      <c r="B98" s="6">
        <v>951</v>
      </c>
      <c r="C98" s="6" t="s">
        <v>34</v>
      </c>
      <c r="D98" s="7" t="s">
        <v>128</v>
      </c>
      <c r="E98" s="7">
        <v>540</v>
      </c>
      <c r="F98" s="7">
        <v>250</v>
      </c>
      <c r="G98" s="7" t="s">
        <v>1</v>
      </c>
      <c r="H98" s="8">
        <f aca="true" t="shared" si="25" ref="H98:M98">H99</f>
        <v>0</v>
      </c>
      <c r="I98" s="8">
        <f t="shared" si="25"/>
        <v>0</v>
      </c>
      <c r="J98" s="8">
        <f t="shared" si="25"/>
        <v>0</v>
      </c>
      <c r="K98" s="8">
        <f t="shared" si="25"/>
        <v>0</v>
      </c>
      <c r="L98" s="8">
        <f t="shared" si="25"/>
        <v>0</v>
      </c>
      <c r="M98" s="8">
        <f t="shared" si="25"/>
        <v>0</v>
      </c>
      <c r="N98" s="8">
        <f>H98-J98</f>
        <v>0</v>
      </c>
      <c r="O98" s="8">
        <v>0</v>
      </c>
    </row>
    <row r="99" spans="1:15" s="83" customFormat="1" ht="36.75" customHeight="1" hidden="1">
      <c r="A99" s="5" t="s">
        <v>31</v>
      </c>
      <c r="B99" s="6">
        <v>951</v>
      </c>
      <c r="C99" s="6" t="s">
        <v>34</v>
      </c>
      <c r="D99" s="7" t="s">
        <v>128</v>
      </c>
      <c r="E99" s="7">
        <v>540</v>
      </c>
      <c r="F99" s="7">
        <v>251</v>
      </c>
      <c r="G99" s="7">
        <v>100</v>
      </c>
      <c r="H99" s="8">
        <v>0</v>
      </c>
      <c r="I99" s="8">
        <v>0</v>
      </c>
      <c r="J99" s="8">
        <v>0</v>
      </c>
      <c r="K99" s="8">
        <f>K104</f>
        <v>0</v>
      </c>
      <c r="L99" s="8">
        <f>L104</f>
        <v>0</v>
      </c>
      <c r="M99" s="8">
        <v>0</v>
      </c>
      <c r="N99" s="8">
        <f>H99-J99</f>
        <v>0</v>
      </c>
      <c r="O99" s="8">
        <v>0</v>
      </c>
    </row>
    <row r="100" spans="1:254" s="68" customFormat="1" ht="60.75" customHeight="1">
      <c r="A100" s="1" t="s">
        <v>523</v>
      </c>
      <c r="B100" s="2">
        <v>951</v>
      </c>
      <c r="C100" s="2" t="s">
        <v>39</v>
      </c>
      <c r="D100" s="3" t="s">
        <v>119</v>
      </c>
      <c r="E100" s="3" t="s">
        <v>1</v>
      </c>
      <c r="F100" s="3" t="s">
        <v>1</v>
      </c>
      <c r="G100" s="3" t="s">
        <v>1</v>
      </c>
      <c r="H100" s="4">
        <f aca="true" t="shared" si="26" ref="H100:M100">H101+H105+H109</f>
        <v>352600</v>
      </c>
      <c r="I100" s="4">
        <f t="shared" si="26"/>
        <v>7696.8</v>
      </c>
      <c r="J100" s="4">
        <f t="shared" si="26"/>
        <v>7696.8</v>
      </c>
      <c r="K100" s="4">
        <f t="shared" si="26"/>
        <v>0</v>
      </c>
      <c r="L100" s="4">
        <f t="shared" si="26"/>
        <v>0</v>
      </c>
      <c r="M100" s="4">
        <f t="shared" si="26"/>
        <v>7696.8</v>
      </c>
      <c r="N100" s="4">
        <f t="shared" si="21"/>
        <v>344903.2</v>
      </c>
      <c r="O100" s="4">
        <v>0</v>
      </c>
      <c r="P100" s="84"/>
      <c r="Q100" s="84"/>
      <c r="R100" s="109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</row>
    <row r="101" spans="1:15" s="83" customFormat="1" ht="21.75" customHeight="1">
      <c r="A101" s="5" t="s">
        <v>3</v>
      </c>
      <c r="B101" s="6">
        <v>951</v>
      </c>
      <c r="C101" s="6" t="s">
        <v>39</v>
      </c>
      <c r="D101" s="7" t="s">
        <v>119</v>
      </c>
      <c r="E101" s="7">
        <v>120</v>
      </c>
      <c r="F101" s="7" t="s">
        <v>4</v>
      </c>
      <c r="G101" s="7" t="s">
        <v>1</v>
      </c>
      <c r="H101" s="8">
        <f>H102+H103+H104</f>
        <v>316800</v>
      </c>
      <c r="I101" s="8">
        <f>I102+I103+I104</f>
        <v>7696.8</v>
      </c>
      <c r="J101" s="8">
        <f>J102+J103+J104</f>
        <v>7696.8</v>
      </c>
      <c r="K101" s="8">
        <f>K102+K104</f>
        <v>0</v>
      </c>
      <c r="L101" s="8">
        <f>L102+L104</f>
        <v>0</v>
      </c>
      <c r="M101" s="8">
        <f>M102+M103+M104</f>
        <v>7696.8</v>
      </c>
      <c r="N101" s="8">
        <f t="shared" si="21"/>
        <v>309103.2</v>
      </c>
      <c r="O101" s="8">
        <v>0</v>
      </c>
    </row>
    <row r="102" spans="1:15" s="83" customFormat="1" ht="21" customHeight="1">
      <c r="A102" s="5" t="s">
        <v>6</v>
      </c>
      <c r="B102" s="6">
        <v>951</v>
      </c>
      <c r="C102" s="6" t="s">
        <v>39</v>
      </c>
      <c r="D102" s="7" t="s">
        <v>119</v>
      </c>
      <c r="E102" s="7" t="s">
        <v>5</v>
      </c>
      <c r="F102" s="7" t="s">
        <v>7</v>
      </c>
      <c r="G102" s="7">
        <v>415</v>
      </c>
      <c r="H102" s="8">
        <v>243300</v>
      </c>
      <c r="I102" s="8">
        <v>7696.8</v>
      </c>
      <c r="J102" s="8">
        <v>7696.8</v>
      </c>
      <c r="K102" s="8">
        <v>0</v>
      </c>
      <c r="L102" s="8">
        <v>0</v>
      </c>
      <c r="M102" s="8">
        <v>7696.8</v>
      </c>
      <c r="N102" s="8">
        <f t="shared" si="21"/>
        <v>235603.2</v>
      </c>
      <c r="O102" s="8">
        <v>0</v>
      </c>
    </row>
    <row r="103" spans="1:15" s="83" customFormat="1" ht="21" customHeight="1" hidden="1">
      <c r="A103" s="5" t="s">
        <v>6</v>
      </c>
      <c r="B103" s="6">
        <v>951</v>
      </c>
      <c r="C103" s="6" t="s">
        <v>39</v>
      </c>
      <c r="D103" s="7" t="s">
        <v>119</v>
      </c>
      <c r="E103" s="7" t="s">
        <v>5</v>
      </c>
      <c r="F103" s="7">
        <v>266</v>
      </c>
      <c r="G103" s="7">
        <v>415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>H103-J103</f>
        <v>0</v>
      </c>
      <c r="O103" s="8">
        <v>0</v>
      </c>
    </row>
    <row r="104" spans="1:15" s="83" customFormat="1" ht="19.5" customHeight="1">
      <c r="A104" s="5" t="s">
        <v>9</v>
      </c>
      <c r="B104" s="6">
        <v>951</v>
      </c>
      <c r="C104" s="6" t="s">
        <v>39</v>
      </c>
      <c r="D104" s="7" t="s">
        <v>119</v>
      </c>
      <c r="E104" s="7" t="s">
        <v>313</v>
      </c>
      <c r="F104" s="7" t="s">
        <v>10</v>
      </c>
      <c r="G104" s="7">
        <v>415</v>
      </c>
      <c r="H104" s="8">
        <v>73500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 t="shared" si="21"/>
        <v>73500</v>
      </c>
      <c r="O104" s="8">
        <v>0</v>
      </c>
    </row>
    <row r="105" spans="1:15" s="83" customFormat="1" ht="20.25" customHeight="1">
      <c r="A105" s="5" t="s">
        <v>14</v>
      </c>
      <c r="B105" s="6">
        <v>951</v>
      </c>
      <c r="C105" s="6" t="s">
        <v>39</v>
      </c>
      <c r="D105" s="7" t="s">
        <v>119</v>
      </c>
      <c r="E105" s="7" t="s">
        <v>16</v>
      </c>
      <c r="F105" s="7">
        <v>220</v>
      </c>
      <c r="G105" s="7" t="s">
        <v>1</v>
      </c>
      <c r="H105" s="8">
        <f>H106+H107+H108</f>
        <v>13000</v>
      </c>
      <c r="I105" s="8">
        <f>I106+I107+I108</f>
        <v>0</v>
      </c>
      <c r="J105" s="8">
        <f>J106+J107+J108</f>
        <v>0</v>
      </c>
      <c r="K105" s="8">
        <f>K107</f>
        <v>0</v>
      </c>
      <c r="L105" s="8">
        <f>L107</f>
        <v>0</v>
      </c>
      <c r="M105" s="8">
        <f>M106+M107+M108</f>
        <v>0</v>
      </c>
      <c r="N105" s="8">
        <f t="shared" si="21"/>
        <v>13000</v>
      </c>
      <c r="O105" s="8">
        <v>0</v>
      </c>
    </row>
    <row r="106" spans="1:15" s="83" customFormat="1" ht="21" customHeight="1">
      <c r="A106" s="5" t="s">
        <v>22</v>
      </c>
      <c r="B106" s="6">
        <v>951</v>
      </c>
      <c r="C106" s="6" t="s">
        <v>39</v>
      </c>
      <c r="D106" s="7" t="s">
        <v>119</v>
      </c>
      <c r="E106" s="7" t="s">
        <v>16</v>
      </c>
      <c r="F106" s="7">
        <v>221</v>
      </c>
      <c r="G106" s="7">
        <v>415</v>
      </c>
      <c r="H106" s="8">
        <v>10000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10000</v>
      </c>
      <c r="O106" s="8">
        <v>0</v>
      </c>
    </row>
    <row r="107" spans="1:15" s="83" customFormat="1" ht="21" customHeight="1">
      <c r="A107" s="5" t="s">
        <v>407</v>
      </c>
      <c r="B107" s="6">
        <v>951</v>
      </c>
      <c r="C107" s="6" t="s">
        <v>39</v>
      </c>
      <c r="D107" s="7" t="s">
        <v>119</v>
      </c>
      <c r="E107" s="7" t="s">
        <v>16</v>
      </c>
      <c r="F107" s="7">
        <v>225</v>
      </c>
      <c r="G107" s="7">
        <v>415</v>
      </c>
      <c r="H107" s="8">
        <v>3000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>H107-J107</f>
        <v>3000</v>
      </c>
      <c r="O107" s="8">
        <v>0</v>
      </c>
    </row>
    <row r="108" spans="1:15" s="83" customFormat="1" ht="21" customHeight="1" hidden="1">
      <c r="A108" s="5" t="s">
        <v>17</v>
      </c>
      <c r="B108" s="6">
        <v>951</v>
      </c>
      <c r="C108" s="6" t="s">
        <v>39</v>
      </c>
      <c r="D108" s="7" t="s">
        <v>119</v>
      </c>
      <c r="E108" s="7" t="s">
        <v>16</v>
      </c>
      <c r="F108" s="7">
        <v>346</v>
      </c>
      <c r="G108" s="7">
        <v>415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>H108-J108</f>
        <v>0</v>
      </c>
      <c r="O108" s="8">
        <v>0</v>
      </c>
    </row>
    <row r="109" spans="1:15" s="83" customFormat="1" ht="22.5" customHeight="1">
      <c r="A109" s="5" t="s">
        <v>19</v>
      </c>
      <c r="B109" s="6">
        <v>951</v>
      </c>
      <c r="C109" s="6" t="s">
        <v>39</v>
      </c>
      <c r="D109" s="7" t="s">
        <v>119</v>
      </c>
      <c r="E109" s="7" t="s">
        <v>16</v>
      </c>
      <c r="F109" s="7" t="s">
        <v>20</v>
      </c>
      <c r="G109" s="7"/>
      <c r="H109" s="8">
        <f aca="true" t="shared" si="27" ref="H109:M109">H110</f>
        <v>22800</v>
      </c>
      <c r="I109" s="8">
        <f t="shared" si="27"/>
        <v>0</v>
      </c>
      <c r="J109" s="8">
        <f t="shared" si="27"/>
        <v>0</v>
      </c>
      <c r="K109" s="8">
        <f t="shared" si="27"/>
        <v>0</v>
      </c>
      <c r="L109" s="8">
        <f t="shared" si="27"/>
        <v>0</v>
      </c>
      <c r="M109" s="8">
        <f t="shared" si="27"/>
        <v>0</v>
      </c>
      <c r="N109" s="8">
        <f t="shared" si="21"/>
        <v>22800</v>
      </c>
      <c r="O109" s="8">
        <v>0</v>
      </c>
    </row>
    <row r="110" spans="1:15" s="83" customFormat="1" ht="32.25" customHeight="1">
      <c r="A110" s="5" t="s">
        <v>426</v>
      </c>
      <c r="B110" s="6">
        <v>951</v>
      </c>
      <c r="C110" s="6" t="s">
        <v>39</v>
      </c>
      <c r="D110" s="7" t="s">
        <v>119</v>
      </c>
      <c r="E110" s="7" t="s">
        <v>16</v>
      </c>
      <c r="F110" s="7">
        <v>346</v>
      </c>
      <c r="G110" s="7">
        <v>415</v>
      </c>
      <c r="H110" s="8">
        <v>22800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21"/>
        <v>22800</v>
      </c>
      <c r="O110" s="8">
        <v>0</v>
      </c>
    </row>
    <row r="111" spans="1:254" s="68" customFormat="1" ht="27.75" customHeight="1" hidden="1">
      <c r="A111" s="1" t="s">
        <v>40</v>
      </c>
      <c r="B111" s="2">
        <v>951</v>
      </c>
      <c r="C111" s="2" t="s">
        <v>42</v>
      </c>
      <c r="D111" s="3" t="s">
        <v>41</v>
      </c>
      <c r="E111" s="3" t="s">
        <v>1</v>
      </c>
      <c r="F111" s="3" t="s">
        <v>1</v>
      </c>
      <c r="G111" s="3" t="s">
        <v>1</v>
      </c>
      <c r="H111" s="4">
        <f>H112</f>
        <v>0</v>
      </c>
      <c r="I111" s="4">
        <f aca="true" t="shared" si="28" ref="I111:M112">I112</f>
        <v>0</v>
      </c>
      <c r="J111" s="4">
        <f t="shared" si="28"/>
        <v>0</v>
      </c>
      <c r="K111" s="4">
        <f t="shared" si="28"/>
        <v>0</v>
      </c>
      <c r="L111" s="4">
        <f t="shared" si="28"/>
        <v>0</v>
      </c>
      <c r="M111" s="4">
        <f t="shared" si="28"/>
        <v>0</v>
      </c>
      <c r="N111" s="8">
        <f t="shared" si="21"/>
        <v>0</v>
      </c>
      <c r="O111" s="8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13.5" customHeight="1" hidden="1">
      <c r="A112" s="5" t="s">
        <v>14</v>
      </c>
      <c r="B112" s="6">
        <v>951</v>
      </c>
      <c r="C112" s="6" t="s">
        <v>42</v>
      </c>
      <c r="D112" s="7" t="s">
        <v>41</v>
      </c>
      <c r="E112" s="7" t="s">
        <v>16</v>
      </c>
      <c r="F112" s="7" t="s">
        <v>15</v>
      </c>
      <c r="G112" s="7" t="s">
        <v>1</v>
      </c>
      <c r="H112" s="8">
        <f>H113</f>
        <v>0</v>
      </c>
      <c r="I112" s="8">
        <f t="shared" si="28"/>
        <v>0</v>
      </c>
      <c r="J112" s="8">
        <f t="shared" si="28"/>
        <v>0</v>
      </c>
      <c r="K112" s="8">
        <f t="shared" si="28"/>
        <v>0</v>
      </c>
      <c r="L112" s="8">
        <f t="shared" si="28"/>
        <v>0</v>
      </c>
      <c r="M112" s="8">
        <f t="shared" si="28"/>
        <v>0</v>
      </c>
      <c r="N112" s="8">
        <f t="shared" si="21"/>
        <v>0</v>
      </c>
      <c r="O112" s="8">
        <v>0</v>
      </c>
    </row>
    <row r="113" spans="1:15" s="83" customFormat="1" ht="18" customHeight="1" hidden="1">
      <c r="A113" s="5" t="s">
        <v>17</v>
      </c>
      <c r="B113" s="6">
        <v>951</v>
      </c>
      <c r="C113" s="6" t="s">
        <v>42</v>
      </c>
      <c r="D113" s="7" t="s">
        <v>41</v>
      </c>
      <c r="E113" s="7" t="s">
        <v>16</v>
      </c>
      <c r="F113" s="7" t="s">
        <v>18</v>
      </c>
      <c r="G113" s="7" t="s">
        <v>8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21"/>
        <v>0</v>
      </c>
      <c r="O113" s="8">
        <v>0</v>
      </c>
    </row>
    <row r="114" spans="1:254" s="68" customFormat="1" ht="33.75" customHeight="1">
      <c r="A114" s="1" t="s">
        <v>40</v>
      </c>
      <c r="B114" s="2">
        <v>951</v>
      </c>
      <c r="C114" s="2" t="s">
        <v>498</v>
      </c>
      <c r="D114" s="3" t="s">
        <v>335</v>
      </c>
      <c r="E114" s="3" t="s">
        <v>1</v>
      </c>
      <c r="F114" s="3" t="s">
        <v>1</v>
      </c>
      <c r="G114" s="3" t="s">
        <v>1</v>
      </c>
      <c r="H114" s="4">
        <f>H115</f>
        <v>1000</v>
      </c>
      <c r="I114" s="4">
        <f aca="true" t="shared" si="29" ref="I114:M115">I115</f>
        <v>0</v>
      </c>
      <c r="J114" s="4">
        <f t="shared" si="29"/>
        <v>0</v>
      </c>
      <c r="K114" s="4">
        <f t="shared" si="29"/>
        <v>0</v>
      </c>
      <c r="L114" s="4">
        <f t="shared" si="29"/>
        <v>0</v>
      </c>
      <c r="M114" s="4">
        <f t="shared" si="29"/>
        <v>0</v>
      </c>
      <c r="N114" s="4">
        <f t="shared" si="21"/>
        <v>1000</v>
      </c>
      <c r="O114" s="4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18" customHeight="1">
      <c r="A115" s="5" t="s">
        <v>14</v>
      </c>
      <c r="B115" s="6">
        <v>951</v>
      </c>
      <c r="C115" s="6" t="s">
        <v>498</v>
      </c>
      <c r="D115" s="7" t="s">
        <v>335</v>
      </c>
      <c r="E115" s="7" t="s">
        <v>16</v>
      </c>
      <c r="F115" s="7" t="s">
        <v>15</v>
      </c>
      <c r="G115" s="7" t="s">
        <v>1</v>
      </c>
      <c r="H115" s="8">
        <f>H116</f>
        <v>1000</v>
      </c>
      <c r="I115" s="8">
        <f t="shared" si="29"/>
        <v>0</v>
      </c>
      <c r="J115" s="8">
        <f t="shared" si="29"/>
        <v>0</v>
      </c>
      <c r="K115" s="8">
        <f t="shared" si="29"/>
        <v>0</v>
      </c>
      <c r="L115" s="8">
        <f t="shared" si="29"/>
        <v>0</v>
      </c>
      <c r="M115" s="8">
        <f t="shared" si="29"/>
        <v>0</v>
      </c>
      <c r="N115" s="8">
        <f t="shared" si="21"/>
        <v>1000</v>
      </c>
      <c r="O115" s="8">
        <v>0</v>
      </c>
    </row>
    <row r="116" spans="1:15" s="83" customFormat="1" ht="20.25" customHeight="1">
      <c r="A116" s="5" t="s">
        <v>430</v>
      </c>
      <c r="B116" s="6">
        <v>951</v>
      </c>
      <c r="C116" s="6" t="s">
        <v>498</v>
      </c>
      <c r="D116" s="7" t="s">
        <v>335</v>
      </c>
      <c r="E116" s="7" t="s">
        <v>16</v>
      </c>
      <c r="F116" s="7">
        <v>227</v>
      </c>
      <c r="G116" s="7">
        <v>100</v>
      </c>
      <c r="H116" s="8">
        <v>1000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21"/>
        <v>1000</v>
      </c>
      <c r="O116" s="8">
        <v>0</v>
      </c>
    </row>
    <row r="117" spans="1:254" s="68" customFormat="1" ht="63" customHeight="1" hidden="1">
      <c r="A117" s="1" t="s">
        <v>44</v>
      </c>
      <c r="B117" s="2">
        <v>951</v>
      </c>
      <c r="C117" s="2" t="s">
        <v>42</v>
      </c>
      <c r="D117" s="3" t="s">
        <v>120</v>
      </c>
      <c r="E117" s="3" t="s">
        <v>1</v>
      </c>
      <c r="F117" s="3" t="s">
        <v>1</v>
      </c>
      <c r="G117" s="3" t="s">
        <v>1</v>
      </c>
      <c r="H117" s="4">
        <f>H118</f>
        <v>0</v>
      </c>
      <c r="I117" s="4">
        <f aca="true" t="shared" si="30" ref="I117:M118">I118</f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8">
        <f t="shared" si="21"/>
        <v>0</v>
      </c>
      <c r="O117" s="8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20.25" customHeight="1" hidden="1">
      <c r="A118" s="5" t="s">
        <v>28</v>
      </c>
      <c r="B118" s="6">
        <v>951</v>
      </c>
      <c r="C118" s="6" t="s">
        <v>42</v>
      </c>
      <c r="D118" s="7" t="s">
        <v>120</v>
      </c>
      <c r="E118" s="7" t="s">
        <v>30</v>
      </c>
      <c r="F118" s="7" t="s">
        <v>29</v>
      </c>
      <c r="G118" s="7" t="s">
        <v>1</v>
      </c>
      <c r="H118" s="8">
        <f>H119</f>
        <v>0</v>
      </c>
      <c r="I118" s="8">
        <f t="shared" si="30"/>
        <v>0</v>
      </c>
      <c r="J118" s="8">
        <f t="shared" si="30"/>
        <v>0</v>
      </c>
      <c r="K118" s="8">
        <f t="shared" si="30"/>
        <v>0</v>
      </c>
      <c r="L118" s="8">
        <f t="shared" si="30"/>
        <v>0</v>
      </c>
      <c r="M118" s="8">
        <f t="shared" si="30"/>
        <v>0</v>
      </c>
      <c r="N118" s="8">
        <f t="shared" si="21"/>
        <v>0</v>
      </c>
      <c r="O118" s="8">
        <v>0</v>
      </c>
    </row>
    <row r="119" spans="1:15" s="83" customFormat="1" ht="33.75" customHeight="1" hidden="1">
      <c r="A119" s="5" t="s">
        <v>31</v>
      </c>
      <c r="B119" s="6">
        <v>951</v>
      </c>
      <c r="C119" s="6" t="s">
        <v>42</v>
      </c>
      <c r="D119" s="7" t="s">
        <v>120</v>
      </c>
      <c r="E119" s="7" t="s">
        <v>30</v>
      </c>
      <c r="F119" s="7" t="s">
        <v>32</v>
      </c>
      <c r="G119" s="7" t="s">
        <v>45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21"/>
        <v>0</v>
      </c>
      <c r="O119" s="8">
        <v>0</v>
      </c>
    </row>
    <row r="120" spans="1:254" s="68" customFormat="1" ht="26.25" customHeight="1" hidden="1">
      <c r="A120" s="1" t="s">
        <v>43</v>
      </c>
      <c r="B120" s="2">
        <v>951</v>
      </c>
      <c r="C120" s="2" t="s">
        <v>42</v>
      </c>
      <c r="D120" s="3" t="s">
        <v>120</v>
      </c>
      <c r="E120" s="3" t="s">
        <v>1</v>
      </c>
      <c r="F120" s="3" t="s">
        <v>1</v>
      </c>
      <c r="G120" s="3" t="s">
        <v>1</v>
      </c>
      <c r="H120" s="4">
        <f>H121</f>
        <v>0</v>
      </c>
      <c r="I120" s="4">
        <f aca="true" t="shared" si="31" ref="I120:M121">I121</f>
        <v>0</v>
      </c>
      <c r="J120" s="4">
        <f t="shared" si="31"/>
        <v>0</v>
      </c>
      <c r="K120" s="4">
        <f t="shared" si="31"/>
        <v>0</v>
      </c>
      <c r="L120" s="4">
        <f t="shared" si="31"/>
        <v>0</v>
      </c>
      <c r="M120" s="4">
        <f t="shared" si="31"/>
        <v>0</v>
      </c>
      <c r="N120" s="8">
        <f t="shared" si="21"/>
        <v>0</v>
      </c>
      <c r="O120" s="8">
        <v>0</v>
      </c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</row>
    <row r="121" spans="1:15" s="83" customFormat="1" ht="18.75" customHeight="1" hidden="1">
      <c r="A121" s="5" t="s">
        <v>14</v>
      </c>
      <c r="B121" s="6">
        <v>951</v>
      </c>
      <c r="C121" s="6" t="s">
        <v>42</v>
      </c>
      <c r="D121" s="7" t="s">
        <v>120</v>
      </c>
      <c r="E121" s="7" t="s">
        <v>16</v>
      </c>
      <c r="F121" s="7" t="s">
        <v>15</v>
      </c>
      <c r="G121" s="7" t="s">
        <v>1</v>
      </c>
      <c r="H121" s="8">
        <f>H122</f>
        <v>0</v>
      </c>
      <c r="I121" s="8">
        <f t="shared" si="31"/>
        <v>0</v>
      </c>
      <c r="J121" s="8">
        <f t="shared" si="31"/>
        <v>0</v>
      </c>
      <c r="K121" s="8">
        <f t="shared" si="31"/>
        <v>0</v>
      </c>
      <c r="L121" s="8">
        <f t="shared" si="31"/>
        <v>0</v>
      </c>
      <c r="M121" s="8">
        <f t="shared" si="31"/>
        <v>0</v>
      </c>
      <c r="N121" s="8">
        <f t="shared" si="21"/>
        <v>0</v>
      </c>
      <c r="O121" s="8">
        <v>0</v>
      </c>
    </row>
    <row r="122" spans="1:15" s="83" customFormat="1" ht="20.25" customHeight="1" hidden="1">
      <c r="A122" s="5" t="s">
        <v>17</v>
      </c>
      <c r="B122" s="6">
        <v>951</v>
      </c>
      <c r="C122" s="6" t="s">
        <v>42</v>
      </c>
      <c r="D122" s="7" t="s">
        <v>120</v>
      </c>
      <c r="E122" s="7" t="s">
        <v>16</v>
      </c>
      <c r="F122" s="7" t="s">
        <v>18</v>
      </c>
      <c r="G122" s="7" t="s">
        <v>8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21"/>
        <v>0</v>
      </c>
      <c r="O122" s="8">
        <v>0</v>
      </c>
    </row>
    <row r="123" spans="1:254" s="68" customFormat="1" ht="33" customHeight="1">
      <c r="A123" s="1" t="s">
        <v>46</v>
      </c>
      <c r="B123" s="2">
        <v>951</v>
      </c>
      <c r="C123" s="2" t="s">
        <v>472</v>
      </c>
      <c r="D123" s="3" t="s">
        <v>130</v>
      </c>
      <c r="E123" s="3" t="s">
        <v>1</v>
      </c>
      <c r="F123" s="3" t="s">
        <v>1</v>
      </c>
      <c r="G123" s="3" t="s">
        <v>1</v>
      </c>
      <c r="H123" s="4">
        <f>H124</f>
        <v>1000</v>
      </c>
      <c r="I123" s="4">
        <f aca="true" t="shared" si="32" ref="I123:M124">I124</f>
        <v>0</v>
      </c>
      <c r="J123" s="4">
        <f t="shared" si="32"/>
        <v>0</v>
      </c>
      <c r="K123" s="4">
        <f t="shared" si="32"/>
        <v>0</v>
      </c>
      <c r="L123" s="4">
        <f t="shared" si="32"/>
        <v>0</v>
      </c>
      <c r="M123" s="4">
        <f t="shared" si="32"/>
        <v>0</v>
      </c>
      <c r="N123" s="4">
        <f t="shared" si="21"/>
        <v>1000</v>
      </c>
      <c r="O123" s="4">
        <v>0</v>
      </c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</row>
    <row r="124" spans="1:15" s="83" customFormat="1" ht="24.75" customHeight="1">
      <c r="A124" s="5" t="s">
        <v>19</v>
      </c>
      <c r="B124" s="6">
        <v>951</v>
      </c>
      <c r="C124" s="6" t="s">
        <v>472</v>
      </c>
      <c r="D124" s="7" t="s">
        <v>130</v>
      </c>
      <c r="E124" s="7" t="s">
        <v>16</v>
      </c>
      <c r="F124" s="7">
        <v>340</v>
      </c>
      <c r="G124" s="7" t="s">
        <v>1</v>
      </c>
      <c r="H124" s="8">
        <f>H125</f>
        <v>1000</v>
      </c>
      <c r="I124" s="8">
        <f t="shared" si="32"/>
        <v>0</v>
      </c>
      <c r="J124" s="8">
        <f t="shared" si="32"/>
        <v>0</v>
      </c>
      <c r="K124" s="8">
        <f t="shared" si="32"/>
        <v>0</v>
      </c>
      <c r="L124" s="8">
        <f t="shared" si="32"/>
        <v>0</v>
      </c>
      <c r="M124" s="8">
        <f t="shared" si="32"/>
        <v>0</v>
      </c>
      <c r="N124" s="8">
        <f t="shared" si="21"/>
        <v>1000</v>
      </c>
      <c r="O124" s="8">
        <v>0</v>
      </c>
    </row>
    <row r="125" spans="1:15" s="83" customFormat="1" ht="33" customHeight="1">
      <c r="A125" s="5" t="s">
        <v>426</v>
      </c>
      <c r="B125" s="6">
        <v>951</v>
      </c>
      <c r="C125" s="6" t="s">
        <v>472</v>
      </c>
      <c r="D125" s="7" t="s">
        <v>130</v>
      </c>
      <c r="E125" s="7" t="s">
        <v>16</v>
      </c>
      <c r="F125" s="7">
        <v>346</v>
      </c>
      <c r="G125" s="7">
        <v>100</v>
      </c>
      <c r="H125" s="8">
        <v>1000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21"/>
        <v>1000</v>
      </c>
      <c r="O125" s="8">
        <v>0</v>
      </c>
    </row>
    <row r="126" spans="1:254" s="68" customFormat="1" ht="31.5" customHeight="1">
      <c r="A126" s="1" t="s">
        <v>433</v>
      </c>
      <c r="B126" s="2">
        <v>951</v>
      </c>
      <c r="C126" s="32" t="s">
        <v>473</v>
      </c>
      <c r="D126" s="32" t="s">
        <v>432</v>
      </c>
      <c r="E126" s="3"/>
      <c r="F126" s="3"/>
      <c r="G126" s="3"/>
      <c r="H126" s="4">
        <f>H127</f>
        <v>1000</v>
      </c>
      <c r="I126" s="4">
        <f aca="true" t="shared" si="33" ref="I126:M127">I127</f>
        <v>0</v>
      </c>
      <c r="J126" s="4">
        <f t="shared" si="33"/>
        <v>0</v>
      </c>
      <c r="K126" s="4">
        <f t="shared" si="33"/>
        <v>0</v>
      </c>
      <c r="L126" s="4">
        <f t="shared" si="33"/>
        <v>0</v>
      </c>
      <c r="M126" s="4">
        <f t="shared" si="33"/>
        <v>0</v>
      </c>
      <c r="N126" s="8">
        <f t="shared" si="21"/>
        <v>1000</v>
      </c>
      <c r="O126" s="8">
        <v>0</v>
      </c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</row>
    <row r="127" spans="1:15" s="83" customFormat="1" ht="20.25" customHeight="1">
      <c r="A127" s="5" t="s">
        <v>19</v>
      </c>
      <c r="B127" s="6">
        <v>951</v>
      </c>
      <c r="C127" s="33" t="s">
        <v>473</v>
      </c>
      <c r="D127" s="33" t="s">
        <v>432</v>
      </c>
      <c r="E127" s="7">
        <v>244</v>
      </c>
      <c r="F127" s="7">
        <v>340</v>
      </c>
      <c r="G127" s="7"/>
      <c r="H127" s="8">
        <f>H128</f>
        <v>1000</v>
      </c>
      <c r="I127" s="8">
        <f t="shared" si="33"/>
        <v>0</v>
      </c>
      <c r="J127" s="8">
        <f t="shared" si="33"/>
        <v>0</v>
      </c>
      <c r="K127" s="8">
        <f t="shared" si="33"/>
        <v>0</v>
      </c>
      <c r="L127" s="8">
        <f t="shared" si="33"/>
        <v>0</v>
      </c>
      <c r="M127" s="8">
        <f t="shared" si="33"/>
        <v>0</v>
      </c>
      <c r="N127" s="8">
        <f t="shared" si="21"/>
        <v>1000</v>
      </c>
      <c r="O127" s="8">
        <v>0</v>
      </c>
    </row>
    <row r="128" spans="1:15" s="83" customFormat="1" ht="33" customHeight="1">
      <c r="A128" s="5" t="s">
        <v>426</v>
      </c>
      <c r="B128" s="6">
        <v>951</v>
      </c>
      <c r="C128" s="33" t="s">
        <v>473</v>
      </c>
      <c r="D128" s="33" t="s">
        <v>432</v>
      </c>
      <c r="E128" s="7">
        <v>244</v>
      </c>
      <c r="F128" s="7">
        <v>346</v>
      </c>
      <c r="G128" s="31" t="s">
        <v>400</v>
      </c>
      <c r="H128" s="8">
        <v>1000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21"/>
        <v>1000</v>
      </c>
      <c r="O128" s="8">
        <v>0</v>
      </c>
    </row>
    <row r="129" spans="1:15" s="84" customFormat="1" ht="46.5" customHeight="1" hidden="1">
      <c r="A129" s="1" t="s">
        <v>448</v>
      </c>
      <c r="B129" s="2">
        <v>951</v>
      </c>
      <c r="C129" s="32" t="s">
        <v>83</v>
      </c>
      <c r="D129" s="30" t="s">
        <v>113</v>
      </c>
      <c r="E129" s="3"/>
      <c r="F129" s="3"/>
      <c r="G129" s="3"/>
      <c r="H129" s="4">
        <f aca="true" t="shared" si="34" ref="H129:M129">H130</f>
        <v>0</v>
      </c>
      <c r="I129" s="4">
        <f t="shared" si="34"/>
        <v>0</v>
      </c>
      <c r="J129" s="4">
        <f t="shared" si="34"/>
        <v>0</v>
      </c>
      <c r="K129" s="4">
        <f t="shared" si="34"/>
        <v>0</v>
      </c>
      <c r="L129" s="4">
        <f t="shared" si="34"/>
        <v>0</v>
      </c>
      <c r="M129" s="4">
        <f t="shared" si="34"/>
        <v>0</v>
      </c>
      <c r="N129" s="4">
        <f t="shared" si="21"/>
        <v>0</v>
      </c>
      <c r="O129" s="4">
        <v>0</v>
      </c>
    </row>
    <row r="130" spans="1:15" s="83" customFormat="1" ht="25.5" customHeight="1" hidden="1">
      <c r="A130" s="5" t="s">
        <v>112</v>
      </c>
      <c r="B130" s="6">
        <v>951</v>
      </c>
      <c r="C130" s="33" t="s">
        <v>83</v>
      </c>
      <c r="D130" s="31" t="s">
        <v>113</v>
      </c>
      <c r="E130" s="7">
        <v>244</v>
      </c>
      <c r="F130" s="7">
        <v>340</v>
      </c>
      <c r="G130" s="7"/>
      <c r="H130" s="8">
        <f aca="true" t="shared" si="35" ref="H130:M130">H131</f>
        <v>0</v>
      </c>
      <c r="I130" s="8">
        <f t="shared" si="35"/>
        <v>0</v>
      </c>
      <c r="J130" s="8">
        <f t="shared" si="35"/>
        <v>0</v>
      </c>
      <c r="K130" s="8">
        <f t="shared" si="35"/>
        <v>0</v>
      </c>
      <c r="L130" s="8">
        <f t="shared" si="35"/>
        <v>0</v>
      </c>
      <c r="M130" s="8">
        <f t="shared" si="35"/>
        <v>0</v>
      </c>
      <c r="N130" s="8">
        <f t="shared" si="21"/>
        <v>0</v>
      </c>
      <c r="O130" s="8">
        <v>0</v>
      </c>
    </row>
    <row r="131" spans="1:15" s="83" customFormat="1" ht="33.75" customHeight="1" hidden="1">
      <c r="A131" s="5" t="s">
        <v>426</v>
      </c>
      <c r="B131" s="6">
        <v>951</v>
      </c>
      <c r="C131" s="33" t="s">
        <v>83</v>
      </c>
      <c r="D131" s="31" t="s">
        <v>113</v>
      </c>
      <c r="E131" s="7">
        <v>244</v>
      </c>
      <c r="F131" s="7">
        <v>346</v>
      </c>
      <c r="G131" s="7">
        <v>100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21"/>
        <v>0</v>
      </c>
      <c r="O131" s="8">
        <v>0</v>
      </c>
    </row>
    <row r="132" spans="1:254" s="68" customFormat="1" ht="31.5" customHeight="1" hidden="1">
      <c r="A132" s="1" t="s">
        <v>470</v>
      </c>
      <c r="B132" s="2">
        <v>951</v>
      </c>
      <c r="C132" s="2" t="s">
        <v>48</v>
      </c>
      <c r="D132" s="3" t="s">
        <v>122</v>
      </c>
      <c r="E132" s="3" t="s">
        <v>1</v>
      </c>
      <c r="F132" s="3" t="s">
        <v>1</v>
      </c>
      <c r="G132" s="3" t="s">
        <v>1</v>
      </c>
      <c r="H132" s="4">
        <f>H133+H137</f>
        <v>0</v>
      </c>
      <c r="I132" s="4">
        <f>I133+I137</f>
        <v>0</v>
      </c>
      <c r="J132" s="4">
        <f>J133+J137</f>
        <v>0</v>
      </c>
      <c r="K132" s="4">
        <f>K133</f>
        <v>0</v>
      </c>
      <c r="L132" s="4">
        <f>L133</f>
        <v>0</v>
      </c>
      <c r="M132" s="4">
        <f>M133+M137</f>
        <v>0</v>
      </c>
      <c r="N132" s="4">
        <f t="shared" si="21"/>
        <v>0</v>
      </c>
      <c r="O132" s="4">
        <v>0</v>
      </c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</row>
    <row r="133" spans="1:15" s="83" customFormat="1" ht="17.25" customHeight="1" hidden="1">
      <c r="A133" s="5" t="s">
        <v>14</v>
      </c>
      <c r="B133" s="6">
        <v>951</v>
      </c>
      <c r="C133" s="6" t="s">
        <v>48</v>
      </c>
      <c r="D133" s="7" t="s">
        <v>122</v>
      </c>
      <c r="E133" s="7" t="s">
        <v>16</v>
      </c>
      <c r="F133" s="7" t="s">
        <v>15</v>
      </c>
      <c r="G133" s="7" t="s">
        <v>1</v>
      </c>
      <c r="H133" s="8">
        <f aca="true" t="shared" si="36" ref="H133:M133">H135+H136</f>
        <v>0</v>
      </c>
      <c r="I133" s="8">
        <f t="shared" si="36"/>
        <v>0</v>
      </c>
      <c r="J133" s="8">
        <f t="shared" si="36"/>
        <v>0</v>
      </c>
      <c r="K133" s="8">
        <f t="shared" si="36"/>
        <v>0</v>
      </c>
      <c r="L133" s="8">
        <f t="shared" si="36"/>
        <v>0</v>
      </c>
      <c r="M133" s="8">
        <f t="shared" si="36"/>
        <v>0</v>
      </c>
      <c r="N133" s="8">
        <f t="shared" si="21"/>
        <v>0</v>
      </c>
      <c r="O133" s="8">
        <v>0</v>
      </c>
    </row>
    <row r="134" spans="1:15" s="83" customFormat="1" ht="21.75" customHeight="1" hidden="1">
      <c r="A134" s="5" t="s">
        <v>24</v>
      </c>
      <c r="B134" s="6">
        <v>951</v>
      </c>
      <c r="C134" s="6" t="s">
        <v>48</v>
      </c>
      <c r="D134" s="7" t="s">
        <v>122</v>
      </c>
      <c r="E134" s="7" t="s">
        <v>16</v>
      </c>
      <c r="F134" s="7" t="s">
        <v>25</v>
      </c>
      <c r="G134" s="7">
        <v>100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>H134-J134</f>
        <v>0</v>
      </c>
      <c r="O134" s="8">
        <v>0</v>
      </c>
    </row>
    <row r="135" spans="1:15" s="83" customFormat="1" ht="21.75" customHeight="1" hidden="1">
      <c r="A135" s="5" t="s">
        <v>24</v>
      </c>
      <c r="B135" s="6">
        <v>951</v>
      </c>
      <c r="C135" s="6" t="s">
        <v>48</v>
      </c>
      <c r="D135" s="7" t="s">
        <v>122</v>
      </c>
      <c r="E135" s="7" t="s">
        <v>16</v>
      </c>
      <c r="F135" s="7" t="s">
        <v>25</v>
      </c>
      <c r="G135" s="7">
        <v>130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 t="shared" si="21"/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48</v>
      </c>
      <c r="D136" s="7" t="s">
        <v>122</v>
      </c>
      <c r="E136" s="7" t="s">
        <v>16</v>
      </c>
      <c r="F136" s="7" t="s">
        <v>18</v>
      </c>
      <c r="G136" s="7">
        <v>130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21"/>
        <v>0</v>
      </c>
      <c r="O136" s="8">
        <v>0</v>
      </c>
    </row>
    <row r="137" spans="1:15" s="83" customFormat="1" ht="16.5" customHeight="1" hidden="1">
      <c r="A137" s="5" t="s">
        <v>19</v>
      </c>
      <c r="B137" s="6">
        <v>951</v>
      </c>
      <c r="C137" s="6" t="s">
        <v>48</v>
      </c>
      <c r="D137" s="7" t="s">
        <v>122</v>
      </c>
      <c r="E137" s="7" t="s">
        <v>16</v>
      </c>
      <c r="F137" s="7">
        <v>340</v>
      </c>
      <c r="G137" s="7"/>
      <c r="H137" s="8">
        <f>H138+H139</f>
        <v>0</v>
      </c>
      <c r="I137" s="8">
        <f>I138+I139</f>
        <v>0</v>
      </c>
      <c r="J137" s="8">
        <f>J138+J139</f>
        <v>0</v>
      </c>
      <c r="K137" s="8">
        <v>0</v>
      </c>
      <c r="L137" s="8">
        <v>0</v>
      </c>
      <c r="M137" s="8">
        <f>M138+M139</f>
        <v>0</v>
      </c>
      <c r="N137" s="8">
        <f>H137-J137</f>
        <v>0</v>
      </c>
      <c r="O137" s="8">
        <v>0</v>
      </c>
    </row>
    <row r="138" spans="1:15" s="83" customFormat="1" ht="16.5" customHeight="1" hidden="1">
      <c r="A138" s="5" t="s">
        <v>17</v>
      </c>
      <c r="B138" s="6">
        <v>951</v>
      </c>
      <c r="C138" s="6" t="s">
        <v>48</v>
      </c>
      <c r="D138" s="7" t="s">
        <v>122</v>
      </c>
      <c r="E138" s="7" t="s">
        <v>16</v>
      </c>
      <c r="F138" s="7">
        <v>346</v>
      </c>
      <c r="G138" s="7">
        <v>123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>H138-J138</f>
        <v>0</v>
      </c>
      <c r="O138" s="8">
        <v>0</v>
      </c>
    </row>
    <row r="139" spans="1:15" s="83" customFormat="1" ht="16.5" customHeight="1" hidden="1">
      <c r="A139" s="5" t="s">
        <v>17</v>
      </c>
      <c r="B139" s="6">
        <v>951</v>
      </c>
      <c r="C139" s="6" t="s">
        <v>48</v>
      </c>
      <c r="D139" s="7" t="s">
        <v>122</v>
      </c>
      <c r="E139" s="7" t="s">
        <v>16</v>
      </c>
      <c r="F139" s="7">
        <v>346</v>
      </c>
      <c r="G139" s="7">
        <v>130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0</v>
      </c>
      <c r="O139" s="8">
        <v>0</v>
      </c>
    </row>
    <row r="140" spans="1:254" s="68" customFormat="1" ht="34.5" customHeight="1" hidden="1">
      <c r="A140" s="1" t="s">
        <v>89</v>
      </c>
      <c r="B140" s="2">
        <v>951</v>
      </c>
      <c r="C140" s="3" t="s">
        <v>48</v>
      </c>
      <c r="D140" s="3" t="s">
        <v>91</v>
      </c>
      <c r="E140" s="3"/>
      <c r="F140" s="3"/>
      <c r="G140" s="3"/>
      <c r="H140" s="4">
        <f>H141</f>
        <v>0</v>
      </c>
      <c r="I140" s="4">
        <f aca="true" t="shared" si="37" ref="I140:M141">I141</f>
        <v>0</v>
      </c>
      <c r="J140" s="4">
        <f t="shared" si="37"/>
        <v>0</v>
      </c>
      <c r="K140" s="4">
        <f t="shared" si="37"/>
        <v>0</v>
      </c>
      <c r="L140" s="4">
        <f t="shared" si="37"/>
        <v>0</v>
      </c>
      <c r="M140" s="4">
        <f t="shared" si="37"/>
        <v>0</v>
      </c>
      <c r="N140" s="8">
        <f t="shared" si="21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6.5" customHeight="1" hidden="1">
      <c r="A141" s="5" t="s">
        <v>90</v>
      </c>
      <c r="B141" s="6">
        <v>951</v>
      </c>
      <c r="C141" s="7" t="s">
        <v>48</v>
      </c>
      <c r="D141" s="7" t="s">
        <v>91</v>
      </c>
      <c r="E141" s="7" t="s">
        <v>16</v>
      </c>
      <c r="F141" s="7">
        <v>310</v>
      </c>
      <c r="G141" s="7"/>
      <c r="H141" s="8">
        <f>H142</f>
        <v>0</v>
      </c>
      <c r="I141" s="8">
        <f t="shared" si="37"/>
        <v>0</v>
      </c>
      <c r="J141" s="8">
        <f t="shared" si="37"/>
        <v>0</v>
      </c>
      <c r="K141" s="8">
        <f t="shared" si="37"/>
        <v>0</v>
      </c>
      <c r="L141" s="8">
        <f t="shared" si="37"/>
        <v>0</v>
      </c>
      <c r="M141" s="8">
        <f t="shared" si="37"/>
        <v>0</v>
      </c>
      <c r="N141" s="8">
        <f t="shared" si="21"/>
        <v>0</v>
      </c>
      <c r="O141" s="8">
        <v>0</v>
      </c>
    </row>
    <row r="142" spans="1:15" s="83" customFormat="1" ht="16.5" customHeight="1" hidden="1">
      <c r="A142" s="5" t="s">
        <v>90</v>
      </c>
      <c r="B142" s="6">
        <v>951</v>
      </c>
      <c r="C142" s="7" t="s">
        <v>48</v>
      </c>
      <c r="D142" s="7" t="s">
        <v>91</v>
      </c>
      <c r="E142" s="7" t="s">
        <v>16</v>
      </c>
      <c r="F142" s="7">
        <v>310</v>
      </c>
      <c r="G142" s="7">
        <v>26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21"/>
        <v>0</v>
      </c>
      <c r="O142" s="8">
        <v>0</v>
      </c>
    </row>
    <row r="143" spans="1:254" s="68" customFormat="1" ht="126" customHeight="1" hidden="1">
      <c r="A143" s="1" t="s">
        <v>92</v>
      </c>
      <c r="B143" s="2">
        <v>951</v>
      </c>
      <c r="C143" s="3" t="s">
        <v>48</v>
      </c>
      <c r="D143" s="30" t="s">
        <v>93</v>
      </c>
      <c r="E143" s="3" t="s">
        <v>1</v>
      </c>
      <c r="F143" s="3" t="s">
        <v>1</v>
      </c>
      <c r="G143" s="3" t="s">
        <v>1</v>
      </c>
      <c r="H143" s="4">
        <f>H144</f>
        <v>0</v>
      </c>
      <c r="I143" s="4">
        <f aca="true" t="shared" si="38" ref="I143:M144">I144</f>
        <v>0</v>
      </c>
      <c r="J143" s="4">
        <f t="shared" si="38"/>
        <v>0</v>
      </c>
      <c r="K143" s="4">
        <f t="shared" si="38"/>
        <v>0</v>
      </c>
      <c r="L143" s="4">
        <f t="shared" si="38"/>
        <v>0</v>
      </c>
      <c r="M143" s="4">
        <f t="shared" si="38"/>
        <v>0</v>
      </c>
      <c r="N143" s="8">
        <f t="shared" si="21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6.5" customHeight="1" hidden="1">
      <c r="A144" s="5" t="s">
        <v>19</v>
      </c>
      <c r="B144" s="6">
        <v>951</v>
      </c>
      <c r="C144" s="7" t="s">
        <v>48</v>
      </c>
      <c r="D144" s="31" t="s">
        <v>93</v>
      </c>
      <c r="E144" s="7">
        <v>414</v>
      </c>
      <c r="F144" s="7">
        <v>310</v>
      </c>
      <c r="G144" s="7" t="s">
        <v>1</v>
      </c>
      <c r="H144" s="8">
        <f>H145</f>
        <v>0</v>
      </c>
      <c r="I144" s="8">
        <f t="shared" si="38"/>
        <v>0</v>
      </c>
      <c r="J144" s="8">
        <f t="shared" si="38"/>
        <v>0</v>
      </c>
      <c r="K144" s="8">
        <f t="shared" si="38"/>
        <v>0</v>
      </c>
      <c r="L144" s="8">
        <f t="shared" si="38"/>
        <v>0</v>
      </c>
      <c r="M144" s="8">
        <f t="shared" si="38"/>
        <v>0</v>
      </c>
      <c r="N144" s="8">
        <f t="shared" si="21"/>
        <v>0</v>
      </c>
      <c r="O144" s="8">
        <v>0</v>
      </c>
    </row>
    <row r="145" spans="1:15" s="83" customFormat="1" ht="16.5" customHeight="1" hidden="1">
      <c r="A145" s="5" t="s">
        <v>19</v>
      </c>
      <c r="B145" s="6">
        <v>951</v>
      </c>
      <c r="C145" s="7" t="s">
        <v>48</v>
      </c>
      <c r="D145" s="31" t="s">
        <v>93</v>
      </c>
      <c r="E145" s="7">
        <v>414</v>
      </c>
      <c r="F145" s="7">
        <v>310</v>
      </c>
      <c r="G145" s="31" t="s">
        <v>85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21"/>
        <v>0</v>
      </c>
      <c r="O145" s="8">
        <v>0</v>
      </c>
    </row>
    <row r="146" spans="1:254" s="68" customFormat="1" ht="45" customHeight="1" hidden="1">
      <c r="A146" s="1" t="s">
        <v>78</v>
      </c>
      <c r="B146" s="2">
        <v>951</v>
      </c>
      <c r="C146" s="3" t="s">
        <v>48</v>
      </c>
      <c r="D146" s="3" t="s">
        <v>79</v>
      </c>
      <c r="E146" s="3" t="s">
        <v>1</v>
      </c>
      <c r="F146" s="3" t="s">
        <v>1</v>
      </c>
      <c r="G146" s="3" t="s">
        <v>1</v>
      </c>
      <c r="H146" s="4">
        <f aca="true" t="shared" si="39" ref="H146:J147">H147</f>
        <v>0</v>
      </c>
      <c r="I146" s="4">
        <f t="shared" si="39"/>
        <v>0</v>
      </c>
      <c r="J146" s="4">
        <f t="shared" si="39"/>
        <v>0</v>
      </c>
      <c r="K146" s="4">
        <f aca="true" t="shared" si="40" ref="K146:M147">K147</f>
        <v>0</v>
      </c>
      <c r="L146" s="4">
        <f t="shared" si="40"/>
        <v>0</v>
      </c>
      <c r="M146" s="4">
        <f t="shared" si="40"/>
        <v>0</v>
      </c>
      <c r="N146" s="8">
        <f t="shared" si="21"/>
        <v>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5.75" customHeight="1" hidden="1">
      <c r="A147" s="5" t="s">
        <v>14</v>
      </c>
      <c r="B147" s="6">
        <v>951</v>
      </c>
      <c r="C147" s="7" t="s">
        <v>48</v>
      </c>
      <c r="D147" s="7" t="s">
        <v>79</v>
      </c>
      <c r="E147" s="7" t="s">
        <v>80</v>
      </c>
      <c r="F147" s="7" t="s">
        <v>15</v>
      </c>
      <c r="G147" s="7" t="s">
        <v>1</v>
      </c>
      <c r="H147" s="8">
        <f t="shared" si="39"/>
        <v>0</v>
      </c>
      <c r="I147" s="8">
        <f t="shared" si="39"/>
        <v>0</v>
      </c>
      <c r="J147" s="8">
        <f t="shared" si="39"/>
        <v>0</v>
      </c>
      <c r="K147" s="8">
        <f t="shared" si="40"/>
        <v>0</v>
      </c>
      <c r="L147" s="8">
        <f t="shared" si="40"/>
        <v>0</v>
      </c>
      <c r="M147" s="8">
        <f t="shared" si="40"/>
        <v>0</v>
      </c>
      <c r="N147" s="8">
        <f t="shared" si="21"/>
        <v>0</v>
      </c>
      <c r="O147" s="8">
        <v>0</v>
      </c>
    </row>
    <row r="148" spans="1:15" s="83" customFormat="1" ht="20.25" customHeight="1" hidden="1">
      <c r="A148" s="5" t="s">
        <v>24</v>
      </c>
      <c r="B148" s="6">
        <v>951</v>
      </c>
      <c r="C148" s="7" t="s">
        <v>48</v>
      </c>
      <c r="D148" s="7" t="s">
        <v>79</v>
      </c>
      <c r="E148" s="7" t="s">
        <v>80</v>
      </c>
      <c r="F148" s="7" t="s">
        <v>25</v>
      </c>
      <c r="G148" s="7" t="s">
        <v>61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21"/>
        <v>0</v>
      </c>
      <c r="O148" s="8">
        <v>0</v>
      </c>
    </row>
    <row r="149" spans="1:254" s="68" customFormat="1" ht="69.75" customHeight="1" hidden="1">
      <c r="A149" s="1" t="s">
        <v>81</v>
      </c>
      <c r="B149" s="2">
        <v>951</v>
      </c>
      <c r="C149" s="3" t="s">
        <v>48</v>
      </c>
      <c r="D149" s="3" t="s">
        <v>82</v>
      </c>
      <c r="E149" s="3" t="s">
        <v>1</v>
      </c>
      <c r="F149" s="3" t="s">
        <v>1</v>
      </c>
      <c r="G149" s="3" t="s">
        <v>1</v>
      </c>
      <c r="H149" s="4">
        <f aca="true" t="shared" si="41" ref="H149:J150">H150</f>
        <v>0</v>
      </c>
      <c r="I149" s="4">
        <f t="shared" si="41"/>
        <v>0</v>
      </c>
      <c r="J149" s="4">
        <f t="shared" si="41"/>
        <v>0</v>
      </c>
      <c r="K149" s="4">
        <f aca="true" t="shared" si="42" ref="K149:M150">K150</f>
        <v>0</v>
      </c>
      <c r="L149" s="4">
        <f t="shared" si="42"/>
        <v>0</v>
      </c>
      <c r="M149" s="4">
        <f t="shared" si="42"/>
        <v>0</v>
      </c>
      <c r="N149" s="8">
        <f t="shared" si="21"/>
        <v>0</v>
      </c>
      <c r="O149" s="8">
        <v>0</v>
      </c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</row>
    <row r="150" spans="1:15" s="83" customFormat="1" ht="15.75" customHeight="1" hidden="1">
      <c r="A150" s="5" t="s">
        <v>14</v>
      </c>
      <c r="B150" s="6">
        <v>951</v>
      </c>
      <c r="C150" s="7" t="s">
        <v>48</v>
      </c>
      <c r="D150" s="7" t="s">
        <v>82</v>
      </c>
      <c r="E150" s="7">
        <v>414</v>
      </c>
      <c r="F150" s="7" t="s">
        <v>15</v>
      </c>
      <c r="G150" s="7" t="s">
        <v>1</v>
      </c>
      <c r="H150" s="8">
        <f t="shared" si="41"/>
        <v>0</v>
      </c>
      <c r="I150" s="8">
        <f t="shared" si="41"/>
        <v>0</v>
      </c>
      <c r="J150" s="8">
        <f t="shared" si="41"/>
        <v>0</v>
      </c>
      <c r="K150" s="8">
        <f t="shared" si="42"/>
        <v>0</v>
      </c>
      <c r="L150" s="8">
        <f t="shared" si="42"/>
        <v>0</v>
      </c>
      <c r="M150" s="8">
        <f t="shared" si="42"/>
        <v>0</v>
      </c>
      <c r="N150" s="8">
        <f t="shared" si="21"/>
        <v>0</v>
      </c>
      <c r="O150" s="8">
        <v>0</v>
      </c>
    </row>
    <row r="151" spans="1:15" s="83" customFormat="1" ht="17.25" customHeight="1" hidden="1">
      <c r="A151" s="5" t="s">
        <v>17</v>
      </c>
      <c r="B151" s="6">
        <v>951</v>
      </c>
      <c r="C151" s="7" t="s">
        <v>48</v>
      </c>
      <c r="D151" s="7" t="s">
        <v>82</v>
      </c>
      <c r="E151" s="7">
        <v>414</v>
      </c>
      <c r="F151" s="7" t="s">
        <v>18</v>
      </c>
      <c r="G151" s="7" t="s">
        <v>61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21"/>
        <v>0</v>
      </c>
      <c r="O151" s="8">
        <v>0</v>
      </c>
    </row>
    <row r="152" spans="1:254" s="68" customFormat="1" ht="34.5" customHeight="1" hidden="1">
      <c r="A152" s="1" t="s">
        <v>364</v>
      </c>
      <c r="B152" s="2">
        <v>951</v>
      </c>
      <c r="C152" s="2" t="s">
        <v>48</v>
      </c>
      <c r="D152" s="2">
        <v>9990028970</v>
      </c>
      <c r="E152" s="3" t="s">
        <v>1</v>
      </c>
      <c r="F152" s="3" t="s">
        <v>1</v>
      </c>
      <c r="G152" s="3" t="s">
        <v>1</v>
      </c>
      <c r="H152" s="4">
        <f aca="true" t="shared" si="43" ref="H152:M152">H153</f>
        <v>0</v>
      </c>
      <c r="I152" s="4">
        <f t="shared" si="43"/>
        <v>0</v>
      </c>
      <c r="J152" s="4">
        <f t="shared" si="43"/>
        <v>0</v>
      </c>
      <c r="K152" s="4">
        <f t="shared" si="43"/>
        <v>0</v>
      </c>
      <c r="L152" s="4">
        <f t="shared" si="43"/>
        <v>0</v>
      </c>
      <c r="M152" s="4">
        <f t="shared" si="43"/>
        <v>0</v>
      </c>
      <c r="N152" s="8">
        <f t="shared" si="21"/>
        <v>0</v>
      </c>
      <c r="O152" s="8">
        <v>0</v>
      </c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</row>
    <row r="153" spans="1:15" s="83" customFormat="1" ht="17.25" customHeight="1" hidden="1">
      <c r="A153" s="5" t="s">
        <v>28</v>
      </c>
      <c r="B153" s="6">
        <v>951</v>
      </c>
      <c r="C153" s="6" t="s">
        <v>48</v>
      </c>
      <c r="D153" s="6">
        <v>9990028970</v>
      </c>
      <c r="E153" s="7">
        <v>540</v>
      </c>
      <c r="F153" s="7">
        <v>250</v>
      </c>
      <c r="G153" s="7" t="s">
        <v>1</v>
      </c>
      <c r="H153" s="8">
        <f>H154</f>
        <v>0</v>
      </c>
      <c r="I153" s="8">
        <f>I154</f>
        <v>0</v>
      </c>
      <c r="J153" s="8">
        <f>J154</f>
        <v>0</v>
      </c>
      <c r="K153" s="8">
        <f>K154+K155</f>
        <v>0</v>
      </c>
      <c r="L153" s="8">
        <f>L154+L155</f>
        <v>0</v>
      </c>
      <c r="M153" s="8">
        <f>M154</f>
        <v>0</v>
      </c>
      <c r="N153" s="8">
        <f t="shared" si="21"/>
        <v>0</v>
      </c>
      <c r="O153" s="8">
        <v>0</v>
      </c>
    </row>
    <row r="154" spans="1:15" s="83" customFormat="1" ht="34.5" customHeight="1" hidden="1">
      <c r="A154" s="5" t="s">
        <v>31</v>
      </c>
      <c r="B154" s="6">
        <v>951</v>
      </c>
      <c r="C154" s="6" t="s">
        <v>48</v>
      </c>
      <c r="D154" s="6">
        <v>9990028970</v>
      </c>
      <c r="E154" s="7">
        <v>540</v>
      </c>
      <c r="F154" s="7">
        <v>251</v>
      </c>
      <c r="G154" s="31" t="s">
        <v>365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21"/>
        <v>0</v>
      </c>
      <c r="O154" s="8">
        <v>0</v>
      </c>
    </row>
    <row r="155" spans="1:254" s="68" customFormat="1" ht="44.25" customHeight="1" hidden="1">
      <c r="A155" s="1" t="s">
        <v>431</v>
      </c>
      <c r="B155" s="2">
        <v>951</v>
      </c>
      <c r="C155" s="2" t="s">
        <v>339</v>
      </c>
      <c r="D155" s="3" t="s">
        <v>116</v>
      </c>
      <c r="E155" s="3" t="s">
        <v>1</v>
      </c>
      <c r="F155" s="3" t="s">
        <v>1</v>
      </c>
      <c r="G155" s="3" t="s">
        <v>1</v>
      </c>
      <c r="H155" s="4">
        <f>H156+H158</f>
        <v>0</v>
      </c>
      <c r="I155" s="4">
        <f>I156+I158</f>
        <v>0</v>
      </c>
      <c r="J155" s="4">
        <f>J156+J158</f>
        <v>0</v>
      </c>
      <c r="K155" s="4">
        <f>K156</f>
        <v>0</v>
      </c>
      <c r="L155" s="4">
        <f>L156</f>
        <v>0</v>
      </c>
      <c r="M155" s="4">
        <f>M156+M158</f>
        <v>0</v>
      </c>
      <c r="N155" s="8">
        <f t="shared" si="21"/>
        <v>0</v>
      </c>
      <c r="O155" s="8">
        <v>0</v>
      </c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</row>
    <row r="156" spans="1:15" s="83" customFormat="1" ht="16.5" customHeight="1" hidden="1">
      <c r="A156" s="5" t="s">
        <v>14</v>
      </c>
      <c r="B156" s="6">
        <v>951</v>
      </c>
      <c r="C156" s="6" t="s">
        <v>339</v>
      </c>
      <c r="D156" s="6">
        <v>9990028990</v>
      </c>
      <c r="E156" s="7">
        <v>244</v>
      </c>
      <c r="F156" s="7" t="s">
        <v>15</v>
      </c>
      <c r="G156" s="7" t="s">
        <v>1</v>
      </c>
      <c r="H156" s="8">
        <f aca="true" t="shared" si="44" ref="H156:M156">H157</f>
        <v>0</v>
      </c>
      <c r="I156" s="8">
        <f t="shared" si="44"/>
        <v>0</v>
      </c>
      <c r="J156" s="8">
        <f t="shared" si="44"/>
        <v>0</v>
      </c>
      <c r="K156" s="8">
        <f t="shared" si="44"/>
        <v>0</v>
      </c>
      <c r="L156" s="8">
        <f t="shared" si="44"/>
        <v>0</v>
      </c>
      <c r="M156" s="8">
        <f t="shared" si="44"/>
        <v>0</v>
      </c>
      <c r="N156" s="8">
        <f t="shared" si="21"/>
        <v>0</v>
      </c>
      <c r="O156" s="8">
        <v>0</v>
      </c>
    </row>
    <row r="157" spans="1:15" s="83" customFormat="1" ht="15.75" customHeight="1" hidden="1">
      <c r="A157" s="5" t="s">
        <v>17</v>
      </c>
      <c r="B157" s="6">
        <v>951</v>
      </c>
      <c r="C157" s="6" t="s">
        <v>339</v>
      </c>
      <c r="D157" s="6">
        <v>9990028990</v>
      </c>
      <c r="E157" s="7">
        <v>244</v>
      </c>
      <c r="F157" s="7" t="s">
        <v>18</v>
      </c>
      <c r="G157" s="31" t="s">
        <v>400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21"/>
        <v>0</v>
      </c>
      <c r="O157" s="8">
        <v>0</v>
      </c>
    </row>
    <row r="158" spans="1:15" s="83" customFormat="1" ht="15.75" customHeight="1" hidden="1">
      <c r="A158" s="5" t="s">
        <v>17</v>
      </c>
      <c r="B158" s="6">
        <v>951</v>
      </c>
      <c r="C158" s="6" t="s">
        <v>339</v>
      </c>
      <c r="D158" s="6">
        <v>9990028990</v>
      </c>
      <c r="E158" s="7">
        <v>245</v>
      </c>
      <c r="F158" s="7" t="s">
        <v>18</v>
      </c>
      <c r="G158" s="31"/>
      <c r="H158" s="8">
        <f>H159</f>
        <v>0</v>
      </c>
      <c r="I158" s="8">
        <f>I159</f>
        <v>0</v>
      </c>
      <c r="J158" s="8">
        <f>J159</f>
        <v>0</v>
      </c>
      <c r="K158" s="8">
        <v>0</v>
      </c>
      <c r="L158" s="8">
        <v>0</v>
      </c>
      <c r="M158" s="8">
        <f>M159</f>
        <v>0</v>
      </c>
      <c r="N158" s="8">
        <f>H158-J158</f>
        <v>0</v>
      </c>
      <c r="O158" s="8">
        <v>0</v>
      </c>
    </row>
    <row r="159" spans="1:15" s="83" customFormat="1" ht="15.75" customHeight="1" hidden="1">
      <c r="A159" s="5" t="s">
        <v>17</v>
      </c>
      <c r="B159" s="6">
        <v>951</v>
      </c>
      <c r="C159" s="6" t="s">
        <v>339</v>
      </c>
      <c r="D159" s="6">
        <v>9990028990</v>
      </c>
      <c r="E159" s="7">
        <v>245</v>
      </c>
      <c r="F159" s="7" t="s">
        <v>18</v>
      </c>
      <c r="G159" s="31" t="s">
        <v>400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>H159-J159</f>
        <v>0</v>
      </c>
      <c r="O159" s="8">
        <v>0</v>
      </c>
    </row>
    <row r="160" spans="1:254" s="68" customFormat="1" ht="34.5" customHeight="1">
      <c r="A160" s="1" t="s">
        <v>489</v>
      </c>
      <c r="B160" s="32">
        <v>951</v>
      </c>
      <c r="C160" s="32" t="s">
        <v>86</v>
      </c>
      <c r="D160" s="32" t="s">
        <v>490</v>
      </c>
      <c r="E160" s="30"/>
      <c r="F160" s="30"/>
      <c r="G160" s="30"/>
      <c r="H160" s="4">
        <f aca="true" t="shared" si="45" ref="H160:M160">H161</f>
        <v>10000</v>
      </c>
      <c r="I160" s="4">
        <f t="shared" si="45"/>
        <v>0</v>
      </c>
      <c r="J160" s="4">
        <f t="shared" si="45"/>
        <v>0</v>
      </c>
      <c r="K160" s="4">
        <f t="shared" si="45"/>
        <v>0</v>
      </c>
      <c r="L160" s="4">
        <f t="shared" si="45"/>
        <v>0</v>
      </c>
      <c r="M160" s="4">
        <f t="shared" si="45"/>
        <v>0</v>
      </c>
      <c r="N160" s="8">
        <f t="shared" si="21"/>
        <v>10000</v>
      </c>
      <c r="O160" s="8">
        <v>0</v>
      </c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</row>
    <row r="161" spans="1:15" s="83" customFormat="1" ht="19.5" customHeight="1">
      <c r="A161" s="5" t="s">
        <v>14</v>
      </c>
      <c r="B161" s="33" t="s">
        <v>87</v>
      </c>
      <c r="C161" s="33" t="s">
        <v>86</v>
      </c>
      <c r="D161" s="33" t="s">
        <v>490</v>
      </c>
      <c r="E161" s="31" t="s">
        <v>492</v>
      </c>
      <c r="F161" s="31"/>
      <c r="G161" s="31"/>
      <c r="H161" s="8">
        <f>H162+H163</f>
        <v>10000</v>
      </c>
      <c r="I161" s="8">
        <f>I162+I163</f>
        <v>0</v>
      </c>
      <c r="J161" s="8">
        <f>J162+J163</f>
        <v>0</v>
      </c>
      <c r="K161" s="8">
        <f>K163</f>
        <v>0</v>
      </c>
      <c r="L161" s="8">
        <f>L163</f>
        <v>0</v>
      </c>
      <c r="M161" s="8">
        <f>M162+M163</f>
        <v>0</v>
      </c>
      <c r="N161" s="8">
        <f t="shared" si="21"/>
        <v>10000</v>
      </c>
      <c r="O161" s="8">
        <v>0</v>
      </c>
    </row>
    <row r="162" spans="1:15" s="83" customFormat="1" ht="19.5" customHeight="1" hidden="1">
      <c r="A162" s="5" t="s">
        <v>102</v>
      </c>
      <c r="B162" s="33" t="s">
        <v>87</v>
      </c>
      <c r="C162" s="33" t="s">
        <v>86</v>
      </c>
      <c r="D162" s="33" t="s">
        <v>490</v>
      </c>
      <c r="E162" s="31" t="s">
        <v>492</v>
      </c>
      <c r="F162" s="31"/>
      <c r="G162" s="31"/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>H162-J162</f>
        <v>0</v>
      </c>
      <c r="O162" s="8">
        <v>0</v>
      </c>
    </row>
    <row r="163" spans="1:15" s="83" customFormat="1" ht="19.5" customHeight="1">
      <c r="A163" s="5" t="s">
        <v>24</v>
      </c>
      <c r="B163" s="33" t="s">
        <v>87</v>
      </c>
      <c r="C163" s="33" t="s">
        <v>86</v>
      </c>
      <c r="D163" s="33" t="s">
        <v>490</v>
      </c>
      <c r="E163" s="31" t="s">
        <v>492</v>
      </c>
      <c r="F163" s="31" t="s">
        <v>491</v>
      </c>
      <c r="G163" s="31" t="s">
        <v>400</v>
      </c>
      <c r="H163" s="8">
        <v>10000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21"/>
        <v>10000</v>
      </c>
      <c r="O163" s="8">
        <v>0</v>
      </c>
    </row>
    <row r="164" spans="1:254" s="68" customFormat="1" ht="89.25" customHeight="1" hidden="1">
      <c r="A164" s="1" t="s">
        <v>49</v>
      </c>
      <c r="B164" s="2">
        <v>951</v>
      </c>
      <c r="C164" s="2" t="s">
        <v>51</v>
      </c>
      <c r="D164" s="2" t="s">
        <v>50</v>
      </c>
      <c r="E164" s="3" t="s">
        <v>1</v>
      </c>
      <c r="F164" s="3" t="s">
        <v>1</v>
      </c>
      <c r="G164" s="3" t="s">
        <v>1</v>
      </c>
      <c r="H164" s="4">
        <f>H165</f>
        <v>0</v>
      </c>
      <c r="I164" s="4">
        <f aca="true" t="shared" si="46" ref="I164:M165">I165</f>
        <v>0</v>
      </c>
      <c r="J164" s="4">
        <f t="shared" si="46"/>
        <v>0</v>
      </c>
      <c r="K164" s="4">
        <f t="shared" si="46"/>
        <v>0</v>
      </c>
      <c r="L164" s="4">
        <f t="shared" si="46"/>
        <v>0</v>
      </c>
      <c r="M164" s="4">
        <f t="shared" si="46"/>
        <v>0</v>
      </c>
      <c r="N164" s="8">
        <f aca="true" t="shared" si="47" ref="N164:N250">H164-J164</f>
        <v>0</v>
      </c>
      <c r="O164" s="8">
        <v>0</v>
      </c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</row>
    <row r="165" spans="1:15" s="83" customFormat="1" ht="22.5" customHeight="1" hidden="1">
      <c r="A165" s="5" t="s">
        <v>52</v>
      </c>
      <c r="B165" s="6">
        <v>951</v>
      </c>
      <c r="C165" s="6" t="s">
        <v>51</v>
      </c>
      <c r="D165" s="6" t="s">
        <v>50</v>
      </c>
      <c r="E165" s="7" t="s">
        <v>54</v>
      </c>
      <c r="F165" s="7" t="s">
        <v>53</v>
      </c>
      <c r="G165" s="7" t="s">
        <v>1</v>
      </c>
      <c r="H165" s="8">
        <f>H166</f>
        <v>0</v>
      </c>
      <c r="I165" s="8">
        <f t="shared" si="46"/>
        <v>0</v>
      </c>
      <c r="J165" s="8">
        <f t="shared" si="46"/>
        <v>0</v>
      </c>
      <c r="K165" s="8">
        <f t="shared" si="46"/>
        <v>0</v>
      </c>
      <c r="L165" s="8">
        <f t="shared" si="46"/>
        <v>0</v>
      </c>
      <c r="M165" s="8">
        <f t="shared" si="46"/>
        <v>0</v>
      </c>
      <c r="N165" s="8">
        <f t="shared" si="47"/>
        <v>0</v>
      </c>
      <c r="O165" s="8">
        <v>0</v>
      </c>
    </row>
    <row r="166" spans="1:15" s="83" customFormat="1" ht="33.75" customHeight="1" hidden="1">
      <c r="A166" s="5" t="s">
        <v>55</v>
      </c>
      <c r="B166" s="6">
        <v>951</v>
      </c>
      <c r="C166" s="6" t="s">
        <v>51</v>
      </c>
      <c r="D166" s="6" t="s">
        <v>50</v>
      </c>
      <c r="E166" s="7" t="s">
        <v>54</v>
      </c>
      <c r="F166" s="7" t="s">
        <v>84</v>
      </c>
      <c r="G166" s="7" t="s">
        <v>57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7"/>
        <v>0</v>
      </c>
      <c r="O166" s="8">
        <v>0</v>
      </c>
    </row>
    <row r="167" spans="1:254" s="68" customFormat="1" ht="60.75" customHeight="1" hidden="1">
      <c r="A167" s="1" t="s">
        <v>58</v>
      </c>
      <c r="B167" s="2">
        <v>951</v>
      </c>
      <c r="C167" s="2" t="s">
        <v>51</v>
      </c>
      <c r="D167" s="2" t="s">
        <v>123</v>
      </c>
      <c r="E167" s="3" t="s">
        <v>1</v>
      </c>
      <c r="F167" s="3" t="s">
        <v>1</v>
      </c>
      <c r="G167" s="3" t="s">
        <v>1</v>
      </c>
      <c r="H167" s="4">
        <f aca="true" t="shared" si="48" ref="H167:M167">H168</f>
        <v>0</v>
      </c>
      <c r="I167" s="4">
        <f t="shared" si="48"/>
        <v>0</v>
      </c>
      <c r="J167" s="4">
        <f t="shared" si="48"/>
        <v>0</v>
      </c>
      <c r="K167" s="4">
        <f t="shared" si="48"/>
        <v>0</v>
      </c>
      <c r="L167" s="4">
        <f t="shared" si="48"/>
        <v>0</v>
      </c>
      <c r="M167" s="4">
        <f t="shared" si="48"/>
        <v>0</v>
      </c>
      <c r="N167" s="8">
        <f t="shared" si="47"/>
        <v>0</v>
      </c>
      <c r="O167" s="8">
        <v>0</v>
      </c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</row>
    <row r="168" spans="1:15" s="83" customFormat="1" ht="20.25" customHeight="1" hidden="1">
      <c r="A168" s="5" t="s">
        <v>14</v>
      </c>
      <c r="B168" s="6">
        <v>951</v>
      </c>
      <c r="C168" s="6" t="s">
        <v>51</v>
      </c>
      <c r="D168" s="6" t="s">
        <v>123</v>
      </c>
      <c r="E168" s="7" t="s">
        <v>16</v>
      </c>
      <c r="F168" s="7" t="s">
        <v>15</v>
      </c>
      <c r="G168" s="7" t="s">
        <v>1</v>
      </c>
      <c r="H168" s="8">
        <f aca="true" t="shared" si="49" ref="H168:M168">H170+H169</f>
        <v>0</v>
      </c>
      <c r="I168" s="8">
        <f t="shared" si="49"/>
        <v>0</v>
      </c>
      <c r="J168" s="8">
        <f t="shared" si="49"/>
        <v>0</v>
      </c>
      <c r="K168" s="8">
        <f t="shared" si="49"/>
        <v>0</v>
      </c>
      <c r="L168" s="8">
        <f t="shared" si="49"/>
        <v>0</v>
      </c>
      <c r="M168" s="8">
        <f t="shared" si="49"/>
        <v>0</v>
      </c>
      <c r="N168" s="8">
        <f t="shared" si="47"/>
        <v>0</v>
      </c>
      <c r="O168" s="8">
        <v>0</v>
      </c>
    </row>
    <row r="169" spans="1:15" s="83" customFormat="1" ht="20.25" customHeight="1" hidden="1">
      <c r="A169" s="5" t="s">
        <v>24</v>
      </c>
      <c r="B169" s="6">
        <v>951</v>
      </c>
      <c r="C169" s="6" t="s">
        <v>51</v>
      </c>
      <c r="D169" s="6" t="s">
        <v>123</v>
      </c>
      <c r="E169" s="7" t="s">
        <v>16</v>
      </c>
      <c r="F169" s="7" t="s">
        <v>25</v>
      </c>
      <c r="G169" s="7" t="s">
        <v>8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7"/>
        <v>0</v>
      </c>
      <c r="O169" s="8">
        <v>0</v>
      </c>
    </row>
    <row r="170" spans="1:15" s="83" customFormat="1" ht="19.5" customHeight="1" hidden="1">
      <c r="A170" s="5" t="s">
        <v>17</v>
      </c>
      <c r="B170" s="6">
        <v>951</v>
      </c>
      <c r="C170" s="6" t="s">
        <v>51</v>
      </c>
      <c r="D170" s="6" t="s">
        <v>123</v>
      </c>
      <c r="E170" s="7" t="s">
        <v>16</v>
      </c>
      <c r="F170" s="7" t="s">
        <v>18</v>
      </c>
      <c r="G170" s="7" t="s">
        <v>8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f t="shared" si="47"/>
        <v>0</v>
      </c>
      <c r="O170" s="8">
        <v>0</v>
      </c>
    </row>
    <row r="171" spans="1:254" s="68" customFormat="1" ht="38.25" customHeight="1" hidden="1">
      <c r="A171" s="1" t="s">
        <v>326</v>
      </c>
      <c r="B171" s="2">
        <v>951</v>
      </c>
      <c r="C171" s="2" t="s">
        <v>51</v>
      </c>
      <c r="D171" s="2" t="s">
        <v>329</v>
      </c>
      <c r="E171" s="3" t="s">
        <v>1</v>
      </c>
      <c r="F171" s="3" t="s">
        <v>1</v>
      </c>
      <c r="G171" s="3" t="s">
        <v>1</v>
      </c>
      <c r="H171" s="4">
        <f aca="true" t="shared" si="50" ref="H171:M171">H172+H174</f>
        <v>0</v>
      </c>
      <c r="I171" s="4">
        <f t="shared" si="50"/>
        <v>0</v>
      </c>
      <c r="J171" s="4">
        <f t="shared" si="50"/>
        <v>0</v>
      </c>
      <c r="K171" s="4">
        <f t="shared" si="50"/>
        <v>0</v>
      </c>
      <c r="L171" s="4">
        <f t="shared" si="50"/>
        <v>0</v>
      </c>
      <c r="M171" s="4">
        <f t="shared" si="50"/>
        <v>0</v>
      </c>
      <c r="N171" s="8">
        <f t="shared" si="47"/>
        <v>0</v>
      </c>
      <c r="O171" s="8">
        <v>0</v>
      </c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</row>
    <row r="172" spans="1:15" s="83" customFormat="1" ht="20.25" customHeight="1" hidden="1">
      <c r="A172" s="5" t="s">
        <v>366</v>
      </c>
      <c r="B172" s="6">
        <v>951</v>
      </c>
      <c r="C172" s="6" t="s">
        <v>51</v>
      </c>
      <c r="D172" s="6" t="s">
        <v>329</v>
      </c>
      <c r="E172" s="7" t="s">
        <v>16</v>
      </c>
      <c r="F172" s="7">
        <v>220</v>
      </c>
      <c r="G172" s="7" t="s">
        <v>1</v>
      </c>
      <c r="H172" s="8">
        <f>H173</f>
        <v>0</v>
      </c>
      <c r="I172" s="8">
        <f>I174+I175</f>
        <v>0</v>
      </c>
      <c r="J172" s="8">
        <f>J174+J175</f>
        <v>0</v>
      </c>
      <c r="K172" s="8">
        <f>K175</f>
        <v>0</v>
      </c>
      <c r="L172" s="8">
        <f>L175</f>
        <v>0</v>
      </c>
      <c r="M172" s="8">
        <f>M174+M175</f>
        <v>0</v>
      </c>
      <c r="N172" s="8">
        <f t="shared" si="47"/>
        <v>0</v>
      </c>
      <c r="O172" s="8">
        <v>0</v>
      </c>
    </row>
    <row r="173" spans="1:15" s="83" customFormat="1" ht="20.25" customHeight="1" hidden="1">
      <c r="A173" s="5" t="s">
        <v>366</v>
      </c>
      <c r="B173" s="6">
        <v>951</v>
      </c>
      <c r="C173" s="6" t="s">
        <v>51</v>
      </c>
      <c r="D173" s="6" t="s">
        <v>329</v>
      </c>
      <c r="E173" s="7" t="s">
        <v>16</v>
      </c>
      <c r="F173" s="7">
        <v>226</v>
      </c>
      <c r="G173" s="7" t="s">
        <v>1</v>
      </c>
      <c r="H173" s="8">
        <v>0</v>
      </c>
      <c r="I173" s="8">
        <f>I175+I176</f>
        <v>0</v>
      </c>
      <c r="J173" s="8">
        <f>J175+J176</f>
        <v>0</v>
      </c>
      <c r="K173" s="8">
        <f>K176</f>
        <v>0</v>
      </c>
      <c r="L173" s="8">
        <f>L176</f>
        <v>0</v>
      </c>
      <c r="M173" s="8">
        <f>M175+M176</f>
        <v>0</v>
      </c>
      <c r="N173" s="8">
        <f>H173-J173</f>
        <v>0</v>
      </c>
      <c r="O173" s="8">
        <v>0</v>
      </c>
    </row>
    <row r="174" spans="1:15" s="83" customFormat="1" ht="21.75" customHeight="1" hidden="1">
      <c r="A174" s="5" t="s">
        <v>102</v>
      </c>
      <c r="B174" s="6">
        <v>951</v>
      </c>
      <c r="C174" s="6" t="s">
        <v>51</v>
      </c>
      <c r="D174" s="6" t="s">
        <v>329</v>
      </c>
      <c r="E174" s="7" t="s">
        <v>16</v>
      </c>
      <c r="F174" s="7">
        <v>340</v>
      </c>
      <c r="G174" s="31"/>
      <c r="H174" s="8">
        <f aca="true" t="shared" si="51" ref="H174:M174">H175</f>
        <v>0</v>
      </c>
      <c r="I174" s="8">
        <f t="shared" si="51"/>
        <v>0</v>
      </c>
      <c r="J174" s="8">
        <f t="shared" si="51"/>
        <v>0</v>
      </c>
      <c r="K174" s="8">
        <f t="shared" si="51"/>
        <v>0</v>
      </c>
      <c r="L174" s="8">
        <f t="shared" si="51"/>
        <v>0</v>
      </c>
      <c r="M174" s="8">
        <f t="shared" si="51"/>
        <v>0</v>
      </c>
      <c r="N174" s="8">
        <f t="shared" si="47"/>
        <v>0</v>
      </c>
      <c r="O174" s="8">
        <v>0</v>
      </c>
    </row>
    <row r="175" spans="1:15" s="83" customFormat="1" ht="21.75" customHeight="1" hidden="1">
      <c r="A175" s="5" t="s">
        <v>19</v>
      </c>
      <c r="B175" s="6">
        <v>951</v>
      </c>
      <c r="C175" s="6" t="s">
        <v>51</v>
      </c>
      <c r="D175" s="6" t="s">
        <v>329</v>
      </c>
      <c r="E175" s="7" t="s">
        <v>16</v>
      </c>
      <c r="F175" s="7">
        <v>340</v>
      </c>
      <c r="G175" s="31" t="s">
        <v>327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f t="shared" si="47"/>
        <v>0</v>
      </c>
      <c r="O175" s="8">
        <v>0</v>
      </c>
    </row>
    <row r="176" spans="1:15" s="84" customFormat="1" ht="153" customHeight="1" hidden="1">
      <c r="A176" s="1" t="s">
        <v>323</v>
      </c>
      <c r="B176" s="2">
        <v>951</v>
      </c>
      <c r="C176" s="32" t="s">
        <v>98</v>
      </c>
      <c r="D176" s="30" t="s">
        <v>99</v>
      </c>
      <c r="E176" s="3"/>
      <c r="F176" s="3"/>
      <c r="G176" s="3"/>
      <c r="H176" s="4">
        <f>H177</f>
        <v>0</v>
      </c>
      <c r="I176" s="4">
        <f aca="true" t="shared" si="52" ref="I176:M177">I177</f>
        <v>0</v>
      </c>
      <c r="J176" s="4">
        <f t="shared" si="52"/>
        <v>0</v>
      </c>
      <c r="K176" s="4">
        <f t="shared" si="52"/>
        <v>0</v>
      </c>
      <c r="L176" s="4">
        <f t="shared" si="52"/>
        <v>0</v>
      </c>
      <c r="M176" s="4">
        <f t="shared" si="52"/>
        <v>0</v>
      </c>
      <c r="N176" s="8">
        <f t="shared" si="47"/>
        <v>0</v>
      </c>
      <c r="O176" s="8">
        <v>0</v>
      </c>
    </row>
    <row r="177" spans="1:15" s="83" customFormat="1" ht="21.75" customHeight="1" hidden="1">
      <c r="A177" s="5" t="s">
        <v>97</v>
      </c>
      <c r="B177" s="6">
        <v>951</v>
      </c>
      <c r="C177" s="33" t="s">
        <v>98</v>
      </c>
      <c r="D177" s="31" t="s">
        <v>99</v>
      </c>
      <c r="E177" s="7">
        <v>414</v>
      </c>
      <c r="F177" s="7">
        <v>220</v>
      </c>
      <c r="G177" s="7"/>
      <c r="H177" s="8">
        <f>H178</f>
        <v>0</v>
      </c>
      <c r="I177" s="8">
        <f t="shared" si="52"/>
        <v>0</v>
      </c>
      <c r="J177" s="8">
        <f t="shared" si="52"/>
        <v>0</v>
      </c>
      <c r="K177" s="8">
        <f t="shared" si="52"/>
        <v>0</v>
      </c>
      <c r="L177" s="8">
        <f t="shared" si="52"/>
        <v>0</v>
      </c>
      <c r="M177" s="8">
        <f t="shared" si="52"/>
        <v>0</v>
      </c>
      <c r="N177" s="8">
        <f t="shared" si="47"/>
        <v>0</v>
      </c>
      <c r="O177" s="8">
        <v>0</v>
      </c>
    </row>
    <row r="178" spans="1:15" s="83" customFormat="1" ht="21.75" customHeight="1" hidden="1">
      <c r="A178" s="5" t="s">
        <v>96</v>
      </c>
      <c r="B178" s="6">
        <v>951</v>
      </c>
      <c r="C178" s="6" t="s">
        <v>51</v>
      </c>
      <c r="D178" s="31" t="s">
        <v>99</v>
      </c>
      <c r="E178" s="7">
        <v>414</v>
      </c>
      <c r="F178" s="7">
        <v>226</v>
      </c>
      <c r="G178" s="7">
        <v>26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7"/>
        <v>0</v>
      </c>
      <c r="O178" s="8">
        <v>0</v>
      </c>
    </row>
    <row r="179" spans="1:254" s="68" customFormat="1" ht="89.25" customHeight="1" hidden="1">
      <c r="A179" s="1" t="s">
        <v>59</v>
      </c>
      <c r="B179" s="2">
        <v>951</v>
      </c>
      <c r="C179" s="2" t="s">
        <v>51</v>
      </c>
      <c r="D179" s="3" t="s">
        <v>60</v>
      </c>
      <c r="E179" s="3" t="s">
        <v>1</v>
      </c>
      <c r="F179" s="3" t="s">
        <v>1</v>
      </c>
      <c r="G179" s="3" t="s">
        <v>1</v>
      </c>
      <c r="H179" s="4">
        <f>H180</f>
        <v>0</v>
      </c>
      <c r="I179" s="4">
        <f aca="true" t="shared" si="53" ref="I179:M180">I180</f>
        <v>0</v>
      </c>
      <c r="J179" s="4">
        <f t="shared" si="53"/>
        <v>0</v>
      </c>
      <c r="K179" s="4">
        <f t="shared" si="53"/>
        <v>0</v>
      </c>
      <c r="L179" s="4">
        <f t="shared" si="53"/>
        <v>0</v>
      </c>
      <c r="M179" s="4">
        <f t="shared" si="53"/>
        <v>0</v>
      </c>
      <c r="N179" s="8">
        <f t="shared" si="47"/>
        <v>0</v>
      </c>
      <c r="O179" s="8">
        <v>0</v>
      </c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</row>
    <row r="180" spans="1:15" s="83" customFormat="1" ht="22.5" customHeight="1" hidden="1">
      <c r="A180" s="5" t="s">
        <v>52</v>
      </c>
      <c r="B180" s="6">
        <v>951</v>
      </c>
      <c r="C180" s="6" t="s">
        <v>51</v>
      </c>
      <c r="D180" s="7" t="s">
        <v>60</v>
      </c>
      <c r="E180" s="7" t="s">
        <v>54</v>
      </c>
      <c r="F180" s="7" t="s">
        <v>53</v>
      </c>
      <c r="G180" s="7" t="s">
        <v>1</v>
      </c>
      <c r="H180" s="8">
        <f>H181</f>
        <v>0</v>
      </c>
      <c r="I180" s="8">
        <f t="shared" si="53"/>
        <v>0</v>
      </c>
      <c r="J180" s="8">
        <f t="shared" si="53"/>
        <v>0</v>
      </c>
      <c r="K180" s="8">
        <f t="shared" si="53"/>
        <v>0</v>
      </c>
      <c r="L180" s="8">
        <f t="shared" si="53"/>
        <v>0</v>
      </c>
      <c r="M180" s="8">
        <f t="shared" si="53"/>
        <v>0</v>
      </c>
      <c r="N180" s="8">
        <f t="shared" si="47"/>
        <v>0</v>
      </c>
      <c r="O180" s="8">
        <v>0</v>
      </c>
    </row>
    <row r="181" spans="1:15" s="83" customFormat="1" ht="30.75" customHeight="1" hidden="1">
      <c r="A181" s="5" t="s">
        <v>55</v>
      </c>
      <c r="B181" s="6">
        <v>951</v>
      </c>
      <c r="C181" s="6" t="s">
        <v>51</v>
      </c>
      <c r="D181" s="7" t="s">
        <v>60</v>
      </c>
      <c r="E181" s="7" t="s">
        <v>54</v>
      </c>
      <c r="F181" s="7">
        <v>242</v>
      </c>
      <c r="G181" s="7" t="s">
        <v>61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7"/>
        <v>0</v>
      </c>
      <c r="O181" s="8">
        <v>0</v>
      </c>
    </row>
    <row r="182" spans="1:254" s="68" customFormat="1" ht="38.25" customHeight="1" hidden="1">
      <c r="A182" s="1" t="s">
        <v>62</v>
      </c>
      <c r="B182" s="2">
        <v>951</v>
      </c>
      <c r="C182" s="2" t="s">
        <v>63</v>
      </c>
      <c r="D182" s="3" t="s">
        <v>324</v>
      </c>
      <c r="E182" s="3" t="s">
        <v>1</v>
      </c>
      <c r="F182" s="3" t="s">
        <v>1</v>
      </c>
      <c r="G182" s="3" t="s">
        <v>1</v>
      </c>
      <c r="H182" s="4">
        <f>H183</f>
        <v>0</v>
      </c>
      <c r="I182" s="4">
        <f aca="true" t="shared" si="54" ref="I182:M183">I183</f>
        <v>0</v>
      </c>
      <c r="J182" s="4">
        <f t="shared" si="54"/>
        <v>0</v>
      </c>
      <c r="K182" s="4">
        <f t="shared" si="54"/>
        <v>0</v>
      </c>
      <c r="L182" s="4">
        <f t="shared" si="54"/>
        <v>0</v>
      </c>
      <c r="M182" s="4">
        <f t="shared" si="54"/>
        <v>0</v>
      </c>
      <c r="N182" s="8">
        <f t="shared" si="47"/>
        <v>0</v>
      </c>
      <c r="O182" s="8">
        <v>0</v>
      </c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</row>
    <row r="183" spans="1:15" s="83" customFormat="1" ht="21.75" customHeight="1" hidden="1">
      <c r="A183" s="5" t="s">
        <v>14</v>
      </c>
      <c r="B183" s="6">
        <v>951</v>
      </c>
      <c r="C183" s="6" t="s">
        <v>63</v>
      </c>
      <c r="D183" s="7" t="s">
        <v>324</v>
      </c>
      <c r="E183" s="7" t="s">
        <v>16</v>
      </c>
      <c r="F183" s="7" t="s">
        <v>15</v>
      </c>
      <c r="G183" s="7" t="s">
        <v>1</v>
      </c>
      <c r="H183" s="8">
        <f>H184</f>
        <v>0</v>
      </c>
      <c r="I183" s="8">
        <f t="shared" si="54"/>
        <v>0</v>
      </c>
      <c r="J183" s="8">
        <f t="shared" si="54"/>
        <v>0</v>
      </c>
      <c r="K183" s="8">
        <f>K184</f>
        <v>0</v>
      </c>
      <c r="L183" s="8">
        <f>L184</f>
        <v>0</v>
      </c>
      <c r="M183" s="8">
        <f t="shared" si="54"/>
        <v>0</v>
      </c>
      <c r="N183" s="8">
        <f t="shared" si="47"/>
        <v>0</v>
      </c>
      <c r="O183" s="8">
        <v>0</v>
      </c>
    </row>
    <row r="184" spans="1:15" s="83" customFormat="1" ht="21.75" customHeight="1" hidden="1">
      <c r="A184" s="5" t="s">
        <v>24</v>
      </c>
      <c r="B184" s="6">
        <v>951</v>
      </c>
      <c r="C184" s="6" t="s">
        <v>63</v>
      </c>
      <c r="D184" s="7" t="s">
        <v>324</v>
      </c>
      <c r="E184" s="7" t="s">
        <v>16</v>
      </c>
      <c r="F184" s="7" t="s">
        <v>25</v>
      </c>
      <c r="G184" s="7"/>
      <c r="H184" s="8">
        <v>0</v>
      </c>
      <c r="I184" s="8">
        <v>0</v>
      </c>
      <c r="J184" s="8">
        <v>0</v>
      </c>
      <c r="K184" s="8"/>
      <c r="L184" s="8"/>
      <c r="M184" s="8">
        <v>0</v>
      </c>
      <c r="N184" s="8">
        <f t="shared" si="47"/>
        <v>0</v>
      </c>
      <c r="O184" s="8">
        <v>0</v>
      </c>
    </row>
    <row r="185" spans="1:254" s="68" customFormat="1" ht="23.25" customHeight="1" hidden="1">
      <c r="A185" s="1" t="s">
        <v>328</v>
      </c>
      <c r="B185" s="2">
        <v>951</v>
      </c>
      <c r="C185" s="2" t="s">
        <v>51</v>
      </c>
      <c r="D185" s="2">
        <v>9990028740</v>
      </c>
      <c r="E185" s="3" t="s">
        <v>1</v>
      </c>
      <c r="F185" s="3" t="s">
        <v>1</v>
      </c>
      <c r="G185" s="3" t="s">
        <v>1</v>
      </c>
      <c r="H185" s="4">
        <f>H186+H188</f>
        <v>0</v>
      </c>
      <c r="I185" s="4">
        <f>I186+I188</f>
        <v>0</v>
      </c>
      <c r="J185" s="4">
        <f>J186+J188</f>
        <v>0</v>
      </c>
      <c r="K185" s="4">
        <f>K186</f>
        <v>0</v>
      </c>
      <c r="L185" s="4">
        <f>L186</f>
        <v>0</v>
      </c>
      <c r="M185" s="4">
        <f>M186+M188</f>
        <v>0</v>
      </c>
      <c r="N185" s="8">
        <f t="shared" si="47"/>
        <v>0</v>
      </c>
      <c r="O185" s="8">
        <v>0</v>
      </c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4"/>
      <c r="IT185" s="84"/>
    </row>
    <row r="186" spans="1:15" s="83" customFormat="1" ht="21.75" customHeight="1" hidden="1">
      <c r="A186" s="5" t="s">
        <v>26</v>
      </c>
      <c r="B186" s="6">
        <v>951</v>
      </c>
      <c r="C186" s="6" t="s">
        <v>51</v>
      </c>
      <c r="D186" s="6">
        <v>9990028740</v>
      </c>
      <c r="E186" s="6">
        <v>853</v>
      </c>
      <c r="F186" s="7">
        <v>290</v>
      </c>
      <c r="G186" s="7" t="s">
        <v>1</v>
      </c>
      <c r="H186" s="8">
        <f>H187</f>
        <v>0</v>
      </c>
      <c r="I186" s="8">
        <f>I187</f>
        <v>0</v>
      </c>
      <c r="J186" s="8">
        <f>J187</f>
        <v>0</v>
      </c>
      <c r="K186" s="8">
        <f>K187</f>
        <v>0</v>
      </c>
      <c r="L186" s="8">
        <f>L187</f>
        <v>0</v>
      </c>
      <c r="M186" s="8">
        <f>M187</f>
        <v>0</v>
      </c>
      <c r="N186" s="8">
        <f t="shared" si="47"/>
        <v>0</v>
      </c>
      <c r="O186" s="8">
        <v>0</v>
      </c>
    </row>
    <row r="187" spans="1:15" s="83" customFormat="1" ht="21.75" customHeight="1" hidden="1">
      <c r="A187" s="5" t="s">
        <v>26</v>
      </c>
      <c r="B187" s="6">
        <v>951</v>
      </c>
      <c r="C187" s="6" t="s">
        <v>51</v>
      </c>
      <c r="D187" s="6">
        <v>9990028740</v>
      </c>
      <c r="E187" s="6">
        <v>853</v>
      </c>
      <c r="F187" s="7">
        <v>290</v>
      </c>
      <c r="G187" s="31" t="s">
        <v>327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47"/>
        <v>0</v>
      </c>
      <c r="O187" s="8">
        <v>0</v>
      </c>
    </row>
    <row r="188" spans="1:15" s="83" customFormat="1" ht="21.75" customHeight="1" hidden="1">
      <c r="A188" s="5" t="s">
        <v>26</v>
      </c>
      <c r="B188" s="6">
        <v>951</v>
      </c>
      <c r="C188" s="6" t="s">
        <v>51</v>
      </c>
      <c r="D188" s="6">
        <v>9990028740</v>
      </c>
      <c r="E188" s="6">
        <v>853</v>
      </c>
      <c r="F188" s="7">
        <v>290</v>
      </c>
      <c r="G188" s="7" t="s">
        <v>1</v>
      </c>
      <c r="H188" s="8">
        <f aca="true" t="shared" si="55" ref="H188:M188">H189</f>
        <v>0</v>
      </c>
      <c r="I188" s="8">
        <f t="shared" si="55"/>
        <v>0</v>
      </c>
      <c r="J188" s="8">
        <f t="shared" si="55"/>
        <v>0</v>
      </c>
      <c r="K188" s="8">
        <f t="shared" si="55"/>
        <v>0</v>
      </c>
      <c r="L188" s="8">
        <f t="shared" si="55"/>
        <v>0</v>
      </c>
      <c r="M188" s="8">
        <f t="shared" si="55"/>
        <v>0</v>
      </c>
      <c r="N188" s="8">
        <f t="shared" si="47"/>
        <v>0</v>
      </c>
      <c r="O188" s="8">
        <v>0</v>
      </c>
    </row>
    <row r="189" spans="1:15" s="83" customFormat="1" ht="21.75" customHeight="1" hidden="1">
      <c r="A189" s="5" t="s">
        <v>26</v>
      </c>
      <c r="B189" s="6">
        <v>951</v>
      </c>
      <c r="C189" s="6" t="s">
        <v>51</v>
      </c>
      <c r="D189" s="6">
        <v>9990028740</v>
      </c>
      <c r="E189" s="6">
        <v>853</v>
      </c>
      <c r="F189" s="7">
        <v>290</v>
      </c>
      <c r="G189" s="31" t="s">
        <v>88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7"/>
        <v>0</v>
      </c>
      <c r="O189" s="8">
        <v>0</v>
      </c>
    </row>
    <row r="190" spans="1:254" s="68" customFormat="1" ht="72.75" customHeight="1" hidden="1">
      <c r="A190" s="1" t="s">
        <v>47</v>
      </c>
      <c r="B190" s="2">
        <v>951</v>
      </c>
      <c r="C190" s="2" t="s">
        <v>63</v>
      </c>
      <c r="D190" s="3" t="s">
        <v>121</v>
      </c>
      <c r="E190" s="3" t="s">
        <v>1</v>
      </c>
      <c r="F190" s="3" t="s">
        <v>1</v>
      </c>
      <c r="G190" s="3" t="s">
        <v>1</v>
      </c>
      <c r="H190" s="4">
        <f aca="true" t="shared" si="56" ref="H190:J191">H191</f>
        <v>0</v>
      </c>
      <c r="I190" s="4">
        <f t="shared" si="56"/>
        <v>0</v>
      </c>
      <c r="J190" s="4">
        <f t="shared" si="56"/>
        <v>0</v>
      </c>
      <c r="K190" s="4">
        <f aca="true" t="shared" si="57" ref="K190:M191">K191</f>
        <v>0</v>
      </c>
      <c r="L190" s="4">
        <f t="shared" si="57"/>
        <v>0</v>
      </c>
      <c r="M190" s="4">
        <f t="shared" si="57"/>
        <v>0</v>
      </c>
      <c r="N190" s="8">
        <f t="shared" si="47"/>
        <v>0</v>
      </c>
      <c r="O190" s="8">
        <v>0</v>
      </c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</row>
    <row r="191" spans="1:15" s="83" customFormat="1" ht="19.5" customHeight="1" hidden="1">
      <c r="A191" s="5" t="s">
        <v>14</v>
      </c>
      <c r="B191" s="6">
        <v>951</v>
      </c>
      <c r="C191" s="6" t="s">
        <v>63</v>
      </c>
      <c r="D191" s="7" t="s">
        <v>121</v>
      </c>
      <c r="E191" s="7" t="s">
        <v>16</v>
      </c>
      <c r="F191" s="7">
        <v>220</v>
      </c>
      <c r="G191" s="7" t="s">
        <v>1</v>
      </c>
      <c r="H191" s="8">
        <f t="shared" si="56"/>
        <v>0</v>
      </c>
      <c r="I191" s="8">
        <f t="shared" si="56"/>
        <v>0</v>
      </c>
      <c r="J191" s="8">
        <f t="shared" si="56"/>
        <v>0</v>
      </c>
      <c r="K191" s="8">
        <f t="shared" si="57"/>
        <v>0</v>
      </c>
      <c r="L191" s="8">
        <f t="shared" si="57"/>
        <v>0</v>
      </c>
      <c r="M191" s="8">
        <f t="shared" si="57"/>
        <v>0</v>
      </c>
      <c r="N191" s="8">
        <f t="shared" si="47"/>
        <v>0</v>
      </c>
      <c r="O191" s="8">
        <v>0</v>
      </c>
    </row>
    <row r="192" spans="1:15" s="83" customFormat="1" ht="20.25" customHeight="1" hidden="1">
      <c r="A192" s="5" t="s">
        <v>17</v>
      </c>
      <c r="B192" s="6">
        <v>951</v>
      </c>
      <c r="C192" s="6" t="s">
        <v>63</v>
      </c>
      <c r="D192" s="7" t="s">
        <v>121</v>
      </c>
      <c r="E192" s="7" t="s">
        <v>16</v>
      </c>
      <c r="F192" s="7">
        <v>225</v>
      </c>
      <c r="G192" s="7" t="s">
        <v>8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7"/>
        <v>0</v>
      </c>
      <c r="O192" s="8">
        <v>0</v>
      </c>
    </row>
    <row r="193" spans="1:254" s="68" customFormat="1" ht="38.25" customHeight="1" hidden="1">
      <c r="A193" s="1" t="s">
        <v>326</v>
      </c>
      <c r="B193" s="2">
        <v>951</v>
      </c>
      <c r="C193" s="2" t="s">
        <v>51</v>
      </c>
      <c r="D193" s="3" t="s">
        <v>329</v>
      </c>
      <c r="E193" s="3" t="s">
        <v>1</v>
      </c>
      <c r="F193" s="3" t="s">
        <v>1</v>
      </c>
      <c r="G193" s="3" t="s">
        <v>1</v>
      </c>
      <c r="H193" s="4">
        <f>H194+H199</f>
        <v>0</v>
      </c>
      <c r="I193" s="4">
        <f>I194+I199</f>
        <v>0</v>
      </c>
      <c r="J193" s="4">
        <f>J194+J199</f>
        <v>0</v>
      </c>
      <c r="K193" s="4">
        <f>K196+K198</f>
        <v>0</v>
      </c>
      <c r="L193" s="4">
        <f>L196+L198</f>
        <v>0</v>
      </c>
      <c r="M193" s="4">
        <f>M194+M199</f>
        <v>0</v>
      </c>
      <c r="N193" s="8">
        <f t="shared" si="47"/>
        <v>0</v>
      </c>
      <c r="O193" s="8">
        <v>0</v>
      </c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</row>
    <row r="194" spans="1:15" s="83" customFormat="1" ht="21.75" customHeight="1" hidden="1">
      <c r="A194" s="5" t="s">
        <v>14</v>
      </c>
      <c r="B194" s="6">
        <v>951</v>
      </c>
      <c r="C194" s="6" t="s">
        <v>51</v>
      </c>
      <c r="D194" s="7" t="s">
        <v>329</v>
      </c>
      <c r="E194" s="7" t="s">
        <v>16</v>
      </c>
      <c r="F194" s="7">
        <v>220</v>
      </c>
      <c r="G194" s="31"/>
      <c r="H194" s="8">
        <f>H195+H196</f>
        <v>0</v>
      </c>
      <c r="I194" s="8">
        <f>I195+I196</f>
        <v>0</v>
      </c>
      <c r="J194" s="8">
        <f>J195+J196</f>
        <v>0</v>
      </c>
      <c r="K194" s="8">
        <f>K196</f>
        <v>0</v>
      </c>
      <c r="L194" s="8">
        <f>L196</f>
        <v>0</v>
      </c>
      <c r="M194" s="8">
        <f>M195+M196</f>
        <v>0</v>
      </c>
      <c r="N194" s="8">
        <f t="shared" si="47"/>
        <v>0</v>
      </c>
      <c r="O194" s="8">
        <v>0</v>
      </c>
    </row>
    <row r="195" spans="1:15" s="83" customFormat="1" ht="21.75" customHeight="1" hidden="1">
      <c r="A195" s="5" t="s">
        <v>407</v>
      </c>
      <c r="B195" s="6">
        <v>951</v>
      </c>
      <c r="C195" s="6" t="s">
        <v>51</v>
      </c>
      <c r="D195" s="7" t="s">
        <v>329</v>
      </c>
      <c r="E195" s="7" t="s">
        <v>16</v>
      </c>
      <c r="F195" s="7">
        <v>225</v>
      </c>
      <c r="G195" s="31" t="s">
        <v>88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>H195-J195</f>
        <v>0</v>
      </c>
      <c r="O195" s="8">
        <v>0</v>
      </c>
    </row>
    <row r="196" spans="1:15" s="83" customFormat="1" ht="21.75" customHeight="1" hidden="1">
      <c r="A196" s="5" t="s">
        <v>17</v>
      </c>
      <c r="B196" s="6">
        <v>951</v>
      </c>
      <c r="C196" s="6" t="s">
        <v>51</v>
      </c>
      <c r="D196" s="7" t="s">
        <v>329</v>
      </c>
      <c r="E196" s="7" t="s">
        <v>16</v>
      </c>
      <c r="F196" s="7">
        <v>226</v>
      </c>
      <c r="G196" s="31" t="s">
        <v>88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7"/>
        <v>0</v>
      </c>
      <c r="O196" s="8">
        <v>0</v>
      </c>
    </row>
    <row r="197" spans="1:15" s="83" customFormat="1" ht="21.75" customHeight="1" hidden="1">
      <c r="A197" s="5" t="s">
        <v>102</v>
      </c>
      <c r="B197" s="6">
        <v>951</v>
      </c>
      <c r="C197" s="6" t="s">
        <v>51</v>
      </c>
      <c r="D197" s="7" t="s">
        <v>329</v>
      </c>
      <c r="E197" s="7" t="s">
        <v>16</v>
      </c>
      <c r="F197" s="7">
        <v>310</v>
      </c>
      <c r="G197" s="31"/>
      <c r="H197" s="8">
        <f aca="true" t="shared" si="58" ref="H197:M197">H198</f>
        <v>0</v>
      </c>
      <c r="I197" s="8">
        <f t="shared" si="58"/>
        <v>0</v>
      </c>
      <c r="J197" s="8">
        <f t="shared" si="58"/>
        <v>0</v>
      </c>
      <c r="K197" s="8">
        <f t="shared" si="58"/>
        <v>0</v>
      </c>
      <c r="L197" s="8">
        <f t="shared" si="58"/>
        <v>0</v>
      </c>
      <c r="M197" s="8">
        <f t="shared" si="58"/>
        <v>0</v>
      </c>
      <c r="N197" s="8">
        <f t="shared" si="47"/>
        <v>0</v>
      </c>
      <c r="O197" s="8">
        <v>0</v>
      </c>
    </row>
    <row r="198" spans="1:15" s="83" customFormat="1" ht="21.75" customHeight="1" hidden="1">
      <c r="A198" s="5" t="s">
        <v>102</v>
      </c>
      <c r="B198" s="6">
        <v>951</v>
      </c>
      <c r="C198" s="6" t="s">
        <v>51</v>
      </c>
      <c r="D198" s="7" t="s">
        <v>329</v>
      </c>
      <c r="E198" s="7" t="s">
        <v>16</v>
      </c>
      <c r="F198" s="7">
        <v>310</v>
      </c>
      <c r="G198" s="31" t="s">
        <v>88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47"/>
        <v>0</v>
      </c>
      <c r="O198" s="8">
        <v>0</v>
      </c>
    </row>
    <row r="199" spans="1:15" s="83" customFormat="1" ht="21.75" customHeight="1" hidden="1">
      <c r="A199" s="5" t="s">
        <v>19</v>
      </c>
      <c r="B199" s="6">
        <v>951</v>
      </c>
      <c r="C199" s="6" t="s">
        <v>51</v>
      </c>
      <c r="D199" s="7" t="s">
        <v>329</v>
      </c>
      <c r="E199" s="7" t="s">
        <v>16</v>
      </c>
      <c r="F199" s="7">
        <v>340</v>
      </c>
      <c r="G199" s="31"/>
      <c r="H199" s="8">
        <f aca="true" t="shared" si="59" ref="H199:M199">H200</f>
        <v>0</v>
      </c>
      <c r="I199" s="8">
        <f t="shared" si="59"/>
        <v>0</v>
      </c>
      <c r="J199" s="8">
        <f t="shared" si="59"/>
        <v>0</v>
      </c>
      <c r="K199" s="8">
        <f t="shared" si="59"/>
        <v>0</v>
      </c>
      <c r="L199" s="8">
        <f t="shared" si="59"/>
        <v>0</v>
      </c>
      <c r="M199" s="8">
        <f t="shared" si="59"/>
        <v>0</v>
      </c>
      <c r="N199" s="8">
        <f t="shared" si="47"/>
        <v>0</v>
      </c>
      <c r="O199" s="8">
        <v>0</v>
      </c>
    </row>
    <row r="200" spans="1:15" s="83" customFormat="1" ht="21.75" customHeight="1" hidden="1">
      <c r="A200" s="5" t="s">
        <v>19</v>
      </c>
      <c r="B200" s="6">
        <v>951</v>
      </c>
      <c r="C200" s="6" t="s">
        <v>51</v>
      </c>
      <c r="D200" s="7" t="s">
        <v>329</v>
      </c>
      <c r="E200" s="7" t="s">
        <v>16</v>
      </c>
      <c r="F200" s="7">
        <v>340</v>
      </c>
      <c r="G200" s="31" t="s">
        <v>88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7"/>
        <v>0</v>
      </c>
      <c r="O200" s="8">
        <v>0</v>
      </c>
    </row>
    <row r="201" spans="1:254" s="68" customFormat="1" ht="31.5" customHeight="1" hidden="1">
      <c r="A201" s="1" t="s">
        <v>469</v>
      </c>
      <c r="B201" s="2">
        <v>951</v>
      </c>
      <c r="C201" s="2" t="s">
        <v>51</v>
      </c>
      <c r="D201" s="32" t="s">
        <v>468</v>
      </c>
      <c r="E201" s="3" t="s">
        <v>1</v>
      </c>
      <c r="F201" s="3" t="s">
        <v>1</v>
      </c>
      <c r="G201" s="3" t="s">
        <v>1</v>
      </c>
      <c r="H201" s="4">
        <f aca="true" t="shared" si="60" ref="H201:M201">H202</f>
        <v>0</v>
      </c>
      <c r="I201" s="4">
        <f t="shared" si="60"/>
        <v>0</v>
      </c>
      <c r="J201" s="4">
        <f t="shared" si="60"/>
        <v>0</v>
      </c>
      <c r="K201" s="4">
        <f t="shared" si="60"/>
        <v>0</v>
      </c>
      <c r="L201" s="4">
        <f t="shared" si="60"/>
        <v>0</v>
      </c>
      <c r="M201" s="4">
        <f t="shared" si="60"/>
        <v>0</v>
      </c>
      <c r="N201" s="8">
        <f>H201-J201</f>
        <v>0</v>
      </c>
      <c r="O201" s="8">
        <v>0</v>
      </c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</row>
    <row r="202" spans="1:15" s="83" customFormat="1" ht="21.75" customHeight="1" hidden="1">
      <c r="A202" s="5" t="s">
        <v>24</v>
      </c>
      <c r="B202" s="6">
        <v>951</v>
      </c>
      <c r="C202" s="6" t="s">
        <v>51</v>
      </c>
      <c r="D202" s="33" t="s">
        <v>468</v>
      </c>
      <c r="E202" s="7">
        <v>244</v>
      </c>
      <c r="F202" s="7">
        <v>220</v>
      </c>
      <c r="G202" s="31"/>
      <c r="H202" s="8">
        <f>H203</f>
        <v>0</v>
      </c>
      <c r="I202" s="8">
        <f>I203</f>
        <v>0</v>
      </c>
      <c r="J202" s="8">
        <f>J203</f>
        <v>0</v>
      </c>
      <c r="K202" s="8">
        <v>0</v>
      </c>
      <c r="L202" s="8">
        <v>0</v>
      </c>
      <c r="M202" s="8">
        <f>M203</f>
        <v>0</v>
      </c>
      <c r="N202" s="8">
        <f>H202-J202</f>
        <v>0</v>
      </c>
      <c r="O202" s="8">
        <v>0</v>
      </c>
    </row>
    <row r="203" spans="1:15" s="83" customFormat="1" ht="18.75" customHeight="1" hidden="1">
      <c r="A203" s="5" t="s">
        <v>24</v>
      </c>
      <c r="B203" s="6">
        <v>951</v>
      </c>
      <c r="C203" s="6" t="s">
        <v>51</v>
      </c>
      <c r="D203" s="33" t="s">
        <v>468</v>
      </c>
      <c r="E203" s="7">
        <v>244</v>
      </c>
      <c r="F203" s="7">
        <v>225</v>
      </c>
      <c r="G203" s="31" t="s">
        <v>436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>H203-J203</f>
        <v>0</v>
      </c>
      <c r="O203" s="8">
        <v>0</v>
      </c>
    </row>
    <row r="204" spans="1:254" s="68" customFormat="1" ht="59.25" customHeight="1">
      <c r="A204" s="1" t="s">
        <v>522</v>
      </c>
      <c r="B204" s="2">
        <v>951</v>
      </c>
      <c r="C204" s="2" t="s">
        <v>51</v>
      </c>
      <c r="D204" s="2">
        <v>9990085030</v>
      </c>
      <c r="E204" s="3" t="s">
        <v>1</v>
      </c>
      <c r="F204" s="3" t="s">
        <v>1</v>
      </c>
      <c r="G204" s="3" t="s">
        <v>1</v>
      </c>
      <c r="H204" s="4">
        <f aca="true" t="shared" si="61" ref="H204:M204">H205</f>
        <v>204200</v>
      </c>
      <c r="I204" s="4">
        <f t="shared" si="61"/>
        <v>0</v>
      </c>
      <c r="J204" s="4">
        <f t="shared" si="61"/>
        <v>0</v>
      </c>
      <c r="K204" s="4">
        <f t="shared" si="61"/>
        <v>0</v>
      </c>
      <c r="L204" s="4">
        <f t="shared" si="61"/>
        <v>0</v>
      </c>
      <c r="M204" s="4">
        <f t="shared" si="61"/>
        <v>0</v>
      </c>
      <c r="N204" s="8">
        <f t="shared" si="47"/>
        <v>204200</v>
      </c>
      <c r="O204" s="8">
        <v>0</v>
      </c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</row>
    <row r="205" spans="1:15" s="83" customFormat="1" ht="21.75" customHeight="1">
      <c r="A205" s="5" t="s">
        <v>28</v>
      </c>
      <c r="B205" s="6">
        <v>951</v>
      </c>
      <c r="C205" s="6" t="s">
        <v>51</v>
      </c>
      <c r="D205" s="6">
        <v>9990085030</v>
      </c>
      <c r="E205" s="7">
        <v>540</v>
      </c>
      <c r="F205" s="7">
        <v>250</v>
      </c>
      <c r="G205" s="31"/>
      <c r="H205" s="8">
        <f>H206+H207</f>
        <v>204200</v>
      </c>
      <c r="I205" s="8">
        <f>I206+I207</f>
        <v>0</v>
      </c>
      <c r="J205" s="8">
        <f>J206+J207</f>
        <v>0</v>
      </c>
      <c r="K205" s="8">
        <v>0</v>
      </c>
      <c r="L205" s="8">
        <v>0</v>
      </c>
      <c r="M205" s="8">
        <f>M206+M207</f>
        <v>0</v>
      </c>
      <c r="N205" s="8">
        <f t="shared" si="47"/>
        <v>204200</v>
      </c>
      <c r="O205" s="8">
        <v>0</v>
      </c>
    </row>
    <row r="206" spans="1:15" s="83" customFormat="1" ht="31.5" customHeight="1">
      <c r="A206" s="5" t="s">
        <v>31</v>
      </c>
      <c r="B206" s="6">
        <v>951</v>
      </c>
      <c r="C206" s="6" t="s">
        <v>51</v>
      </c>
      <c r="D206" s="6">
        <v>9990085030</v>
      </c>
      <c r="E206" s="7">
        <v>540</v>
      </c>
      <c r="F206" s="7">
        <v>251</v>
      </c>
      <c r="G206" s="31" t="s">
        <v>400</v>
      </c>
      <c r="H206" s="8">
        <v>204200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204200</v>
      </c>
      <c r="O206" s="8">
        <v>0</v>
      </c>
    </row>
    <row r="207" spans="1:15" s="83" customFormat="1" ht="31.5" customHeight="1" hidden="1">
      <c r="A207" s="5" t="s">
        <v>31</v>
      </c>
      <c r="B207" s="6">
        <v>951</v>
      </c>
      <c r="C207" s="6" t="s">
        <v>51</v>
      </c>
      <c r="D207" s="6">
        <v>9990085030</v>
      </c>
      <c r="E207" s="7">
        <v>540</v>
      </c>
      <c r="F207" s="7">
        <v>251</v>
      </c>
      <c r="G207" s="31" t="s">
        <v>436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 t="shared" si="47"/>
        <v>0</v>
      </c>
      <c r="O207" s="8">
        <v>0</v>
      </c>
    </row>
    <row r="208" spans="1:254" s="68" customFormat="1" ht="35.25" customHeight="1" hidden="1">
      <c r="A208" s="1" t="s">
        <v>439</v>
      </c>
      <c r="B208" s="2">
        <v>951</v>
      </c>
      <c r="C208" s="2" t="s">
        <v>63</v>
      </c>
      <c r="D208" s="3" t="s">
        <v>324</v>
      </c>
      <c r="E208" s="3" t="s">
        <v>1</v>
      </c>
      <c r="F208" s="3" t="s">
        <v>1</v>
      </c>
      <c r="G208" s="3" t="s">
        <v>1</v>
      </c>
      <c r="H208" s="4">
        <f>H209+H213</f>
        <v>0</v>
      </c>
      <c r="I208" s="4">
        <f>I209+I213</f>
        <v>0</v>
      </c>
      <c r="J208" s="4">
        <f>J209+J213</f>
        <v>0</v>
      </c>
      <c r="K208" s="4">
        <f>K213</f>
        <v>0</v>
      </c>
      <c r="L208" s="4">
        <f>L213</f>
        <v>0</v>
      </c>
      <c r="M208" s="4">
        <f>M209+M213</f>
        <v>0</v>
      </c>
      <c r="N208" s="4">
        <f>H208-J208</f>
        <v>0</v>
      </c>
      <c r="O208" s="4">
        <v>0</v>
      </c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</row>
    <row r="209" spans="1:15" s="83" customFormat="1" ht="20.25" customHeight="1" hidden="1">
      <c r="A209" s="5" t="s">
        <v>14</v>
      </c>
      <c r="B209" s="6">
        <v>951</v>
      </c>
      <c r="C209" s="6" t="s">
        <v>63</v>
      </c>
      <c r="D209" s="7" t="s">
        <v>324</v>
      </c>
      <c r="E209" s="7" t="s">
        <v>16</v>
      </c>
      <c r="F209" s="7">
        <v>220</v>
      </c>
      <c r="G209" s="7" t="s">
        <v>1</v>
      </c>
      <c r="H209" s="8">
        <f>H210+H211+H212</f>
        <v>0</v>
      </c>
      <c r="I209" s="8">
        <f>I210+I211+I212</f>
        <v>0</v>
      </c>
      <c r="J209" s="8">
        <f>J210+J211+J212</f>
        <v>0</v>
      </c>
      <c r="K209" s="8">
        <f>K210</f>
        <v>0</v>
      </c>
      <c r="L209" s="8">
        <f>L210</f>
        <v>0</v>
      </c>
      <c r="M209" s="8">
        <f>M210+M211+M212</f>
        <v>0</v>
      </c>
      <c r="N209" s="8">
        <f>H209-J209</f>
        <v>0</v>
      </c>
      <c r="O209" s="8">
        <v>0</v>
      </c>
    </row>
    <row r="210" spans="1:15" s="83" customFormat="1" ht="20.25" customHeight="1" hidden="1">
      <c r="A210" s="5" t="s">
        <v>24</v>
      </c>
      <c r="B210" s="6">
        <v>951</v>
      </c>
      <c r="C210" s="6" t="s">
        <v>63</v>
      </c>
      <c r="D210" s="7" t="s">
        <v>324</v>
      </c>
      <c r="E210" s="7" t="s">
        <v>16</v>
      </c>
      <c r="F210" s="7">
        <v>225</v>
      </c>
      <c r="G210" s="31" t="s">
        <v>400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>H210-J210</f>
        <v>0</v>
      </c>
      <c r="O210" s="8">
        <v>0</v>
      </c>
    </row>
    <row r="211" spans="1:15" s="83" customFormat="1" ht="20.25" customHeight="1" hidden="1">
      <c r="A211" s="5" t="s">
        <v>24</v>
      </c>
      <c r="B211" s="6">
        <v>951</v>
      </c>
      <c r="C211" s="6" t="s">
        <v>63</v>
      </c>
      <c r="D211" s="7" t="s">
        <v>324</v>
      </c>
      <c r="E211" s="7" t="s">
        <v>16</v>
      </c>
      <c r="F211" s="7">
        <v>225</v>
      </c>
      <c r="G211" s="31" t="s">
        <v>436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>H211-J211</f>
        <v>0</v>
      </c>
      <c r="O211" s="8">
        <v>0</v>
      </c>
    </row>
    <row r="212" spans="1:15" s="83" customFormat="1" ht="20.25" customHeight="1" hidden="1">
      <c r="A212" s="5" t="s">
        <v>17</v>
      </c>
      <c r="B212" s="6">
        <v>951</v>
      </c>
      <c r="C212" s="6" t="s">
        <v>63</v>
      </c>
      <c r="D212" s="7" t="s">
        <v>324</v>
      </c>
      <c r="E212" s="7" t="s">
        <v>16</v>
      </c>
      <c r="F212" s="7">
        <v>226</v>
      </c>
      <c r="G212" s="31" t="s">
        <v>436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f>H212-J212</f>
        <v>0</v>
      </c>
      <c r="O212" s="8">
        <v>0</v>
      </c>
    </row>
    <row r="213" spans="1:15" s="83" customFormat="1" ht="21.75" customHeight="1" hidden="1">
      <c r="A213" s="5" t="s">
        <v>19</v>
      </c>
      <c r="B213" s="6">
        <v>951</v>
      </c>
      <c r="C213" s="6" t="s">
        <v>63</v>
      </c>
      <c r="D213" s="7" t="s">
        <v>324</v>
      </c>
      <c r="E213" s="7">
        <v>410</v>
      </c>
      <c r="F213" s="7">
        <v>310</v>
      </c>
      <c r="G213" s="31"/>
      <c r="H213" s="8">
        <f>H214</f>
        <v>0</v>
      </c>
      <c r="I213" s="8">
        <f>I214</f>
        <v>0</v>
      </c>
      <c r="J213" s="8">
        <f>J214</f>
        <v>0</v>
      </c>
      <c r="K213" s="8">
        <v>0</v>
      </c>
      <c r="L213" s="8">
        <v>0</v>
      </c>
      <c r="M213" s="8">
        <f>M214</f>
        <v>0</v>
      </c>
      <c r="N213" s="8">
        <f t="shared" si="47"/>
        <v>0</v>
      </c>
      <c r="O213" s="8">
        <v>0</v>
      </c>
    </row>
    <row r="214" spans="1:15" s="83" customFormat="1" ht="30.75" customHeight="1" hidden="1">
      <c r="A214" s="5" t="s">
        <v>476</v>
      </c>
      <c r="B214" s="6">
        <v>951</v>
      </c>
      <c r="C214" s="6" t="s">
        <v>63</v>
      </c>
      <c r="D214" s="7" t="s">
        <v>324</v>
      </c>
      <c r="E214" s="7">
        <v>412</v>
      </c>
      <c r="F214" s="7">
        <v>310</v>
      </c>
      <c r="G214" s="31" t="s">
        <v>400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 t="shared" si="47"/>
        <v>0</v>
      </c>
      <c r="O214" s="8">
        <v>0</v>
      </c>
    </row>
    <row r="215" spans="1:254" s="68" customFormat="1" ht="35.25" customHeight="1">
      <c r="A215" s="1" t="s">
        <v>64</v>
      </c>
      <c r="B215" s="2">
        <v>951</v>
      </c>
      <c r="C215" s="2" t="s">
        <v>63</v>
      </c>
      <c r="D215" s="3" t="s">
        <v>124</v>
      </c>
      <c r="E215" s="3" t="s">
        <v>1</v>
      </c>
      <c r="F215" s="3" t="s">
        <v>1</v>
      </c>
      <c r="G215" s="3" t="s">
        <v>1</v>
      </c>
      <c r="H215" s="4">
        <f>H216+H218</f>
        <v>680000</v>
      </c>
      <c r="I215" s="4">
        <f>I216+I218</f>
        <v>0</v>
      </c>
      <c r="J215" s="4">
        <f>J216+J218</f>
        <v>0</v>
      </c>
      <c r="K215" s="4">
        <f>K216</f>
        <v>0</v>
      </c>
      <c r="L215" s="4">
        <f>L216</f>
        <v>0</v>
      </c>
      <c r="M215" s="4">
        <f>M216+M218</f>
        <v>0</v>
      </c>
      <c r="N215" s="4">
        <f t="shared" si="47"/>
        <v>680000</v>
      </c>
      <c r="O215" s="4">
        <v>0</v>
      </c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</row>
    <row r="216" spans="1:15" s="83" customFormat="1" ht="20.25" customHeight="1">
      <c r="A216" s="5" t="s">
        <v>14</v>
      </c>
      <c r="B216" s="6">
        <v>951</v>
      </c>
      <c r="C216" s="6" t="s">
        <v>63</v>
      </c>
      <c r="D216" s="7" t="s">
        <v>124</v>
      </c>
      <c r="E216" s="7">
        <v>247</v>
      </c>
      <c r="F216" s="7" t="s">
        <v>15</v>
      </c>
      <c r="G216" s="7" t="s">
        <v>1</v>
      </c>
      <c r="H216" s="8">
        <f>H217</f>
        <v>650000</v>
      </c>
      <c r="I216" s="8">
        <f>I217</f>
        <v>0</v>
      </c>
      <c r="J216" s="8">
        <f>J217</f>
        <v>0</v>
      </c>
      <c r="K216" s="8">
        <f>K217</f>
        <v>0</v>
      </c>
      <c r="L216" s="8">
        <f>L217</f>
        <v>0</v>
      </c>
      <c r="M216" s="8">
        <f>M217</f>
        <v>0</v>
      </c>
      <c r="N216" s="8">
        <f t="shared" si="47"/>
        <v>650000</v>
      </c>
      <c r="O216" s="8">
        <v>0</v>
      </c>
    </row>
    <row r="217" spans="1:15" s="83" customFormat="1" ht="20.25" customHeight="1">
      <c r="A217" s="5" t="s">
        <v>23</v>
      </c>
      <c r="B217" s="6">
        <v>951</v>
      </c>
      <c r="C217" s="6" t="s">
        <v>63</v>
      </c>
      <c r="D217" s="7" t="s">
        <v>124</v>
      </c>
      <c r="E217" s="7">
        <v>247</v>
      </c>
      <c r="F217" s="7">
        <v>223</v>
      </c>
      <c r="G217" s="31" t="s">
        <v>400</v>
      </c>
      <c r="H217" s="8">
        <v>650000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47"/>
        <v>650000</v>
      </c>
      <c r="O217" s="8">
        <v>0</v>
      </c>
    </row>
    <row r="218" spans="1:15" s="83" customFormat="1" ht="20.25" customHeight="1">
      <c r="A218" s="5" t="s">
        <v>14</v>
      </c>
      <c r="B218" s="6">
        <v>951</v>
      </c>
      <c r="C218" s="6" t="s">
        <v>63</v>
      </c>
      <c r="D218" s="7" t="s">
        <v>124</v>
      </c>
      <c r="E218" s="7" t="s">
        <v>16</v>
      </c>
      <c r="F218" s="7" t="s">
        <v>15</v>
      </c>
      <c r="G218" s="7" t="s">
        <v>1</v>
      </c>
      <c r="H218" s="8">
        <f>H219+H220</f>
        <v>30000</v>
      </c>
      <c r="I218" s="8">
        <f>I219+I220</f>
        <v>0</v>
      </c>
      <c r="J218" s="8">
        <f>J219+J220</f>
        <v>0</v>
      </c>
      <c r="K218" s="8">
        <f>K219</f>
        <v>0</v>
      </c>
      <c r="L218" s="8">
        <f>L219</f>
        <v>0</v>
      </c>
      <c r="M218" s="8">
        <f>M219+M220</f>
        <v>0</v>
      </c>
      <c r="N218" s="8">
        <f>H218-J218</f>
        <v>30000</v>
      </c>
      <c r="O218" s="8">
        <v>0</v>
      </c>
    </row>
    <row r="219" spans="1:15" s="83" customFormat="1" ht="20.25" customHeight="1">
      <c r="A219" s="5" t="s">
        <v>24</v>
      </c>
      <c r="B219" s="6">
        <v>951</v>
      </c>
      <c r="C219" s="6" t="s">
        <v>63</v>
      </c>
      <c r="D219" s="7" t="s">
        <v>124</v>
      </c>
      <c r="E219" s="7" t="s">
        <v>16</v>
      </c>
      <c r="F219" s="7">
        <v>225</v>
      </c>
      <c r="G219" s="31" t="s">
        <v>400</v>
      </c>
      <c r="H219" s="8">
        <v>30000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>H219-J219</f>
        <v>30000</v>
      </c>
      <c r="O219" s="8">
        <v>0</v>
      </c>
    </row>
    <row r="220" spans="1:15" s="83" customFormat="1" ht="20.25" customHeight="1" hidden="1">
      <c r="A220" s="5" t="s">
        <v>24</v>
      </c>
      <c r="B220" s="6">
        <v>951</v>
      </c>
      <c r="C220" s="6" t="s">
        <v>63</v>
      </c>
      <c r="D220" s="7" t="s">
        <v>124</v>
      </c>
      <c r="E220" s="7" t="s">
        <v>16</v>
      </c>
      <c r="F220" s="7">
        <v>225</v>
      </c>
      <c r="G220" s="31" t="s">
        <v>436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 t="shared" si="47"/>
        <v>0</v>
      </c>
      <c r="O220" s="8">
        <v>0</v>
      </c>
    </row>
    <row r="221" spans="1:254" s="68" customFormat="1" ht="31.5" customHeight="1" hidden="1">
      <c r="A221" s="1" t="s">
        <v>449</v>
      </c>
      <c r="B221" s="2">
        <v>951</v>
      </c>
      <c r="C221" s="2" t="s">
        <v>63</v>
      </c>
      <c r="D221" s="3" t="s">
        <v>447</v>
      </c>
      <c r="E221" s="3" t="s">
        <v>1</v>
      </c>
      <c r="F221" s="3" t="s">
        <v>1</v>
      </c>
      <c r="G221" s="3" t="s">
        <v>1</v>
      </c>
      <c r="H221" s="4">
        <f aca="true" t="shared" si="62" ref="H221:M221">H222</f>
        <v>0</v>
      </c>
      <c r="I221" s="4">
        <f t="shared" si="62"/>
        <v>0</v>
      </c>
      <c r="J221" s="4">
        <f t="shared" si="62"/>
        <v>0</v>
      </c>
      <c r="K221" s="4">
        <f t="shared" si="62"/>
        <v>0</v>
      </c>
      <c r="L221" s="4">
        <f t="shared" si="62"/>
        <v>0</v>
      </c>
      <c r="M221" s="4">
        <f t="shared" si="62"/>
        <v>0</v>
      </c>
      <c r="N221" s="4">
        <f aca="true" t="shared" si="63" ref="N221:N228">H221-J221</f>
        <v>0</v>
      </c>
      <c r="O221" s="4">
        <v>0</v>
      </c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</row>
    <row r="222" spans="1:15" s="83" customFormat="1" ht="20.25" customHeight="1" hidden="1">
      <c r="A222" s="5" t="s">
        <v>14</v>
      </c>
      <c r="B222" s="6">
        <v>951</v>
      </c>
      <c r="C222" s="6" t="s">
        <v>63</v>
      </c>
      <c r="D222" s="7" t="s">
        <v>447</v>
      </c>
      <c r="E222" s="7" t="s">
        <v>16</v>
      </c>
      <c r="F222" s="7">
        <v>220</v>
      </c>
      <c r="G222" s="7" t="s">
        <v>1</v>
      </c>
      <c r="H222" s="8">
        <f>H223+H224+H225</f>
        <v>0</v>
      </c>
      <c r="I222" s="8">
        <f>I223+I224+I225</f>
        <v>0</v>
      </c>
      <c r="J222" s="8">
        <f>J223+J224+J225</f>
        <v>0</v>
      </c>
      <c r="K222" s="8">
        <f>K224</f>
        <v>0</v>
      </c>
      <c r="L222" s="8">
        <f>L224</f>
        <v>0</v>
      </c>
      <c r="M222" s="8">
        <f>M223+M224+M225</f>
        <v>0</v>
      </c>
      <c r="N222" s="8">
        <f t="shared" si="63"/>
        <v>0</v>
      </c>
      <c r="O222" s="8">
        <v>0</v>
      </c>
    </row>
    <row r="223" spans="1:15" s="83" customFormat="1" ht="20.25" customHeight="1" hidden="1">
      <c r="A223" s="5" t="s">
        <v>24</v>
      </c>
      <c r="B223" s="6">
        <v>951</v>
      </c>
      <c r="C223" s="6" t="s">
        <v>63</v>
      </c>
      <c r="D223" s="7" t="s">
        <v>447</v>
      </c>
      <c r="E223" s="7" t="s">
        <v>16</v>
      </c>
      <c r="F223" s="7">
        <v>225</v>
      </c>
      <c r="G223" s="31" t="s">
        <v>400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>H223-J223</f>
        <v>0</v>
      </c>
      <c r="O223" s="8">
        <v>0</v>
      </c>
    </row>
    <row r="224" spans="1:15" s="83" customFormat="1" ht="20.25" customHeight="1" hidden="1">
      <c r="A224" s="5" t="s">
        <v>24</v>
      </c>
      <c r="B224" s="6">
        <v>951</v>
      </c>
      <c r="C224" s="6" t="s">
        <v>63</v>
      </c>
      <c r="D224" s="7" t="s">
        <v>447</v>
      </c>
      <c r="E224" s="7" t="s">
        <v>16</v>
      </c>
      <c r="F224" s="7">
        <v>225</v>
      </c>
      <c r="G224" s="31" t="s">
        <v>436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63"/>
        <v>0</v>
      </c>
      <c r="O224" s="8">
        <v>0</v>
      </c>
    </row>
    <row r="225" spans="1:15" s="83" customFormat="1" ht="20.25" customHeight="1" hidden="1">
      <c r="A225" s="5" t="s">
        <v>24</v>
      </c>
      <c r="B225" s="6">
        <v>951</v>
      </c>
      <c r="C225" s="6" t="s">
        <v>63</v>
      </c>
      <c r="D225" s="7" t="s">
        <v>447</v>
      </c>
      <c r="E225" s="7" t="s">
        <v>16</v>
      </c>
      <c r="F225" s="7">
        <v>226</v>
      </c>
      <c r="G225" s="31" t="s">
        <v>400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>H225-J225</f>
        <v>0</v>
      </c>
      <c r="O225" s="8">
        <v>0</v>
      </c>
    </row>
    <row r="226" spans="1:254" s="68" customFormat="1" ht="33" customHeight="1" hidden="1">
      <c r="A226" s="1" t="s">
        <v>412</v>
      </c>
      <c r="B226" s="2">
        <v>951</v>
      </c>
      <c r="C226" s="2" t="s">
        <v>63</v>
      </c>
      <c r="D226" s="3" t="s">
        <v>411</v>
      </c>
      <c r="E226" s="3" t="s">
        <v>1</v>
      </c>
      <c r="F226" s="3" t="s">
        <v>1</v>
      </c>
      <c r="G226" s="3" t="s">
        <v>1</v>
      </c>
      <c r="H226" s="4">
        <f aca="true" t="shared" si="64" ref="H226:M226">H227</f>
        <v>0</v>
      </c>
      <c r="I226" s="4">
        <f t="shared" si="64"/>
        <v>0</v>
      </c>
      <c r="J226" s="4">
        <f t="shared" si="64"/>
        <v>0</v>
      </c>
      <c r="K226" s="4">
        <f t="shared" si="64"/>
        <v>0</v>
      </c>
      <c r="L226" s="4">
        <f t="shared" si="64"/>
        <v>0</v>
      </c>
      <c r="M226" s="4">
        <f t="shared" si="64"/>
        <v>0</v>
      </c>
      <c r="N226" s="4">
        <f t="shared" si="63"/>
        <v>0</v>
      </c>
      <c r="O226" s="4">
        <v>0</v>
      </c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4"/>
      <c r="IS226" s="84"/>
      <c r="IT226" s="84"/>
    </row>
    <row r="227" spans="1:15" s="83" customFormat="1" ht="21" customHeight="1" hidden="1">
      <c r="A227" s="5" t="s">
        <v>14</v>
      </c>
      <c r="B227" s="6">
        <v>951</v>
      </c>
      <c r="C227" s="6" t="s">
        <v>63</v>
      </c>
      <c r="D227" s="7" t="s">
        <v>411</v>
      </c>
      <c r="E227" s="7" t="s">
        <v>16</v>
      </c>
      <c r="F227" s="7">
        <v>220</v>
      </c>
      <c r="G227" s="7" t="s">
        <v>1</v>
      </c>
      <c r="H227" s="8">
        <f>H228</f>
        <v>0</v>
      </c>
      <c r="I227" s="8">
        <f>I228</f>
        <v>0</v>
      </c>
      <c r="J227" s="8">
        <f>J228</f>
        <v>0</v>
      </c>
      <c r="K227" s="8">
        <f>K229</f>
        <v>0</v>
      </c>
      <c r="L227" s="8">
        <f>L229</f>
        <v>0</v>
      </c>
      <c r="M227" s="8">
        <f>M228</f>
        <v>0</v>
      </c>
      <c r="N227" s="8">
        <f t="shared" si="63"/>
        <v>0</v>
      </c>
      <c r="O227" s="8">
        <v>0</v>
      </c>
    </row>
    <row r="228" spans="1:15" s="83" customFormat="1" ht="22.5" customHeight="1" hidden="1">
      <c r="A228" s="5" t="s">
        <v>17</v>
      </c>
      <c r="B228" s="6">
        <v>951</v>
      </c>
      <c r="C228" s="6" t="s">
        <v>63</v>
      </c>
      <c r="D228" s="7" t="s">
        <v>411</v>
      </c>
      <c r="E228" s="7" t="s">
        <v>16</v>
      </c>
      <c r="F228" s="7">
        <v>226</v>
      </c>
      <c r="G228" s="31" t="s">
        <v>400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 t="shared" si="63"/>
        <v>0</v>
      </c>
      <c r="O228" s="8">
        <v>0</v>
      </c>
    </row>
    <row r="229" spans="1:254" s="68" customFormat="1" ht="45.75" customHeight="1" hidden="1">
      <c r="A229" s="1" t="s">
        <v>318</v>
      </c>
      <c r="B229" s="2">
        <v>951</v>
      </c>
      <c r="C229" s="2" t="s">
        <v>63</v>
      </c>
      <c r="D229" s="3" t="s">
        <v>125</v>
      </c>
      <c r="E229" s="3" t="s">
        <v>1</v>
      </c>
      <c r="F229" s="3" t="s">
        <v>1</v>
      </c>
      <c r="G229" s="3" t="s">
        <v>1</v>
      </c>
      <c r="H229" s="4">
        <f>H230+H235</f>
        <v>0</v>
      </c>
      <c r="I229" s="4">
        <f>I230+I235</f>
        <v>0</v>
      </c>
      <c r="J229" s="4">
        <f>J230+J235</f>
        <v>0</v>
      </c>
      <c r="K229" s="4">
        <f>K230</f>
        <v>0</v>
      </c>
      <c r="L229" s="4">
        <f>L230</f>
        <v>0</v>
      </c>
      <c r="M229" s="4">
        <f>M230+M235</f>
        <v>0</v>
      </c>
      <c r="N229" s="4">
        <f>N230+N235</f>
        <v>0</v>
      </c>
      <c r="O229" s="4">
        <v>0</v>
      </c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4"/>
      <c r="IS229" s="84"/>
      <c r="IT229" s="84"/>
    </row>
    <row r="230" spans="1:15" s="83" customFormat="1" ht="21" customHeight="1" hidden="1">
      <c r="A230" s="5" t="s">
        <v>14</v>
      </c>
      <c r="B230" s="6">
        <v>951</v>
      </c>
      <c r="C230" s="6" t="s">
        <v>63</v>
      </c>
      <c r="D230" s="7" t="s">
        <v>125</v>
      </c>
      <c r="E230" s="7" t="s">
        <v>16</v>
      </c>
      <c r="F230" s="7">
        <v>220</v>
      </c>
      <c r="G230" s="7" t="s">
        <v>1</v>
      </c>
      <c r="H230" s="8">
        <f aca="true" t="shared" si="65" ref="H230:M230">H231+H232+H234</f>
        <v>0</v>
      </c>
      <c r="I230" s="8">
        <f t="shared" si="65"/>
        <v>0</v>
      </c>
      <c r="J230" s="8">
        <f t="shared" si="65"/>
        <v>0</v>
      </c>
      <c r="K230" s="8">
        <f t="shared" si="65"/>
        <v>0</v>
      </c>
      <c r="L230" s="8">
        <f t="shared" si="65"/>
        <v>0</v>
      </c>
      <c r="M230" s="8">
        <f t="shared" si="65"/>
        <v>0</v>
      </c>
      <c r="N230" s="8">
        <f t="shared" si="47"/>
        <v>0</v>
      </c>
      <c r="O230" s="8">
        <v>0</v>
      </c>
    </row>
    <row r="231" spans="1:15" s="83" customFormat="1" ht="22.5" customHeight="1" hidden="1">
      <c r="A231" s="5" t="s">
        <v>24</v>
      </c>
      <c r="B231" s="6">
        <v>951</v>
      </c>
      <c r="C231" s="6" t="s">
        <v>63</v>
      </c>
      <c r="D231" s="7" t="s">
        <v>125</v>
      </c>
      <c r="E231" s="7" t="s">
        <v>16</v>
      </c>
      <c r="F231" s="7">
        <v>225</v>
      </c>
      <c r="G231" s="31" t="s">
        <v>400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 t="shared" si="47"/>
        <v>0</v>
      </c>
      <c r="O231" s="8">
        <v>0</v>
      </c>
    </row>
    <row r="232" spans="1:15" s="83" customFormat="1" ht="22.5" customHeight="1" hidden="1">
      <c r="A232" s="5" t="s">
        <v>24</v>
      </c>
      <c r="B232" s="6">
        <v>951</v>
      </c>
      <c r="C232" s="6" t="s">
        <v>63</v>
      </c>
      <c r="D232" s="7" t="s">
        <v>125</v>
      </c>
      <c r="E232" s="7" t="s">
        <v>16</v>
      </c>
      <c r="F232" s="7">
        <v>225</v>
      </c>
      <c r="G232" s="31" t="s">
        <v>436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H232-J232</f>
        <v>0</v>
      </c>
      <c r="O232" s="8">
        <v>0</v>
      </c>
    </row>
    <row r="233" spans="1:15" s="83" customFormat="1" ht="22.5" customHeight="1" hidden="1">
      <c r="A233" s="5" t="s">
        <v>17</v>
      </c>
      <c r="B233" s="6">
        <v>951</v>
      </c>
      <c r="C233" s="6" t="s">
        <v>63</v>
      </c>
      <c r="D233" s="7" t="s">
        <v>125</v>
      </c>
      <c r="E233" s="7" t="s">
        <v>16</v>
      </c>
      <c r="F233" s="7">
        <v>226</v>
      </c>
      <c r="G233" s="31" t="s">
        <v>400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f>H233-J233</f>
        <v>0</v>
      </c>
      <c r="O233" s="8">
        <v>0</v>
      </c>
    </row>
    <row r="234" spans="1:15" s="83" customFormat="1" ht="22.5" customHeight="1" hidden="1">
      <c r="A234" s="5" t="s">
        <v>17</v>
      </c>
      <c r="B234" s="6">
        <v>951</v>
      </c>
      <c r="C234" s="6" t="s">
        <v>63</v>
      </c>
      <c r="D234" s="7" t="s">
        <v>125</v>
      </c>
      <c r="E234" s="7" t="s">
        <v>16</v>
      </c>
      <c r="F234" s="7">
        <v>226</v>
      </c>
      <c r="G234" s="31" t="s">
        <v>436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>H234-J234</f>
        <v>0</v>
      </c>
      <c r="O234" s="8">
        <v>0</v>
      </c>
    </row>
    <row r="235" spans="1:15" s="83" customFormat="1" ht="21" customHeight="1" hidden="1">
      <c r="A235" s="5" t="s">
        <v>366</v>
      </c>
      <c r="B235" s="6">
        <v>951</v>
      </c>
      <c r="C235" s="6" t="s">
        <v>63</v>
      </c>
      <c r="D235" s="7" t="s">
        <v>125</v>
      </c>
      <c r="E235" s="7" t="s">
        <v>16</v>
      </c>
      <c r="F235" s="7">
        <v>300</v>
      </c>
      <c r="G235" s="7" t="s">
        <v>1</v>
      </c>
      <c r="H235" s="8">
        <f>H236+H238</f>
        <v>0</v>
      </c>
      <c r="I235" s="8">
        <f>I236+I238</f>
        <v>0</v>
      </c>
      <c r="J235" s="8">
        <f>J236+J238</f>
        <v>0</v>
      </c>
      <c r="K235" s="8">
        <f>K236</f>
        <v>0</v>
      </c>
      <c r="L235" s="8">
        <f>L236</f>
        <v>0</v>
      </c>
      <c r="M235" s="8">
        <f>M236+M238</f>
        <v>0</v>
      </c>
      <c r="N235" s="8">
        <f t="shared" si="47"/>
        <v>0</v>
      </c>
      <c r="O235" s="8">
        <v>0</v>
      </c>
    </row>
    <row r="236" spans="1:15" s="83" customFormat="1" ht="19.5" customHeight="1" hidden="1">
      <c r="A236" s="5" t="s">
        <v>102</v>
      </c>
      <c r="B236" s="6">
        <v>951</v>
      </c>
      <c r="C236" s="6" t="s">
        <v>63</v>
      </c>
      <c r="D236" s="7" t="s">
        <v>125</v>
      </c>
      <c r="E236" s="7" t="s">
        <v>16</v>
      </c>
      <c r="F236" s="7">
        <v>310</v>
      </c>
      <c r="G236" s="7" t="s">
        <v>1</v>
      </c>
      <c r="H236" s="8">
        <f>H237</f>
        <v>0</v>
      </c>
      <c r="I236" s="112">
        <f>I237</f>
        <v>0</v>
      </c>
      <c r="J236" s="112">
        <f>J237</f>
        <v>0</v>
      </c>
      <c r="K236" s="8">
        <f>K237</f>
        <v>0</v>
      </c>
      <c r="L236" s="8">
        <f>L237</f>
        <v>0</v>
      </c>
      <c r="M236" s="112">
        <f>M237</f>
        <v>0</v>
      </c>
      <c r="N236" s="8">
        <f t="shared" si="47"/>
        <v>0</v>
      </c>
      <c r="O236" s="8">
        <v>0</v>
      </c>
    </row>
    <row r="237" spans="1:15" s="83" customFormat="1" ht="21" customHeight="1" hidden="1">
      <c r="A237" s="5" t="s">
        <v>102</v>
      </c>
      <c r="B237" s="6">
        <v>951</v>
      </c>
      <c r="C237" s="6" t="s">
        <v>63</v>
      </c>
      <c r="D237" s="7" t="s">
        <v>125</v>
      </c>
      <c r="E237" s="7" t="s">
        <v>16</v>
      </c>
      <c r="F237" s="7">
        <v>310</v>
      </c>
      <c r="G237" s="7">
        <v>100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7"/>
        <v>0</v>
      </c>
      <c r="O237" s="8">
        <v>0</v>
      </c>
    </row>
    <row r="238" spans="1:15" s="83" customFormat="1" ht="31.5" customHeight="1" hidden="1">
      <c r="A238" s="5" t="s">
        <v>426</v>
      </c>
      <c r="B238" s="6">
        <v>951</v>
      </c>
      <c r="C238" s="6" t="s">
        <v>63</v>
      </c>
      <c r="D238" s="7" t="s">
        <v>125</v>
      </c>
      <c r="E238" s="7" t="s">
        <v>16</v>
      </c>
      <c r="F238" s="7">
        <v>346</v>
      </c>
      <c r="G238" s="7">
        <v>100</v>
      </c>
      <c r="H238" s="8">
        <v>0</v>
      </c>
      <c r="I238" s="8">
        <v>0</v>
      </c>
      <c r="J238" s="8">
        <v>0</v>
      </c>
      <c r="K238" s="8">
        <f>K239</f>
        <v>0</v>
      </c>
      <c r="L238" s="8">
        <f>L239</f>
        <v>0</v>
      </c>
      <c r="M238" s="8">
        <v>0</v>
      </c>
      <c r="N238" s="8">
        <f t="shared" si="47"/>
        <v>0</v>
      </c>
      <c r="O238" s="8">
        <v>0</v>
      </c>
    </row>
    <row r="239" spans="1:15" s="83" customFormat="1" ht="34.5" customHeight="1" hidden="1">
      <c r="A239" s="5" t="s">
        <v>426</v>
      </c>
      <c r="B239" s="6">
        <v>951</v>
      </c>
      <c r="C239" s="6" t="s">
        <v>63</v>
      </c>
      <c r="D239" s="7" t="s">
        <v>125</v>
      </c>
      <c r="E239" s="7" t="s">
        <v>16</v>
      </c>
      <c r="F239" s="7">
        <v>346</v>
      </c>
      <c r="G239" s="7">
        <v>123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f t="shared" si="47"/>
        <v>0</v>
      </c>
      <c r="O239" s="8">
        <v>0</v>
      </c>
    </row>
    <row r="240" spans="1:254" s="68" customFormat="1" ht="21.75" customHeight="1" hidden="1">
      <c r="A240" s="1" t="s">
        <v>413</v>
      </c>
      <c r="B240" s="2">
        <v>951</v>
      </c>
      <c r="C240" s="2" t="s">
        <v>63</v>
      </c>
      <c r="D240" s="3" t="s">
        <v>336</v>
      </c>
      <c r="E240" s="3" t="s">
        <v>1</v>
      </c>
      <c r="F240" s="3" t="s">
        <v>1</v>
      </c>
      <c r="G240" s="3" t="s">
        <v>1</v>
      </c>
      <c r="H240" s="4">
        <f aca="true" t="shared" si="66" ref="H240:M240">H241</f>
        <v>0</v>
      </c>
      <c r="I240" s="4">
        <f t="shared" si="66"/>
        <v>0</v>
      </c>
      <c r="J240" s="4">
        <f t="shared" si="66"/>
        <v>0</v>
      </c>
      <c r="K240" s="4">
        <f t="shared" si="66"/>
        <v>0</v>
      </c>
      <c r="L240" s="4">
        <f t="shared" si="66"/>
        <v>0</v>
      </c>
      <c r="M240" s="4">
        <f t="shared" si="66"/>
        <v>0</v>
      </c>
      <c r="N240" s="4">
        <f t="shared" si="47"/>
        <v>0</v>
      </c>
      <c r="O240" s="4">
        <v>0</v>
      </c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4"/>
      <c r="IS240" s="84"/>
      <c r="IT240" s="84"/>
    </row>
    <row r="241" spans="1:15" s="83" customFormat="1" ht="21" customHeight="1" hidden="1">
      <c r="A241" s="5" t="s">
        <v>14</v>
      </c>
      <c r="B241" s="6">
        <v>951</v>
      </c>
      <c r="C241" s="6" t="s">
        <v>63</v>
      </c>
      <c r="D241" s="7" t="s">
        <v>336</v>
      </c>
      <c r="E241" s="7" t="s">
        <v>16</v>
      </c>
      <c r="F241" s="7">
        <v>220</v>
      </c>
      <c r="G241" s="7" t="s">
        <v>1</v>
      </c>
      <c r="H241" s="8">
        <f>H242+H243</f>
        <v>0</v>
      </c>
      <c r="I241" s="8">
        <f>I242+I243</f>
        <v>0</v>
      </c>
      <c r="J241" s="8">
        <f>J242+J243</f>
        <v>0</v>
      </c>
      <c r="K241" s="8">
        <f>K243</f>
        <v>0</v>
      </c>
      <c r="L241" s="8">
        <f>L243</f>
        <v>0</v>
      </c>
      <c r="M241" s="8">
        <f>M242+M243</f>
        <v>0</v>
      </c>
      <c r="N241" s="8">
        <f t="shared" si="47"/>
        <v>0</v>
      </c>
      <c r="O241" s="8">
        <v>0</v>
      </c>
    </row>
    <row r="242" spans="1:15" s="83" customFormat="1" ht="22.5" customHeight="1" hidden="1">
      <c r="A242" s="5" t="s">
        <v>17</v>
      </c>
      <c r="B242" s="6">
        <v>951</v>
      </c>
      <c r="C242" s="6" t="s">
        <v>63</v>
      </c>
      <c r="D242" s="7" t="s">
        <v>336</v>
      </c>
      <c r="E242" s="7" t="s">
        <v>16</v>
      </c>
      <c r="F242" s="7">
        <v>226</v>
      </c>
      <c r="G242" s="31" t="s">
        <v>400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f t="shared" si="47"/>
        <v>0</v>
      </c>
      <c r="O242" s="8">
        <v>0</v>
      </c>
    </row>
    <row r="243" spans="1:15" s="83" customFormat="1" ht="22.5" customHeight="1" hidden="1">
      <c r="A243" s="5" t="s">
        <v>17</v>
      </c>
      <c r="B243" s="6">
        <v>951</v>
      </c>
      <c r="C243" s="6" t="s">
        <v>63</v>
      </c>
      <c r="D243" s="7" t="s">
        <v>336</v>
      </c>
      <c r="E243" s="7" t="s">
        <v>16</v>
      </c>
      <c r="F243" s="7">
        <v>226</v>
      </c>
      <c r="G243" s="31" t="s">
        <v>436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47"/>
        <v>0</v>
      </c>
      <c r="O243" s="8">
        <v>0</v>
      </c>
    </row>
    <row r="244" spans="1:254" s="68" customFormat="1" ht="24.75" customHeight="1" hidden="1">
      <c r="A244" s="1" t="s">
        <v>317</v>
      </c>
      <c r="B244" s="2">
        <v>951</v>
      </c>
      <c r="C244" s="2" t="s">
        <v>63</v>
      </c>
      <c r="D244" s="3" t="s">
        <v>316</v>
      </c>
      <c r="E244" s="7"/>
      <c r="F244" s="7"/>
      <c r="G244" s="7"/>
      <c r="H244" s="4">
        <f aca="true" t="shared" si="67" ref="H244:M244">H245+H249+H247</f>
        <v>0</v>
      </c>
      <c r="I244" s="4">
        <f t="shared" si="67"/>
        <v>0</v>
      </c>
      <c r="J244" s="4">
        <f t="shared" si="67"/>
        <v>0</v>
      </c>
      <c r="K244" s="4">
        <f t="shared" si="67"/>
        <v>0</v>
      </c>
      <c r="L244" s="4">
        <f t="shared" si="67"/>
        <v>0</v>
      </c>
      <c r="M244" s="4">
        <f t="shared" si="67"/>
        <v>0</v>
      </c>
      <c r="N244" s="8">
        <f t="shared" si="47"/>
        <v>0</v>
      </c>
      <c r="O244" s="8">
        <v>0</v>
      </c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4"/>
      <c r="IT244" s="84"/>
    </row>
    <row r="245" spans="1:15" s="83" customFormat="1" ht="20.25" customHeight="1" hidden="1">
      <c r="A245" s="5" t="s">
        <v>14</v>
      </c>
      <c r="B245" s="6">
        <v>951</v>
      </c>
      <c r="C245" s="6" t="s">
        <v>63</v>
      </c>
      <c r="D245" s="7" t="s">
        <v>316</v>
      </c>
      <c r="E245" s="7" t="s">
        <v>16</v>
      </c>
      <c r="F245" s="7" t="s">
        <v>15</v>
      </c>
      <c r="G245" s="7" t="s">
        <v>1</v>
      </c>
      <c r="H245" s="8">
        <f aca="true" t="shared" si="68" ref="H245:M245">H246</f>
        <v>0</v>
      </c>
      <c r="I245" s="8">
        <f t="shared" si="68"/>
        <v>0</v>
      </c>
      <c r="J245" s="8">
        <f t="shared" si="68"/>
        <v>0</v>
      </c>
      <c r="K245" s="8">
        <f t="shared" si="68"/>
        <v>0</v>
      </c>
      <c r="L245" s="8">
        <f t="shared" si="68"/>
        <v>0</v>
      </c>
      <c r="M245" s="8">
        <f t="shared" si="68"/>
        <v>0</v>
      </c>
      <c r="N245" s="8">
        <f t="shared" si="47"/>
        <v>0</v>
      </c>
      <c r="O245" s="8">
        <v>0</v>
      </c>
    </row>
    <row r="246" spans="1:15" s="83" customFormat="1" ht="19.5" customHeight="1" hidden="1">
      <c r="A246" s="5" t="s">
        <v>24</v>
      </c>
      <c r="B246" s="6">
        <v>951</v>
      </c>
      <c r="C246" s="6" t="s">
        <v>63</v>
      </c>
      <c r="D246" s="7" t="s">
        <v>316</v>
      </c>
      <c r="E246" s="7" t="s">
        <v>16</v>
      </c>
      <c r="F246" s="7" t="s">
        <v>25</v>
      </c>
      <c r="G246" s="7" t="s">
        <v>8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 t="shared" si="47"/>
        <v>0</v>
      </c>
      <c r="O246" s="8">
        <v>0</v>
      </c>
    </row>
    <row r="247" spans="1:15" s="83" customFormat="1" ht="19.5" customHeight="1" hidden="1">
      <c r="A247" s="5"/>
      <c r="B247" s="6">
        <v>951</v>
      </c>
      <c r="C247" s="6" t="s">
        <v>63</v>
      </c>
      <c r="D247" s="7" t="s">
        <v>125</v>
      </c>
      <c r="E247" s="7" t="s">
        <v>16</v>
      </c>
      <c r="F247" s="7">
        <v>310</v>
      </c>
      <c r="G247" s="7" t="s">
        <v>1</v>
      </c>
      <c r="H247" s="8">
        <f aca="true" t="shared" si="69" ref="H247:M247">H248</f>
        <v>0</v>
      </c>
      <c r="I247" s="8">
        <f t="shared" si="69"/>
        <v>0</v>
      </c>
      <c r="J247" s="8">
        <f t="shared" si="69"/>
        <v>0</v>
      </c>
      <c r="K247" s="8">
        <f t="shared" si="69"/>
        <v>0</v>
      </c>
      <c r="L247" s="8">
        <f t="shared" si="69"/>
        <v>0</v>
      </c>
      <c r="M247" s="8">
        <f t="shared" si="69"/>
        <v>0</v>
      </c>
      <c r="N247" s="8">
        <f t="shared" si="47"/>
        <v>0</v>
      </c>
      <c r="O247" s="8">
        <v>0</v>
      </c>
    </row>
    <row r="248" spans="1:15" s="83" customFormat="1" ht="19.5" customHeight="1" hidden="1">
      <c r="A248" s="5"/>
      <c r="B248" s="6">
        <v>951</v>
      </c>
      <c r="C248" s="6" t="s">
        <v>63</v>
      </c>
      <c r="D248" s="7" t="s">
        <v>125</v>
      </c>
      <c r="E248" s="7" t="s">
        <v>16</v>
      </c>
      <c r="F248" s="7">
        <v>310</v>
      </c>
      <c r="G248" s="7" t="s">
        <v>8</v>
      </c>
      <c r="H248" s="8">
        <v>0</v>
      </c>
      <c r="I248" s="8">
        <v>0</v>
      </c>
      <c r="J248" s="8">
        <v>0</v>
      </c>
      <c r="K248" s="8"/>
      <c r="L248" s="8"/>
      <c r="M248" s="8">
        <v>0</v>
      </c>
      <c r="N248" s="8">
        <f t="shared" si="47"/>
        <v>0</v>
      </c>
      <c r="O248" s="8">
        <v>0</v>
      </c>
    </row>
    <row r="249" spans="1:15" s="83" customFormat="1" ht="20.25" customHeight="1" hidden="1">
      <c r="A249" s="5" t="s">
        <v>19</v>
      </c>
      <c r="B249" s="6">
        <v>951</v>
      </c>
      <c r="C249" s="6" t="s">
        <v>63</v>
      </c>
      <c r="D249" s="7" t="s">
        <v>316</v>
      </c>
      <c r="E249" s="7" t="s">
        <v>16</v>
      </c>
      <c r="F249" s="7" t="s">
        <v>20</v>
      </c>
      <c r="G249" s="7" t="s">
        <v>1</v>
      </c>
      <c r="H249" s="8">
        <f aca="true" t="shared" si="70" ref="H249:M249">H250</f>
        <v>0</v>
      </c>
      <c r="I249" s="8">
        <f t="shared" si="70"/>
        <v>0</v>
      </c>
      <c r="J249" s="8">
        <f t="shared" si="70"/>
        <v>0</v>
      </c>
      <c r="K249" s="8">
        <f t="shared" si="70"/>
        <v>0</v>
      </c>
      <c r="L249" s="8">
        <f t="shared" si="70"/>
        <v>0</v>
      </c>
      <c r="M249" s="8">
        <f t="shared" si="70"/>
        <v>0</v>
      </c>
      <c r="N249" s="8">
        <f t="shared" si="47"/>
        <v>0</v>
      </c>
      <c r="O249" s="8">
        <v>0</v>
      </c>
    </row>
    <row r="250" spans="1:15" s="83" customFormat="1" ht="18.75" customHeight="1" hidden="1">
      <c r="A250" s="5" t="s">
        <v>19</v>
      </c>
      <c r="B250" s="6">
        <v>951</v>
      </c>
      <c r="C250" s="6" t="s">
        <v>63</v>
      </c>
      <c r="D250" s="7" t="s">
        <v>316</v>
      </c>
      <c r="E250" s="7" t="s">
        <v>16</v>
      </c>
      <c r="F250" s="7" t="s">
        <v>20</v>
      </c>
      <c r="G250" s="7" t="s">
        <v>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 t="shared" si="47"/>
        <v>0</v>
      </c>
      <c r="O250" s="8">
        <v>0</v>
      </c>
    </row>
    <row r="251" spans="1:254" s="68" customFormat="1" ht="32.25" customHeight="1">
      <c r="A251" s="1" t="s">
        <v>415</v>
      </c>
      <c r="B251" s="2">
        <v>951</v>
      </c>
      <c r="C251" s="2" t="s">
        <v>63</v>
      </c>
      <c r="D251" s="3" t="s">
        <v>414</v>
      </c>
      <c r="E251" s="3" t="s">
        <v>1</v>
      </c>
      <c r="F251" s="3" t="s">
        <v>1</v>
      </c>
      <c r="G251" s="3" t="s">
        <v>1</v>
      </c>
      <c r="H251" s="4">
        <f aca="true" t="shared" si="71" ref="H251:M251">H252</f>
        <v>15000</v>
      </c>
      <c r="I251" s="4">
        <f t="shared" si="71"/>
        <v>0</v>
      </c>
      <c r="J251" s="4">
        <f t="shared" si="71"/>
        <v>0</v>
      </c>
      <c r="K251" s="4">
        <f t="shared" si="71"/>
        <v>0</v>
      </c>
      <c r="L251" s="4">
        <f t="shared" si="71"/>
        <v>0</v>
      </c>
      <c r="M251" s="4">
        <f t="shared" si="71"/>
        <v>0</v>
      </c>
      <c r="N251" s="4">
        <f>H251-J251</f>
        <v>15000</v>
      </c>
      <c r="O251" s="4">
        <v>0</v>
      </c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4"/>
      <c r="IH251" s="84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4"/>
      <c r="IT251" s="84"/>
    </row>
    <row r="252" spans="1:15" s="83" customFormat="1" ht="21" customHeight="1">
      <c r="A252" s="5" t="s">
        <v>14</v>
      </c>
      <c r="B252" s="6">
        <v>951</v>
      </c>
      <c r="C252" s="6" t="s">
        <v>63</v>
      </c>
      <c r="D252" s="7" t="s">
        <v>414</v>
      </c>
      <c r="E252" s="7" t="s">
        <v>16</v>
      </c>
      <c r="F252" s="7">
        <v>220</v>
      </c>
      <c r="G252" s="7" t="s">
        <v>1</v>
      </c>
      <c r="H252" s="8">
        <f>H253+H254</f>
        <v>15000</v>
      </c>
      <c r="I252" s="8">
        <f>I253+I254</f>
        <v>0</v>
      </c>
      <c r="J252" s="8">
        <f>J253+J254</f>
        <v>0</v>
      </c>
      <c r="K252" s="8">
        <f>K254</f>
        <v>0</v>
      </c>
      <c r="L252" s="8">
        <f>L254</f>
        <v>0</v>
      </c>
      <c r="M252" s="8">
        <f>M253+M254</f>
        <v>0</v>
      </c>
      <c r="N252" s="8">
        <f>H252-J252</f>
        <v>15000</v>
      </c>
      <c r="O252" s="8">
        <v>0</v>
      </c>
    </row>
    <row r="253" spans="1:15" s="83" customFormat="1" ht="22.5" customHeight="1">
      <c r="A253" s="5" t="s">
        <v>24</v>
      </c>
      <c r="B253" s="6">
        <v>951</v>
      </c>
      <c r="C253" s="6" t="s">
        <v>63</v>
      </c>
      <c r="D253" s="7" t="s">
        <v>414</v>
      </c>
      <c r="E253" s="7" t="s">
        <v>16</v>
      </c>
      <c r="F253" s="7">
        <v>225</v>
      </c>
      <c r="G253" s="31" t="s">
        <v>400</v>
      </c>
      <c r="H253" s="8">
        <v>15000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f>H253-J253</f>
        <v>15000</v>
      </c>
      <c r="O253" s="8">
        <v>0</v>
      </c>
    </row>
    <row r="254" spans="1:15" s="83" customFormat="1" ht="22.5" customHeight="1" hidden="1">
      <c r="A254" s="5" t="s">
        <v>17</v>
      </c>
      <c r="B254" s="6">
        <v>951</v>
      </c>
      <c r="C254" s="6" t="s">
        <v>63</v>
      </c>
      <c r="D254" s="7" t="s">
        <v>414</v>
      </c>
      <c r="E254" s="7" t="s">
        <v>16</v>
      </c>
      <c r="F254" s="7">
        <v>226</v>
      </c>
      <c r="G254" s="31" t="s">
        <v>88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>H254-J254</f>
        <v>0</v>
      </c>
      <c r="O254" s="8">
        <v>0</v>
      </c>
    </row>
    <row r="255" spans="1:254" s="68" customFormat="1" ht="70.5" customHeight="1" hidden="1">
      <c r="A255" s="1" t="s">
        <v>117</v>
      </c>
      <c r="B255" s="2">
        <v>951</v>
      </c>
      <c r="C255" s="2" t="s">
        <v>334</v>
      </c>
      <c r="D255" s="30" t="s">
        <v>118</v>
      </c>
      <c r="E255" s="3" t="s">
        <v>1</v>
      </c>
      <c r="F255" s="3" t="s">
        <v>1</v>
      </c>
      <c r="G255" s="3" t="s">
        <v>1</v>
      </c>
      <c r="H255" s="4">
        <f>H256</f>
        <v>0</v>
      </c>
      <c r="I255" s="4">
        <f aca="true" t="shared" si="72" ref="I255:M256">I256</f>
        <v>0</v>
      </c>
      <c r="J255" s="4">
        <f t="shared" si="72"/>
        <v>0</v>
      </c>
      <c r="K255" s="4">
        <f t="shared" si="72"/>
        <v>0</v>
      </c>
      <c r="L255" s="4">
        <f t="shared" si="72"/>
        <v>0</v>
      </c>
      <c r="M255" s="4">
        <f t="shared" si="72"/>
        <v>0</v>
      </c>
      <c r="N255" s="4">
        <f aca="true" t="shared" si="73" ref="N255:N270">H255-J255</f>
        <v>0</v>
      </c>
      <c r="O255" s="4">
        <v>0</v>
      </c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4"/>
      <c r="IT255" s="84"/>
    </row>
    <row r="256" spans="1:15" s="83" customFormat="1" ht="21" customHeight="1" hidden="1">
      <c r="A256" s="5" t="s">
        <v>14</v>
      </c>
      <c r="B256" s="6">
        <v>951</v>
      </c>
      <c r="C256" s="6" t="s">
        <v>334</v>
      </c>
      <c r="D256" s="31" t="s">
        <v>118</v>
      </c>
      <c r="E256" s="7" t="s">
        <v>16</v>
      </c>
      <c r="F256" s="7" t="s">
        <v>15</v>
      </c>
      <c r="G256" s="7" t="s">
        <v>1</v>
      </c>
      <c r="H256" s="8">
        <f>H257</f>
        <v>0</v>
      </c>
      <c r="I256" s="8">
        <f t="shared" si="72"/>
        <v>0</v>
      </c>
      <c r="J256" s="8">
        <f t="shared" si="72"/>
        <v>0</v>
      </c>
      <c r="K256" s="8">
        <f t="shared" si="72"/>
        <v>0</v>
      </c>
      <c r="L256" s="8">
        <f t="shared" si="72"/>
        <v>0</v>
      </c>
      <c r="M256" s="8">
        <f t="shared" si="72"/>
        <v>0</v>
      </c>
      <c r="N256" s="8">
        <f t="shared" si="73"/>
        <v>0</v>
      </c>
      <c r="O256" s="8">
        <v>0</v>
      </c>
    </row>
    <row r="257" spans="1:15" s="83" customFormat="1" ht="18" customHeight="1" hidden="1">
      <c r="A257" s="5" t="s">
        <v>17</v>
      </c>
      <c r="B257" s="6">
        <v>951</v>
      </c>
      <c r="C257" s="6" t="s">
        <v>334</v>
      </c>
      <c r="D257" s="31" t="s">
        <v>118</v>
      </c>
      <c r="E257" s="7" t="s">
        <v>16</v>
      </c>
      <c r="F257" s="7" t="s">
        <v>18</v>
      </c>
      <c r="G257" s="7">
        <v>100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 t="shared" si="73"/>
        <v>0</v>
      </c>
      <c r="O257" s="8">
        <v>0</v>
      </c>
    </row>
    <row r="258" spans="1:15" s="83" customFormat="1" ht="30.75" customHeight="1">
      <c r="A258" s="1" t="s">
        <v>440</v>
      </c>
      <c r="B258" s="2">
        <v>951</v>
      </c>
      <c r="C258" s="2" t="s">
        <v>65</v>
      </c>
      <c r="D258" s="3" t="s">
        <v>126</v>
      </c>
      <c r="E258" s="7" t="s">
        <v>1</v>
      </c>
      <c r="F258" s="7" t="s">
        <v>1</v>
      </c>
      <c r="G258" s="7" t="s">
        <v>1</v>
      </c>
      <c r="H258" s="4">
        <f>H259</f>
        <v>7540300</v>
      </c>
      <c r="I258" s="4">
        <f>I259</f>
        <v>230000</v>
      </c>
      <c r="J258" s="4">
        <f>J259</f>
        <v>230000</v>
      </c>
      <c r="K258" s="4">
        <f>K259+K263</f>
        <v>0</v>
      </c>
      <c r="L258" s="4">
        <f>L259+L263</f>
        <v>0</v>
      </c>
      <c r="M258" s="4">
        <f>M259</f>
        <v>230000</v>
      </c>
      <c r="N258" s="4">
        <f t="shared" si="73"/>
        <v>7310300</v>
      </c>
      <c r="O258" s="4">
        <v>0</v>
      </c>
    </row>
    <row r="259" spans="1:15" s="83" customFormat="1" ht="22.5" customHeight="1">
      <c r="A259" s="5" t="s">
        <v>52</v>
      </c>
      <c r="B259" s="6">
        <v>951</v>
      </c>
      <c r="C259" s="6" t="s">
        <v>65</v>
      </c>
      <c r="D259" s="7" t="s">
        <v>126</v>
      </c>
      <c r="E259" s="7">
        <v>610</v>
      </c>
      <c r="F259" s="7" t="s">
        <v>53</v>
      </c>
      <c r="G259" s="7" t="s">
        <v>1</v>
      </c>
      <c r="H259" s="8">
        <f>H260+H261+H264</f>
        <v>7540300</v>
      </c>
      <c r="I259" s="8">
        <f>I260+I261+I264</f>
        <v>230000</v>
      </c>
      <c r="J259" s="8">
        <f>J260+J261+J264</f>
        <v>230000</v>
      </c>
      <c r="K259" s="8">
        <f>K260</f>
        <v>0</v>
      </c>
      <c r="L259" s="8">
        <f>L260</f>
        <v>0</v>
      </c>
      <c r="M259" s="8">
        <f>M260+M261+M264</f>
        <v>230000</v>
      </c>
      <c r="N259" s="8">
        <f t="shared" si="73"/>
        <v>7310300</v>
      </c>
      <c r="O259" s="8">
        <v>0</v>
      </c>
    </row>
    <row r="260" spans="1:15" s="83" customFormat="1" ht="30.75" customHeight="1">
      <c r="A260" s="5" t="s">
        <v>55</v>
      </c>
      <c r="B260" s="6">
        <v>951</v>
      </c>
      <c r="C260" s="6" t="s">
        <v>65</v>
      </c>
      <c r="D260" s="7" t="s">
        <v>126</v>
      </c>
      <c r="E260" s="7" t="s">
        <v>66</v>
      </c>
      <c r="F260" s="7" t="s">
        <v>56</v>
      </c>
      <c r="G260" s="7">
        <v>100</v>
      </c>
      <c r="H260" s="8">
        <v>6956000</v>
      </c>
      <c r="I260" s="8">
        <v>230000</v>
      </c>
      <c r="J260" s="8">
        <v>230000</v>
      </c>
      <c r="K260" s="8">
        <v>0</v>
      </c>
      <c r="L260" s="8">
        <v>0</v>
      </c>
      <c r="M260" s="8">
        <v>230000</v>
      </c>
      <c r="N260" s="8">
        <f t="shared" si="73"/>
        <v>6726000</v>
      </c>
      <c r="O260" s="8">
        <v>0</v>
      </c>
    </row>
    <row r="261" spans="1:15" s="83" customFormat="1" ht="30.75" customHeight="1" hidden="1">
      <c r="A261" s="5" t="s">
        <v>55</v>
      </c>
      <c r="B261" s="6">
        <v>951</v>
      </c>
      <c r="C261" s="6" t="s">
        <v>65</v>
      </c>
      <c r="D261" s="7" t="s">
        <v>126</v>
      </c>
      <c r="E261" s="7">
        <v>612</v>
      </c>
      <c r="F261" s="7" t="s">
        <v>56</v>
      </c>
      <c r="G261" s="7">
        <v>100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f>H261-J261</f>
        <v>0</v>
      </c>
      <c r="O261" s="8">
        <v>0</v>
      </c>
    </row>
    <row r="262" spans="1:15" s="83" customFormat="1" ht="30.75" customHeight="1" hidden="1">
      <c r="A262" s="5" t="s">
        <v>55</v>
      </c>
      <c r="B262" s="6">
        <v>951</v>
      </c>
      <c r="C262" s="6" t="s">
        <v>65</v>
      </c>
      <c r="D262" s="7" t="s">
        <v>126</v>
      </c>
      <c r="E262" s="7">
        <v>612</v>
      </c>
      <c r="F262" s="7" t="s">
        <v>56</v>
      </c>
      <c r="G262" s="7">
        <v>123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>H262-J262</f>
        <v>0</v>
      </c>
      <c r="O262" s="8">
        <v>0</v>
      </c>
    </row>
    <row r="263" spans="1:15" s="83" customFormat="1" ht="21" customHeight="1">
      <c r="A263" s="5" t="s">
        <v>52</v>
      </c>
      <c r="B263" s="6">
        <v>951</v>
      </c>
      <c r="C263" s="6" t="s">
        <v>65</v>
      </c>
      <c r="D263" s="7" t="s">
        <v>126</v>
      </c>
      <c r="E263" s="7">
        <v>611</v>
      </c>
      <c r="F263" s="7" t="s">
        <v>53</v>
      </c>
      <c r="G263" s="7" t="s">
        <v>1</v>
      </c>
      <c r="H263" s="8">
        <f>H264</f>
        <v>584300</v>
      </c>
      <c r="I263" s="8">
        <f>I264</f>
        <v>0</v>
      </c>
      <c r="J263" s="8">
        <f>J264</f>
        <v>0</v>
      </c>
      <c r="K263" s="8">
        <f>K265</f>
        <v>0</v>
      </c>
      <c r="L263" s="8">
        <f>L265</f>
        <v>0</v>
      </c>
      <c r="M263" s="8">
        <f>M264</f>
        <v>0</v>
      </c>
      <c r="N263" s="8">
        <f t="shared" si="73"/>
        <v>584300</v>
      </c>
      <c r="O263" s="8">
        <v>0</v>
      </c>
    </row>
    <row r="264" spans="1:15" s="83" customFormat="1" ht="30.75" customHeight="1">
      <c r="A264" s="5" t="s">
        <v>55</v>
      </c>
      <c r="B264" s="6">
        <v>951</v>
      </c>
      <c r="C264" s="6" t="s">
        <v>65</v>
      </c>
      <c r="D264" s="7" t="s">
        <v>126</v>
      </c>
      <c r="E264" s="7">
        <v>611</v>
      </c>
      <c r="F264" s="7" t="s">
        <v>56</v>
      </c>
      <c r="G264" s="7">
        <v>104</v>
      </c>
      <c r="H264" s="8">
        <v>584300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f t="shared" si="73"/>
        <v>584300</v>
      </c>
      <c r="O264" s="8">
        <v>0</v>
      </c>
    </row>
    <row r="265" spans="1:15" s="83" customFormat="1" ht="48" customHeight="1" hidden="1">
      <c r="A265" s="1" t="s">
        <v>319</v>
      </c>
      <c r="B265" s="2">
        <v>951</v>
      </c>
      <c r="C265" s="2" t="s">
        <v>65</v>
      </c>
      <c r="D265" s="3" t="s">
        <v>345</v>
      </c>
      <c r="E265" s="7" t="s">
        <v>1</v>
      </c>
      <c r="F265" s="7" t="s">
        <v>1</v>
      </c>
      <c r="G265" s="7" t="s">
        <v>1</v>
      </c>
      <c r="H265" s="4">
        <f>H266</f>
        <v>0</v>
      </c>
      <c r="I265" s="4">
        <f aca="true" t="shared" si="74" ref="I265:J272">I266</f>
        <v>0</v>
      </c>
      <c r="J265" s="4">
        <f t="shared" si="74"/>
        <v>0</v>
      </c>
      <c r="K265" s="4">
        <f aca="true" t="shared" si="75" ref="K265:O272">K266</f>
        <v>0</v>
      </c>
      <c r="L265" s="4">
        <f t="shared" si="75"/>
        <v>0</v>
      </c>
      <c r="M265" s="4">
        <f t="shared" si="75"/>
        <v>0</v>
      </c>
      <c r="N265" s="4">
        <f t="shared" si="73"/>
        <v>0</v>
      </c>
      <c r="O265" s="4">
        <v>0</v>
      </c>
    </row>
    <row r="266" spans="1:15" s="83" customFormat="1" ht="24.75" customHeight="1" hidden="1">
      <c r="A266" s="5" t="s">
        <v>52</v>
      </c>
      <c r="B266" s="6">
        <v>951</v>
      </c>
      <c r="C266" s="6" t="s">
        <v>65</v>
      </c>
      <c r="D266" s="7" t="s">
        <v>345</v>
      </c>
      <c r="E266" s="7" t="s">
        <v>66</v>
      </c>
      <c r="F266" s="7" t="s">
        <v>53</v>
      </c>
      <c r="G266" s="7" t="s">
        <v>1</v>
      </c>
      <c r="H266" s="8">
        <f>H267</f>
        <v>0</v>
      </c>
      <c r="I266" s="8">
        <f t="shared" si="74"/>
        <v>0</v>
      </c>
      <c r="J266" s="8">
        <f t="shared" si="74"/>
        <v>0</v>
      </c>
      <c r="K266" s="8">
        <f t="shared" si="75"/>
        <v>0</v>
      </c>
      <c r="L266" s="8">
        <f t="shared" si="75"/>
        <v>0</v>
      </c>
      <c r="M266" s="8">
        <f t="shared" si="75"/>
        <v>0</v>
      </c>
      <c r="N266" s="8">
        <f t="shared" si="73"/>
        <v>0</v>
      </c>
      <c r="O266" s="8">
        <v>0</v>
      </c>
    </row>
    <row r="267" spans="1:15" s="83" customFormat="1" ht="30" customHeight="1" hidden="1">
      <c r="A267" s="5" t="s">
        <v>55</v>
      </c>
      <c r="B267" s="6">
        <v>951</v>
      </c>
      <c r="C267" s="6" t="s">
        <v>65</v>
      </c>
      <c r="D267" s="7" t="s">
        <v>345</v>
      </c>
      <c r="E267" s="7" t="s">
        <v>66</v>
      </c>
      <c r="F267" s="7" t="s">
        <v>56</v>
      </c>
      <c r="G267" s="7">
        <v>316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f t="shared" si="73"/>
        <v>0</v>
      </c>
      <c r="O267" s="8">
        <v>0</v>
      </c>
    </row>
    <row r="268" spans="1:15" s="83" customFormat="1" ht="48" customHeight="1" hidden="1">
      <c r="A268" s="1" t="s">
        <v>319</v>
      </c>
      <c r="B268" s="2">
        <v>951</v>
      </c>
      <c r="C268" s="2" t="s">
        <v>65</v>
      </c>
      <c r="D268" s="3" t="s">
        <v>345</v>
      </c>
      <c r="E268" s="7" t="s">
        <v>1</v>
      </c>
      <c r="F268" s="7" t="s">
        <v>1</v>
      </c>
      <c r="G268" s="7" t="s">
        <v>1</v>
      </c>
      <c r="H268" s="4">
        <f>H269</f>
        <v>0</v>
      </c>
      <c r="I268" s="4">
        <f t="shared" si="74"/>
        <v>0</v>
      </c>
      <c r="J268" s="4">
        <f t="shared" si="74"/>
        <v>0</v>
      </c>
      <c r="K268" s="4">
        <f t="shared" si="75"/>
        <v>0</v>
      </c>
      <c r="L268" s="4">
        <f t="shared" si="75"/>
        <v>0</v>
      </c>
      <c r="M268" s="4">
        <f t="shared" si="75"/>
        <v>0</v>
      </c>
      <c r="N268" s="4">
        <f t="shared" si="73"/>
        <v>0</v>
      </c>
      <c r="O268" s="4">
        <v>0</v>
      </c>
    </row>
    <row r="269" spans="1:15" s="83" customFormat="1" ht="24.75" customHeight="1" hidden="1">
      <c r="A269" s="5" t="s">
        <v>52</v>
      </c>
      <c r="B269" s="6">
        <v>951</v>
      </c>
      <c r="C269" s="6" t="s">
        <v>65</v>
      </c>
      <c r="D269" s="7" t="s">
        <v>345</v>
      </c>
      <c r="E269" s="7" t="s">
        <v>66</v>
      </c>
      <c r="F269" s="7" t="s">
        <v>53</v>
      </c>
      <c r="G269" s="7" t="s">
        <v>1</v>
      </c>
      <c r="H269" s="8">
        <f>H270</f>
        <v>0</v>
      </c>
      <c r="I269" s="8">
        <f t="shared" si="74"/>
        <v>0</v>
      </c>
      <c r="J269" s="8">
        <f t="shared" si="74"/>
        <v>0</v>
      </c>
      <c r="K269" s="8">
        <f t="shared" si="75"/>
        <v>0</v>
      </c>
      <c r="L269" s="8">
        <f t="shared" si="75"/>
        <v>0</v>
      </c>
      <c r="M269" s="8">
        <f t="shared" si="75"/>
        <v>0</v>
      </c>
      <c r="N269" s="8">
        <f t="shared" si="73"/>
        <v>0</v>
      </c>
      <c r="O269" s="8">
        <v>0</v>
      </c>
    </row>
    <row r="270" spans="1:15" s="83" customFormat="1" ht="36" customHeight="1" hidden="1">
      <c r="A270" s="5" t="s">
        <v>55</v>
      </c>
      <c r="B270" s="6">
        <v>951</v>
      </c>
      <c r="C270" s="6" t="s">
        <v>65</v>
      </c>
      <c r="D270" s="7" t="s">
        <v>345</v>
      </c>
      <c r="E270" s="7" t="s">
        <v>66</v>
      </c>
      <c r="F270" s="7" t="s">
        <v>56</v>
      </c>
      <c r="G270" s="7">
        <v>185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f t="shared" si="73"/>
        <v>0</v>
      </c>
      <c r="O270" s="8">
        <v>0</v>
      </c>
    </row>
    <row r="271" spans="1:15" s="83" customFormat="1" ht="72.75" customHeight="1" hidden="1">
      <c r="A271" s="1" t="s">
        <v>477</v>
      </c>
      <c r="B271" s="2">
        <v>951</v>
      </c>
      <c r="C271" s="2" t="s">
        <v>65</v>
      </c>
      <c r="D271" s="2">
        <v>1010071180</v>
      </c>
      <c r="E271" s="7" t="s">
        <v>1</v>
      </c>
      <c r="F271" s="7" t="s">
        <v>1</v>
      </c>
      <c r="G271" s="7" t="s">
        <v>1</v>
      </c>
      <c r="H271" s="4">
        <f>H272</f>
        <v>0</v>
      </c>
      <c r="I271" s="4">
        <f t="shared" si="74"/>
        <v>0</v>
      </c>
      <c r="J271" s="4">
        <f t="shared" si="74"/>
        <v>0</v>
      </c>
      <c r="K271" s="4">
        <f t="shared" si="75"/>
        <v>0</v>
      </c>
      <c r="L271" s="4">
        <f t="shared" si="75"/>
        <v>0</v>
      </c>
      <c r="M271" s="4">
        <f t="shared" si="75"/>
        <v>0</v>
      </c>
      <c r="N271" s="4">
        <f t="shared" si="75"/>
        <v>0</v>
      </c>
      <c r="O271" s="4">
        <f t="shared" si="75"/>
        <v>0</v>
      </c>
    </row>
    <row r="272" spans="1:15" s="83" customFormat="1" ht="24.75" customHeight="1" hidden="1">
      <c r="A272" s="5" t="s">
        <v>52</v>
      </c>
      <c r="B272" s="6">
        <v>951</v>
      </c>
      <c r="C272" s="6" t="s">
        <v>65</v>
      </c>
      <c r="D272" s="6">
        <v>1010071180</v>
      </c>
      <c r="E272" s="7">
        <v>612</v>
      </c>
      <c r="F272" s="7" t="s">
        <v>53</v>
      </c>
      <c r="G272" s="7" t="s">
        <v>1</v>
      </c>
      <c r="H272" s="8">
        <f>H273</f>
        <v>0</v>
      </c>
      <c r="I272" s="8">
        <f t="shared" si="74"/>
        <v>0</v>
      </c>
      <c r="J272" s="8">
        <f t="shared" si="74"/>
        <v>0</v>
      </c>
      <c r="K272" s="8">
        <f t="shared" si="75"/>
        <v>0</v>
      </c>
      <c r="L272" s="8">
        <f t="shared" si="75"/>
        <v>0</v>
      </c>
      <c r="M272" s="8">
        <f t="shared" si="75"/>
        <v>0</v>
      </c>
      <c r="N272" s="8">
        <f t="shared" si="75"/>
        <v>0</v>
      </c>
      <c r="O272" s="8">
        <f t="shared" si="75"/>
        <v>0</v>
      </c>
    </row>
    <row r="273" spans="1:15" s="83" customFormat="1" ht="30" customHeight="1" hidden="1">
      <c r="A273" s="5" t="s">
        <v>55</v>
      </c>
      <c r="B273" s="6">
        <v>951</v>
      </c>
      <c r="C273" s="6" t="s">
        <v>65</v>
      </c>
      <c r="D273" s="6">
        <v>1010071180</v>
      </c>
      <c r="E273" s="7">
        <v>612</v>
      </c>
      <c r="F273" s="7" t="s">
        <v>56</v>
      </c>
      <c r="G273" s="7">
        <v>325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f>H273-I273</f>
        <v>0</v>
      </c>
      <c r="O273" s="8">
        <f>I273-J273</f>
        <v>0</v>
      </c>
    </row>
    <row r="274" spans="1:254" s="68" customFormat="1" ht="41.25" customHeight="1" hidden="1">
      <c r="A274" s="1" t="s">
        <v>67</v>
      </c>
      <c r="B274" s="2">
        <v>951</v>
      </c>
      <c r="C274" s="2" t="s">
        <v>68</v>
      </c>
      <c r="D274" s="3" t="s">
        <v>127</v>
      </c>
      <c r="E274" s="3" t="s">
        <v>1</v>
      </c>
      <c r="F274" s="3" t="s">
        <v>1</v>
      </c>
      <c r="G274" s="3" t="s">
        <v>1</v>
      </c>
      <c r="H274" s="4">
        <f>H275+H277</f>
        <v>0</v>
      </c>
      <c r="I274" s="4">
        <f>I275</f>
        <v>0</v>
      </c>
      <c r="J274" s="4">
        <f>J275</f>
        <v>0</v>
      </c>
      <c r="K274" s="4">
        <v>0</v>
      </c>
      <c r="L274" s="4">
        <v>0</v>
      </c>
      <c r="M274" s="4">
        <f>M275</f>
        <v>0</v>
      </c>
      <c r="N274" s="4">
        <f>H274-I274</f>
        <v>0</v>
      </c>
      <c r="O274" s="4">
        <f>I274-J274</f>
        <v>0</v>
      </c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84"/>
      <c r="GD274" s="84"/>
      <c r="GE274" s="84"/>
      <c r="GF274" s="84"/>
      <c r="GG274" s="84"/>
      <c r="GH274" s="84"/>
      <c r="GI274" s="84"/>
      <c r="GJ274" s="84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4"/>
      <c r="HF274" s="84"/>
      <c r="HG274" s="84"/>
      <c r="HH274" s="8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4"/>
      <c r="IH274" s="84"/>
      <c r="II274" s="84"/>
      <c r="IJ274" s="84"/>
      <c r="IK274" s="84"/>
      <c r="IL274" s="84"/>
      <c r="IM274" s="84"/>
      <c r="IN274" s="84"/>
      <c r="IO274" s="84"/>
      <c r="IP274" s="84"/>
      <c r="IQ274" s="84"/>
      <c r="IR274" s="84"/>
      <c r="IS274" s="84"/>
      <c r="IT274" s="84"/>
    </row>
    <row r="275" spans="1:15" ht="25.5" customHeight="1" hidden="1">
      <c r="A275" s="5" t="s">
        <v>26</v>
      </c>
      <c r="B275" s="6">
        <v>951</v>
      </c>
      <c r="C275" s="6" t="s">
        <v>68</v>
      </c>
      <c r="D275" s="7" t="s">
        <v>127</v>
      </c>
      <c r="E275" s="7" t="s">
        <v>16</v>
      </c>
      <c r="F275" s="7">
        <v>300</v>
      </c>
      <c r="G275" s="7" t="s">
        <v>1</v>
      </c>
      <c r="H275" s="8">
        <f>H276+H278</f>
        <v>0</v>
      </c>
      <c r="I275" s="8">
        <f>I276+I278</f>
        <v>0</v>
      </c>
      <c r="J275" s="8">
        <f>J276+J278</f>
        <v>0</v>
      </c>
      <c r="K275" s="8">
        <f>K276</f>
        <v>0</v>
      </c>
      <c r="L275" s="8">
        <f>L276</f>
        <v>0</v>
      </c>
      <c r="M275" s="8">
        <f>M276+M278</f>
        <v>0</v>
      </c>
      <c r="N275" s="8">
        <f>N276</f>
        <v>0</v>
      </c>
      <c r="O275" s="8">
        <f>O276</f>
        <v>0</v>
      </c>
    </row>
    <row r="276" spans="1:15" ht="23.25" customHeight="1" hidden="1">
      <c r="A276" s="5" t="s">
        <v>26</v>
      </c>
      <c r="B276" s="6">
        <v>951</v>
      </c>
      <c r="C276" s="6" t="s">
        <v>68</v>
      </c>
      <c r="D276" s="7" t="s">
        <v>127</v>
      </c>
      <c r="E276" s="7" t="s">
        <v>16</v>
      </c>
      <c r="F276" s="7">
        <v>310</v>
      </c>
      <c r="G276" s="7" t="s">
        <v>8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f>H276-I276</f>
        <v>0</v>
      </c>
      <c r="O276" s="8">
        <f>I276-J276</f>
        <v>0</v>
      </c>
    </row>
    <row r="277" spans="1:15" ht="23.25" customHeight="1" hidden="1">
      <c r="A277" s="5" t="s">
        <v>102</v>
      </c>
      <c r="B277" s="6">
        <v>951</v>
      </c>
      <c r="C277" s="6" t="s">
        <v>68</v>
      </c>
      <c r="D277" s="7" t="s">
        <v>127</v>
      </c>
      <c r="E277" s="7" t="s">
        <v>16</v>
      </c>
      <c r="F277" s="7">
        <v>340</v>
      </c>
      <c r="G277" s="7" t="s">
        <v>1</v>
      </c>
      <c r="H277" s="8">
        <v>0</v>
      </c>
      <c r="I277" s="8">
        <f aca="true" t="shared" si="76" ref="I277:O277">I278</f>
        <v>0</v>
      </c>
      <c r="J277" s="8">
        <f t="shared" si="76"/>
        <v>0</v>
      </c>
      <c r="K277" s="8">
        <f t="shared" si="76"/>
        <v>0</v>
      </c>
      <c r="L277" s="8">
        <f t="shared" si="76"/>
        <v>0</v>
      </c>
      <c r="M277" s="8">
        <f t="shared" si="76"/>
        <v>0</v>
      </c>
      <c r="N277" s="8">
        <f t="shared" si="76"/>
        <v>0</v>
      </c>
      <c r="O277" s="8">
        <f t="shared" si="76"/>
        <v>0</v>
      </c>
    </row>
    <row r="278" spans="1:15" ht="25.5" customHeight="1" hidden="1">
      <c r="A278" s="5" t="s">
        <v>102</v>
      </c>
      <c r="B278" s="6">
        <v>951</v>
      </c>
      <c r="C278" s="6" t="s">
        <v>68</v>
      </c>
      <c r="D278" s="7" t="s">
        <v>127</v>
      </c>
      <c r="E278" s="7" t="s">
        <v>16</v>
      </c>
      <c r="F278" s="7">
        <v>340</v>
      </c>
      <c r="G278" s="7" t="s">
        <v>8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f>H278-I278</f>
        <v>0</v>
      </c>
      <c r="O278" s="8">
        <f>I278-J278</f>
        <v>0</v>
      </c>
    </row>
    <row r="279" spans="1:15" ht="30" customHeight="1">
      <c r="A279" s="104" t="s">
        <v>397</v>
      </c>
      <c r="B279" s="60">
        <v>450</v>
      </c>
      <c r="C279" s="246" t="s">
        <v>143</v>
      </c>
      <c r="D279" s="247"/>
      <c r="E279" s="247"/>
      <c r="F279" s="247"/>
      <c r="G279" s="248"/>
      <c r="H279" s="62" t="s">
        <v>143</v>
      </c>
      <c r="I279" s="62" t="s">
        <v>143</v>
      </c>
      <c r="J279" s="108">
        <v>636566.42</v>
      </c>
      <c r="K279" s="108"/>
      <c r="L279" s="108"/>
      <c r="M279" s="108">
        <f>-источники!EE16</f>
        <v>636566.42</v>
      </c>
      <c r="N279" s="62" t="s">
        <v>143</v>
      </c>
      <c r="O279" s="62" t="s">
        <v>143</v>
      </c>
    </row>
    <row r="280" spans="1:15" ht="17.25" customHeight="1" hidden="1">
      <c r="A280" s="5"/>
      <c r="B280" s="6"/>
      <c r="C280" s="7"/>
      <c r="D280" s="7"/>
      <c r="E280" s="7"/>
      <c r="F280" s="68">
        <v>221</v>
      </c>
      <c r="G280" s="7"/>
      <c r="H280" s="8">
        <f>H17+H106</f>
        <v>84000</v>
      </c>
      <c r="I280" s="8">
        <f>I17+I106</f>
        <v>1039.56</v>
      </c>
      <c r="J280" s="8">
        <f>J17+J106</f>
        <v>1039.56</v>
      </c>
      <c r="K280" s="90">
        <v>0</v>
      </c>
      <c r="L280" s="90">
        <v>0</v>
      </c>
      <c r="M280" s="8">
        <f>M17+M106</f>
        <v>1039.56</v>
      </c>
      <c r="N280" s="8">
        <f>N17+N106</f>
        <v>82960.44</v>
      </c>
      <c r="O280" s="90">
        <v>0</v>
      </c>
    </row>
    <row r="281" spans="1:15" ht="17.25" customHeight="1" hidden="1">
      <c r="A281" s="5"/>
      <c r="B281" s="6"/>
      <c r="C281" s="7"/>
      <c r="D281" s="7"/>
      <c r="E281" s="7"/>
      <c r="F281" s="68">
        <v>223</v>
      </c>
      <c r="G281" s="7"/>
      <c r="H281" s="8">
        <f>H18+H31+H217</f>
        <v>861300</v>
      </c>
      <c r="I281" s="8">
        <f>I18+I31+I217</f>
        <v>0</v>
      </c>
      <c r="J281" s="8">
        <f>J18+J31+J217</f>
        <v>0</v>
      </c>
      <c r="K281" s="90">
        <f aca="true" t="shared" si="77" ref="H281:L282">K18</f>
        <v>0</v>
      </c>
      <c r="L281" s="90">
        <f t="shared" si="77"/>
        <v>0</v>
      </c>
      <c r="M281" s="8">
        <f>M18+M31+M217</f>
        <v>0</v>
      </c>
      <c r="N281" s="8">
        <f>N18+N31+N217</f>
        <v>675000</v>
      </c>
      <c r="O281" s="90">
        <v>0</v>
      </c>
    </row>
    <row r="282" spans="1:15" ht="17.25" customHeight="1" hidden="1">
      <c r="A282" s="5"/>
      <c r="B282" s="6"/>
      <c r="C282" s="7"/>
      <c r="D282" s="7"/>
      <c r="E282" s="7"/>
      <c r="F282" s="68">
        <v>224</v>
      </c>
      <c r="G282" s="7"/>
      <c r="H282" s="8">
        <f t="shared" si="77"/>
        <v>0</v>
      </c>
      <c r="I282" s="8">
        <f>I19</f>
        <v>0</v>
      </c>
      <c r="J282" s="8">
        <f>J19</f>
        <v>0</v>
      </c>
      <c r="K282" s="90">
        <f t="shared" si="77"/>
        <v>0</v>
      </c>
      <c r="L282" s="90">
        <f t="shared" si="77"/>
        <v>0</v>
      </c>
      <c r="M282" s="8">
        <f>M19</f>
        <v>0</v>
      </c>
      <c r="N282" s="8">
        <f>N19</f>
        <v>0</v>
      </c>
      <c r="O282" s="90">
        <v>0</v>
      </c>
    </row>
    <row r="283" spans="1:15" ht="15" hidden="1">
      <c r="A283" s="66"/>
      <c r="B283" s="6"/>
      <c r="C283" s="67"/>
      <c r="D283" s="68"/>
      <c r="E283" s="68"/>
      <c r="F283" s="68">
        <v>225</v>
      </c>
      <c r="H283" s="69">
        <f>H20+H107+H134+H135+H203+H210+H211+H219+H220+H223+H224+H231+H232+H253</f>
        <v>78000</v>
      </c>
      <c r="I283" s="69">
        <f>I20+I107+I134+I135+I203+I210+I211+I219+I220+I223+I224+I231+I232+I253</f>
        <v>400</v>
      </c>
      <c r="J283" s="69">
        <f>J20+J107+J134+J135+J203+J210+J211+J219+J220+J223+J224+J231+J232+J253</f>
        <v>400</v>
      </c>
      <c r="K283" s="69">
        <f>K20+K135+K163+K184+K243</f>
        <v>0</v>
      </c>
      <c r="L283" s="69">
        <f>L20+L135+L163+L184+L243</f>
        <v>0</v>
      </c>
      <c r="M283" s="69">
        <f>M20+M107+M134+M135+M203+M210+M211+M219+M220+M223+M224+M231+M232+M253</f>
        <v>400</v>
      </c>
      <c r="N283" s="69">
        <f>N20+N107+N134+N135+N203+N210+N211+N219+N220+N223+N224+N231+N232+N253</f>
        <v>77600</v>
      </c>
      <c r="O283" s="69">
        <f>O20+O135+O163+O243</f>
        <v>0</v>
      </c>
    </row>
    <row r="284" spans="1:15" ht="15" hidden="1">
      <c r="A284" s="66"/>
      <c r="B284" s="6"/>
      <c r="C284" s="67"/>
      <c r="D284" s="68"/>
      <c r="E284" s="68"/>
      <c r="F284" s="68">
        <v>226</v>
      </c>
      <c r="H284" s="69">
        <f>H21+H34+H67+H73+H74+H77+H78+H257+H125+H136+H157+H159+H225+H228+H234+H242+H243</f>
        <v>440000</v>
      </c>
      <c r="I284" s="69">
        <f>I21+I34+I67+I73+I74+I77+I78+I257+I125+I136+I157+I159+I225+I228+I234+I242+I243</f>
        <v>0</v>
      </c>
      <c r="J284" s="69">
        <f>J21+J34+J67+J73+J74+J77+J78+J257+J125+J136+J157+J159+J225+J228+J234+J242+J243</f>
        <v>0</v>
      </c>
      <c r="K284" s="69">
        <v>0</v>
      </c>
      <c r="L284" s="14">
        <v>0</v>
      </c>
      <c r="M284" s="69">
        <f>M21+M34+M67+M73+M74+M77+M78+M257+M125+M136+M157+M159+M225+M228+M234+M242+M243</f>
        <v>0</v>
      </c>
      <c r="N284" s="69">
        <f>N21+N34+N67+N73+N74+N77+N78+N257+N125+N136+N157+N159+N225+N228+N234+N242+N243</f>
        <v>440000</v>
      </c>
      <c r="O284" s="14">
        <f>O21+O257+O55+O113+O116+O122+O125+O136+O151+O170+O80+O157</f>
        <v>0</v>
      </c>
    </row>
    <row r="285" spans="1:15" ht="15" hidden="1">
      <c r="A285" s="66"/>
      <c r="B285" s="6"/>
      <c r="C285" s="67"/>
      <c r="D285" s="68"/>
      <c r="E285" s="68"/>
      <c r="F285" s="68">
        <v>227</v>
      </c>
      <c r="H285" s="69">
        <f>H116+H128</f>
        <v>2000</v>
      </c>
      <c r="I285" s="69">
        <f>I116+I128</f>
        <v>0</v>
      </c>
      <c r="J285" s="69">
        <f>J116+J128</f>
        <v>0</v>
      </c>
      <c r="K285" s="69">
        <v>0</v>
      </c>
      <c r="L285" s="14">
        <v>0</v>
      </c>
      <c r="M285" s="69">
        <f>M116+M128</f>
        <v>0</v>
      </c>
      <c r="N285" s="69">
        <f>N116+N128</f>
        <v>2000</v>
      </c>
      <c r="O285" s="14">
        <v>0</v>
      </c>
    </row>
    <row r="286" spans="1:15" ht="15" hidden="1">
      <c r="A286" s="66"/>
      <c r="B286" s="6"/>
      <c r="C286" s="67"/>
      <c r="D286" s="68"/>
      <c r="E286" s="68"/>
      <c r="F286" s="68">
        <v>241</v>
      </c>
      <c r="H286" s="69">
        <f>H260+H261+H264</f>
        <v>7540300</v>
      </c>
      <c r="I286" s="69">
        <f>I260+I261+I264</f>
        <v>230000</v>
      </c>
      <c r="J286" s="69">
        <f>J260+J261+J264</f>
        <v>230000</v>
      </c>
      <c r="K286" s="69">
        <f>K30+K57+K58+K81+K88+K275+K22+K85</f>
        <v>0</v>
      </c>
      <c r="L286" s="14">
        <f>L30+L57+L58+L81+L88+L275+L22+L85</f>
        <v>0</v>
      </c>
      <c r="M286" s="69">
        <f>M260+M261+M264</f>
        <v>230000</v>
      </c>
      <c r="N286" s="69">
        <f>N260+N261+N264</f>
        <v>7310300</v>
      </c>
      <c r="O286" s="69">
        <f>O51+O62+O88</f>
        <v>0</v>
      </c>
    </row>
    <row r="287" spans="1:15" ht="15" hidden="1">
      <c r="A287" s="66"/>
      <c r="B287" s="6"/>
      <c r="C287" s="67"/>
      <c r="D287" s="68"/>
      <c r="E287" s="68"/>
      <c r="F287" s="68">
        <v>251</v>
      </c>
      <c r="H287" s="69">
        <f>H40+H46+H93+H207</f>
        <v>176600</v>
      </c>
      <c r="I287" s="69">
        <f>I40+I46+I96+I99+I207</f>
        <v>15026</v>
      </c>
      <c r="J287" s="69">
        <f>J40+J46+J96+J99+J207</f>
        <v>15026</v>
      </c>
      <c r="K287" s="69">
        <v>0</v>
      </c>
      <c r="L287" s="14">
        <v>0</v>
      </c>
      <c r="M287" s="69">
        <f>M40+M46+M96+M99+M207</f>
        <v>15026</v>
      </c>
      <c r="N287" s="69">
        <f>N40+N46+N96+N99+N207</f>
        <v>63074</v>
      </c>
      <c r="O287" s="69">
        <v>0</v>
      </c>
    </row>
    <row r="288" spans="1:15" ht="15" hidden="1">
      <c r="A288" s="66"/>
      <c r="B288" s="6"/>
      <c r="C288" s="67"/>
      <c r="D288" s="68"/>
      <c r="E288" s="68"/>
      <c r="F288" s="68">
        <v>266</v>
      </c>
      <c r="H288" s="69">
        <f>H9+H103</f>
        <v>0</v>
      </c>
      <c r="I288" s="69">
        <f>I9+I103</f>
        <v>0</v>
      </c>
      <c r="J288" s="69">
        <f>J9+J103</f>
        <v>0</v>
      </c>
      <c r="K288" s="69">
        <v>0</v>
      </c>
      <c r="L288" s="14">
        <v>0</v>
      </c>
      <c r="M288" s="69">
        <f>M9+M103</f>
        <v>0</v>
      </c>
      <c r="N288" s="69">
        <f>N9+N103</f>
        <v>0</v>
      </c>
      <c r="O288" s="69">
        <v>0</v>
      </c>
    </row>
    <row r="289" spans="1:15" ht="15" hidden="1">
      <c r="A289" s="66"/>
      <c r="B289" s="6"/>
      <c r="C289" s="67"/>
      <c r="D289" s="68"/>
      <c r="E289" s="68"/>
      <c r="F289" s="68">
        <v>291</v>
      </c>
      <c r="H289" s="69">
        <f>H63+H85</f>
        <v>0</v>
      </c>
      <c r="I289" s="69">
        <f>I63+I85</f>
        <v>0</v>
      </c>
      <c r="J289" s="69">
        <f>J63+J85</f>
        <v>0</v>
      </c>
      <c r="K289" s="69">
        <f>K31+K58+K59+K82+K89+K276+K23+K87</f>
        <v>0</v>
      </c>
      <c r="L289" s="14">
        <f>L31+L58+L59+L82+L89+L276+L23+L87</f>
        <v>0</v>
      </c>
      <c r="M289" s="69">
        <f>M63+M85</f>
        <v>0</v>
      </c>
      <c r="N289" s="69">
        <f>N63+N85</f>
        <v>0</v>
      </c>
      <c r="O289" s="69">
        <f>O52+O63+O89</f>
        <v>0</v>
      </c>
    </row>
    <row r="290" spans="1:15" ht="15" hidden="1">
      <c r="A290" s="66"/>
      <c r="B290" s="6"/>
      <c r="C290" s="67"/>
      <c r="D290" s="68"/>
      <c r="E290" s="68"/>
      <c r="F290" s="68">
        <v>292</v>
      </c>
      <c r="H290" s="69">
        <f>H64</f>
        <v>0</v>
      </c>
      <c r="I290" s="69">
        <f>I64</f>
        <v>0</v>
      </c>
      <c r="J290" s="69">
        <f>J64</f>
        <v>0</v>
      </c>
      <c r="K290" s="69">
        <f>K32+K59+K60+K83+K90+K277+K24+K88</f>
        <v>0</v>
      </c>
      <c r="L290" s="14">
        <f>L32+L59+L60+L83+L90+L277+L24+L88</f>
        <v>0</v>
      </c>
      <c r="M290" s="69">
        <f>M64</f>
        <v>0</v>
      </c>
      <c r="N290" s="69">
        <f>N64</f>
        <v>0</v>
      </c>
      <c r="O290" s="69">
        <f>O53+O64+O90</f>
        <v>0</v>
      </c>
    </row>
    <row r="291" spans="1:15" ht="15" hidden="1">
      <c r="A291" s="66"/>
      <c r="B291" s="6"/>
      <c r="C291" s="67"/>
      <c r="D291" s="68"/>
      <c r="E291" s="68"/>
      <c r="F291" s="68">
        <v>296</v>
      </c>
      <c r="H291" s="69">
        <f>H52</f>
        <v>5000</v>
      </c>
      <c r="I291" s="69">
        <f>I52</f>
        <v>0</v>
      </c>
      <c r="J291" s="69">
        <f>J52</f>
        <v>0</v>
      </c>
      <c r="K291" s="69">
        <v>0</v>
      </c>
      <c r="L291" s="14">
        <v>0</v>
      </c>
      <c r="M291" s="69">
        <f>M52</f>
        <v>0</v>
      </c>
      <c r="N291" s="69">
        <f>N52</f>
        <v>5000</v>
      </c>
      <c r="O291" s="69">
        <v>0</v>
      </c>
    </row>
    <row r="292" spans="1:15" ht="15" hidden="1">
      <c r="A292" s="66"/>
      <c r="B292" s="6"/>
      <c r="C292" s="67"/>
      <c r="D292" s="68"/>
      <c r="E292" s="68"/>
      <c r="F292" s="68">
        <v>297</v>
      </c>
      <c r="H292" s="69">
        <f>H49+H89+H90</f>
        <v>20000</v>
      </c>
      <c r="I292" s="69">
        <f>I49+I89+I90</f>
        <v>0</v>
      </c>
      <c r="J292" s="69">
        <f>J49+J89+J90</f>
        <v>0</v>
      </c>
      <c r="K292" s="69">
        <v>0</v>
      </c>
      <c r="L292" s="14">
        <v>0</v>
      </c>
      <c r="M292" s="69">
        <f>M49+M89+M90</f>
        <v>0</v>
      </c>
      <c r="N292" s="69">
        <f>N49+N89+N90</f>
        <v>20000</v>
      </c>
      <c r="O292" s="69">
        <v>0</v>
      </c>
    </row>
    <row r="293" spans="1:15" ht="15" hidden="1">
      <c r="A293" s="66"/>
      <c r="B293" s="6"/>
      <c r="C293" s="67"/>
      <c r="D293" s="68"/>
      <c r="E293" s="68"/>
      <c r="F293" s="68">
        <v>310</v>
      </c>
      <c r="H293" s="69">
        <f>H26+H214+H237</f>
        <v>0</v>
      </c>
      <c r="I293" s="69">
        <f>I26+I214+I237</f>
        <v>0</v>
      </c>
      <c r="J293" s="69">
        <f>J26+J214+J237</f>
        <v>0</v>
      </c>
      <c r="K293" s="85">
        <v>0</v>
      </c>
      <c r="L293" s="86">
        <v>0</v>
      </c>
      <c r="M293" s="69">
        <f>M26+M214+M237</f>
        <v>0</v>
      </c>
      <c r="N293" s="69">
        <f>N26+N237</f>
        <v>0</v>
      </c>
      <c r="O293" s="14">
        <v>0</v>
      </c>
    </row>
    <row r="294" spans="1:15" ht="15" hidden="1">
      <c r="A294" s="66"/>
      <c r="B294" s="6"/>
      <c r="C294" s="67"/>
      <c r="D294" s="68"/>
      <c r="E294" s="68"/>
      <c r="F294" s="68">
        <v>346</v>
      </c>
      <c r="H294" s="69">
        <f>H29+H37+H70+H110+H238</f>
        <v>33000</v>
      </c>
      <c r="I294" s="69">
        <f>I29+I37+I70+I110+I238</f>
        <v>0</v>
      </c>
      <c r="J294" s="69">
        <f>J29+J37+J70+J110+J238</f>
        <v>200</v>
      </c>
      <c r="K294" s="85">
        <v>0</v>
      </c>
      <c r="L294" s="86">
        <v>0</v>
      </c>
      <c r="M294" s="69">
        <f>M29+M37+M70+M110+M238</f>
        <v>200</v>
      </c>
      <c r="N294" s="69">
        <f>N29+N37+N70+N110</f>
        <v>32800</v>
      </c>
      <c r="O294" s="14">
        <v>0</v>
      </c>
    </row>
    <row r="295" spans="1:15" ht="15" hidden="1">
      <c r="A295" s="66"/>
      <c r="B295" s="6"/>
      <c r="C295" s="67"/>
      <c r="D295" s="254" t="s">
        <v>74</v>
      </c>
      <c r="E295" s="255"/>
      <c r="F295" s="256"/>
      <c r="H295" s="69">
        <f>H5+H15+H32+H60+H65+H68+H114+H120+H123+H126+H132+H160+H201+H208+H215+H221+H226+H229+H240+H251+H255+H258+H271</f>
        <v>15966800</v>
      </c>
      <c r="I295" s="69">
        <f>I5+I15+I32+I60+I65+I68+I114+I120+I123+I126+I132+I160+I201+I208+I215+I221+I226+I229+I240+I251+I255+I258+I271</f>
        <v>340259.68</v>
      </c>
      <c r="J295" s="69">
        <f>J5+J15+J32+J60+J65+J68+J114+J120+J123+J126+J132+J160+J201+J208+J215+J221+J226+J229+J240+J251+J255+J258+J271</f>
        <v>340259.68</v>
      </c>
      <c r="K295" s="69">
        <f>K5+K15+K32+K60+K114+K120+K123+K160+K215+K240+K255+K258</f>
        <v>0</v>
      </c>
      <c r="L295" s="69">
        <f>L5+L15+L32+L60+L114+L120+L123+L160+L215+L240+L255+L258</f>
        <v>0</v>
      </c>
      <c r="M295" s="69">
        <f>M5+M15+M32+M60+M65+M68+M114+M120+M123+M126+M132+M160+M201+M208+M215+M221+M226+M229+M240+M251+M255+M258+M271</f>
        <v>340259.68</v>
      </c>
      <c r="N295" s="69">
        <f>N5+N15+N32+N60+N65+N68+N114+N120+N123+N126+N132+N160+N201+N208+N215+N221+N226+N229+N240+N251+N255+N258+N271</f>
        <v>15626540.32</v>
      </c>
      <c r="O295" s="69">
        <f>O5+O15+O255+O114+O117+O120+O123+O132+O160+O167+O215+O240+O244+O258+O265+O268+O274</f>
        <v>0</v>
      </c>
    </row>
    <row r="296" spans="1:254" s="15" customFormat="1" ht="15" hidden="1">
      <c r="A296" s="70"/>
      <c r="B296" s="71"/>
      <c r="C296" s="72"/>
      <c r="D296" s="257" t="s">
        <v>75</v>
      </c>
      <c r="E296" s="258"/>
      <c r="F296" s="259"/>
      <c r="G296" s="72"/>
      <c r="H296" s="73">
        <f>H35+H38+H44+H47+H50+H71+H75+H91+H94+H97+H100+H155+H204</f>
        <v>768600</v>
      </c>
      <c r="I296" s="73">
        <f>I35+I38+I44+I47+I50+I71+I75+I91+I94+I97+I100+I155+I204</f>
        <v>22722.8</v>
      </c>
      <c r="J296" s="73">
        <f>J35+J38+J44+J47+J50+J71+J75+J91+J94+J97+J100+J155+J204</f>
        <v>22722.8</v>
      </c>
      <c r="K296" s="73">
        <f>K35+K50+K75+K94+K100</f>
        <v>0</v>
      </c>
      <c r="L296" s="73">
        <f>L35+L50+L75+L94+L100</f>
        <v>0</v>
      </c>
      <c r="M296" s="73">
        <f>M35+M38+M44+M47+M50+M71+M75+M91+M94+M97+M100+M155+M204</f>
        <v>22722.8</v>
      </c>
      <c r="N296" s="73">
        <f>N35+N38+N44+N47+N50+N71+N75+N91+N94+N97+N100+N155+N204</f>
        <v>745877.2</v>
      </c>
      <c r="O296" s="16">
        <f>O35+O38+O41+O53+O56+O75+O100+O126</f>
        <v>0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</row>
    <row r="297" spans="1:15" ht="15" hidden="1">
      <c r="A297" s="66"/>
      <c r="B297" s="6"/>
      <c r="C297" s="67"/>
      <c r="D297" s="260" t="s">
        <v>76</v>
      </c>
      <c r="E297" s="260"/>
      <c r="F297" s="260"/>
      <c r="H297" s="69">
        <f aca="true" t="shared" si="78" ref="H297:N297">H295+H296</f>
        <v>16735400</v>
      </c>
      <c r="I297" s="69">
        <f t="shared" si="78"/>
        <v>362982.48</v>
      </c>
      <c r="J297" s="69">
        <f t="shared" si="78"/>
        <v>362982.48</v>
      </c>
      <c r="K297" s="69">
        <f t="shared" si="78"/>
        <v>0</v>
      </c>
      <c r="L297" s="69">
        <f t="shared" si="78"/>
        <v>0</v>
      </c>
      <c r="M297" s="69">
        <f t="shared" si="78"/>
        <v>362982.48</v>
      </c>
      <c r="N297" s="69">
        <f t="shared" si="78"/>
        <v>16372417.52</v>
      </c>
      <c r="O297" s="14">
        <f>O36+O39+O42+O54+O57+O76+O101+O127</f>
        <v>0</v>
      </c>
    </row>
    <row r="298" spans="1:254" s="17" customFormat="1" ht="15" hidden="1">
      <c r="A298" s="74"/>
      <c r="B298" s="75"/>
      <c r="C298" s="76"/>
      <c r="D298" s="76"/>
      <c r="E298" s="76"/>
      <c r="F298" s="76"/>
      <c r="G298" s="76"/>
      <c r="H298" s="107"/>
      <c r="I298" s="76"/>
      <c r="J298" s="76"/>
      <c r="K298" s="76"/>
      <c r="M298" s="27"/>
      <c r="N298" s="18"/>
      <c r="O298" s="1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</row>
    <row r="299" spans="1:14" ht="15" hidden="1">
      <c r="A299" s="66"/>
      <c r="B299" s="6"/>
      <c r="C299" s="249" t="s">
        <v>77</v>
      </c>
      <c r="D299" s="250"/>
      <c r="E299" s="250"/>
      <c r="F299" s="77">
        <v>210</v>
      </c>
      <c r="H299" s="69">
        <f>H300+H301+H302</f>
        <v>6874200</v>
      </c>
      <c r="I299" s="69">
        <f>I300+I301+I302</f>
        <v>108820.12</v>
      </c>
      <c r="J299" s="69">
        <f>J300+J301+J302</f>
        <v>108820.12</v>
      </c>
      <c r="K299" s="69">
        <f>K300+K301+K302</f>
        <v>0</v>
      </c>
      <c r="L299" s="86">
        <v>0</v>
      </c>
      <c r="M299" s="69">
        <f>M300+M301+M302</f>
        <v>108820.12</v>
      </c>
      <c r="N299" s="69">
        <f>N300+N301+N302</f>
        <v>6765379.88</v>
      </c>
    </row>
    <row r="300" spans="1:15" ht="15" hidden="1">
      <c r="A300" s="66"/>
      <c r="B300" s="6"/>
      <c r="C300" s="67"/>
      <c r="D300" s="67"/>
      <c r="E300" s="67"/>
      <c r="F300" s="67">
        <v>211</v>
      </c>
      <c r="H300" s="78">
        <f>H7+H9</f>
        <v>4852000</v>
      </c>
      <c r="I300" s="78">
        <f>I7+I8</f>
        <v>108820.12</v>
      </c>
      <c r="J300" s="78">
        <f>J7+J8</f>
        <v>108820.12</v>
      </c>
      <c r="K300" s="85">
        <v>0</v>
      </c>
      <c r="L300" s="86">
        <v>0</v>
      </c>
      <c r="M300" s="78">
        <f>M7</f>
        <v>108820.12</v>
      </c>
      <c r="N300" s="78">
        <f>N7</f>
        <v>4743179.88</v>
      </c>
      <c r="O300" s="14">
        <v>0</v>
      </c>
    </row>
    <row r="301" spans="1:15" ht="15" hidden="1">
      <c r="A301" s="66"/>
      <c r="B301" s="6"/>
      <c r="C301" s="67"/>
      <c r="D301" s="67"/>
      <c r="E301" s="67"/>
      <c r="F301" s="67">
        <v>212</v>
      </c>
      <c r="H301" s="8">
        <f>H13</f>
        <v>427700</v>
      </c>
      <c r="I301" s="8">
        <f>I13</f>
        <v>0</v>
      </c>
      <c r="J301" s="8">
        <f>J13</f>
        <v>0</v>
      </c>
      <c r="K301" s="85">
        <v>0</v>
      </c>
      <c r="L301" s="86">
        <v>0</v>
      </c>
      <c r="M301" s="8">
        <f>M13</f>
        <v>0</v>
      </c>
      <c r="N301" s="8">
        <f>N13</f>
        <v>427700</v>
      </c>
      <c r="O301" s="14">
        <v>0</v>
      </c>
    </row>
    <row r="302" spans="1:15" ht="15" hidden="1">
      <c r="A302" s="66"/>
      <c r="B302" s="6"/>
      <c r="C302" s="67"/>
      <c r="D302" s="67"/>
      <c r="E302" s="67"/>
      <c r="F302" s="67">
        <v>213</v>
      </c>
      <c r="H302" s="8">
        <f>H10</f>
        <v>1594500</v>
      </c>
      <c r="I302" s="8">
        <f>I10</f>
        <v>0</v>
      </c>
      <c r="J302" s="8">
        <f>J10</f>
        <v>0</v>
      </c>
      <c r="K302" s="85">
        <v>0</v>
      </c>
      <c r="L302" s="86">
        <v>0</v>
      </c>
      <c r="M302" s="8">
        <f>M10</f>
        <v>0</v>
      </c>
      <c r="N302" s="8">
        <f>N10</f>
        <v>1594500</v>
      </c>
      <c r="O302" s="14">
        <v>0</v>
      </c>
    </row>
    <row r="303" spans="1:11" ht="15" hidden="1">
      <c r="A303" s="66"/>
      <c r="B303" s="6"/>
      <c r="C303" s="67"/>
      <c r="D303" s="67"/>
      <c r="E303" s="67"/>
      <c r="F303" s="67"/>
      <c r="J303" s="67"/>
      <c r="K303" s="67"/>
    </row>
    <row r="304" spans="4:15" ht="15" hidden="1">
      <c r="D304" s="10" t="s">
        <v>424</v>
      </c>
      <c r="F304" s="10">
        <v>211</v>
      </c>
      <c r="H304" s="69">
        <f>H102</f>
        <v>243300</v>
      </c>
      <c r="I304" s="69">
        <f>I102</f>
        <v>7696.8</v>
      </c>
      <c r="J304" s="69">
        <f>J102</f>
        <v>7696.8</v>
      </c>
      <c r="K304" s="86">
        <v>0</v>
      </c>
      <c r="L304" s="86">
        <v>0</v>
      </c>
      <c r="M304" s="69">
        <f>M102</f>
        <v>7696.8</v>
      </c>
      <c r="N304" s="69">
        <f>N102</f>
        <v>235603.2</v>
      </c>
      <c r="O304" s="14">
        <v>0</v>
      </c>
    </row>
    <row r="305" spans="6:15" ht="15" hidden="1">
      <c r="F305" s="10">
        <v>213</v>
      </c>
      <c r="H305" s="69">
        <f>H104</f>
        <v>73500</v>
      </c>
      <c r="I305" s="69">
        <f>I104</f>
        <v>0</v>
      </c>
      <c r="J305" s="69">
        <f>J104</f>
        <v>0</v>
      </c>
      <c r="K305" s="86">
        <v>0</v>
      </c>
      <c r="L305" s="86">
        <v>0</v>
      </c>
      <c r="M305" s="69">
        <f>M104</f>
        <v>0</v>
      </c>
      <c r="N305" s="69">
        <f>N104</f>
        <v>73500</v>
      </c>
      <c r="O305" s="14">
        <v>0</v>
      </c>
    </row>
    <row r="306" ht="15" hidden="1">
      <c r="J306" s="67"/>
    </row>
    <row r="307" spans="4:15" ht="15" hidden="1">
      <c r="D307" s="10" t="s">
        <v>425</v>
      </c>
      <c r="F307" s="10">
        <v>211</v>
      </c>
      <c r="H307" s="69">
        <f>H8</f>
        <v>0</v>
      </c>
      <c r="I307" s="69">
        <f>I8</f>
        <v>0</v>
      </c>
      <c r="J307" s="69">
        <f>J8</f>
        <v>0</v>
      </c>
      <c r="K307" s="86">
        <v>0</v>
      </c>
      <c r="L307" s="86">
        <v>0</v>
      </c>
      <c r="M307" s="69">
        <f>M8</f>
        <v>0</v>
      </c>
      <c r="N307" s="69">
        <f>N8</f>
        <v>0</v>
      </c>
      <c r="O307" s="14">
        <v>0</v>
      </c>
    </row>
    <row r="308" spans="6:15" ht="15" hidden="1">
      <c r="F308" s="10">
        <v>212</v>
      </c>
      <c r="H308" s="69">
        <f>H14</f>
        <v>0</v>
      </c>
      <c r="I308" s="69">
        <f>I14</f>
        <v>0</v>
      </c>
      <c r="J308" s="69">
        <f>J14</f>
        <v>0</v>
      </c>
      <c r="K308" s="69">
        <f>K14</f>
        <v>0</v>
      </c>
      <c r="L308" s="86">
        <v>0</v>
      </c>
      <c r="M308" s="69">
        <f>M14</f>
        <v>0</v>
      </c>
      <c r="N308" s="69">
        <f>N14</f>
        <v>0</v>
      </c>
      <c r="O308" s="14">
        <v>0</v>
      </c>
    </row>
    <row r="309" spans="6:15" ht="15" hidden="1">
      <c r="F309" s="10">
        <v>213</v>
      </c>
      <c r="H309" s="69">
        <f>H11</f>
        <v>0</v>
      </c>
      <c r="I309" s="69">
        <f>I11</f>
        <v>0</v>
      </c>
      <c r="J309" s="69">
        <f>J11</f>
        <v>0</v>
      </c>
      <c r="K309" s="86">
        <v>0</v>
      </c>
      <c r="L309" s="86">
        <v>0</v>
      </c>
      <c r="M309" s="69">
        <f>M11</f>
        <v>0</v>
      </c>
      <c r="N309" s="69">
        <f>N11</f>
        <v>0</v>
      </c>
      <c r="O309" s="14">
        <v>0</v>
      </c>
    </row>
    <row r="310" ht="15" hidden="1">
      <c r="J310" s="67"/>
    </row>
    <row r="311" ht="15" hidden="1">
      <c r="J311" s="67"/>
    </row>
    <row r="312" ht="15" hidden="1">
      <c r="J312" s="67"/>
    </row>
    <row r="313" ht="15" hidden="1">
      <c r="J313" s="67"/>
    </row>
    <row r="314" ht="15" hidden="1">
      <c r="J314" s="67"/>
    </row>
    <row r="315" ht="15" hidden="1">
      <c r="J315" s="67"/>
    </row>
    <row r="316" spans="1:15" ht="15" hidden="1">
      <c r="A316" s="20"/>
      <c r="B316" s="21"/>
      <c r="C316" s="22"/>
      <c r="D316" s="22"/>
      <c r="E316" s="22"/>
      <c r="F316" s="22"/>
      <c r="G316" s="87"/>
      <c r="H316" s="88"/>
      <c r="I316" s="87"/>
      <c r="J316" s="87"/>
      <c r="K316" s="22"/>
      <c r="L316" s="22"/>
      <c r="M316" s="28"/>
      <c r="N316" s="23"/>
      <c r="O316" s="23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83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83"/>
      <c r="J318" s="9"/>
      <c r="K318" s="9"/>
      <c r="L318" s="9"/>
      <c r="M318" s="29"/>
      <c r="N318" s="26"/>
      <c r="O318" s="26"/>
    </row>
    <row r="319" spans="1:15" ht="18" customHeight="1">
      <c r="A319" s="24"/>
      <c r="B319" s="25"/>
      <c r="C319" s="9"/>
      <c r="D319" s="9"/>
      <c r="E319" s="9"/>
      <c r="F319" s="9"/>
      <c r="G319" s="83"/>
      <c r="H319" s="89"/>
      <c r="I319" s="83"/>
      <c r="J319" s="9"/>
      <c r="K319" s="9"/>
      <c r="L319" s="9"/>
      <c r="M319" s="29"/>
      <c r="N319" s="26"/>
      <c r="O319" s="26"/>
    </row>
    <row r="320" spans="1:15" ht="18" customHeight="1">
      <c r="A320" s="24"/>
      <c r="B320" s="25"/>
      <c r="C320" s="9"/>
      <c r="D320" s="9"/>
      <c r="E320" s="9"/>
      <c r="F320" s="9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254" s="22" customFormat="1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9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9"/>
      <c r="G5662" s="83"/>
      <c r="H5662" s="89"/>
      <c r="I5662" s="83"/>
      <c r="J5662" s="9"/>
      <c r="K5662" s="9"/>
      <c r="L5662" s="9"/>
      <c r="M5662" s="29"/>
      <c r="N5662" s="26"/>
      <c r="O5662" s="26"/>
    </row>
    <row r="5663" spans="1:15" ht="15">
      <c r="A5663" s="24"/>
      <c r="B5663" s="25"/>
      <c r="C5663" s="9"/>
      <c r="D5663" s="9"/>
      <c r="E5663" s="9"/>
      <c r="F5663" s="9"/>
      <c r="G5663" s="83"/>
      <c r="H5663" s="89"/>
      <c r="I5663" s="83"/>
      <c r="J5663" s="9"/>
      <c r="K5663" s="9"/>
      <c r="L5663" s="9"/>
      <c r="M5663" s="29"/>
      <c r="N5663" s="26"/>
      <c r="O5663" s="26"/>
    </row>
    <row r="5664" spans="1:15" ht="15">
      <c r="A5664" s="24"/>
      <c r="B5664" s="25"/>
      <c r="C5664" s="9"/>
      <c r="D5664" s="9"/>
      <c r="E5664" s="9"/>
      <c r="F5664" s="9"/>
      <c r="G5664" s="83"/>
      <c r="H5664" s="89"/>
      <c r="I5664" s="83"/>
      <c r="J5664" s="9"/>
      <c r="K5664" s="9"/>
      <c r="L5664" s="9"/>
      <c r="M5664" s="29"/>
      <c r="N5664" s="26"/>
      <c r="O5664" s="26"/>
    </row>
  </sheetData>
  <sheetProtection/>
  <mergeCells count="13">
    <mergeCell ref="C279:G279"/>
    <mergeCell ref="C299:E299"/>
    <mergeCell ref="D3:I3"/>
    <mergeCell ref="D295:F295"/>
    <mergeCell ref="D296:F296"/>
    <mergeCell ref="D297:F297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4">
      <selection activeCell="CF17" sqref="CF17:CV18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375</v>
      </c>
    </row>
    <row r="2" spans="1:166" s="35" customFormat="1" ht="36.75" customHeight="1">
      <c r="A2" s="302" t="s">
        <v>157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  <c r="FH2" s="303"/>
      <c r="FI2" s="303"/>
      <c r="FJ2" s="304"/>
    </row>
    <row r="3" spans="1:166" s="35" customFormat="1" ht="33.75" customHeight="1">
      <c r="A3" s="273" t="s">
        <v>156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4" t="s">
        <v>372</v>
      </c>
      <c r="AQ3" s="274"/>
      <c r="AR3" s="274"/>
      <c r="AS3" s="274"/>
      <c r="AT3" s="274"/>
      <c r="AU3" s="274"/>
      <c r="AV3" s="278" t="s">
        <v>373</v>
      </c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80"/>
      <c r="BL3" s="278" t="s">
        <v>374</v>
      </c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80"/>
      <c r="CF3" s="294" t="s">
        <v>154</v>
      </c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4"/>
      <c r="DJ3" s="294"/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78" t="s">
        <v>153</v>
      </c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286"/>
      <c r="FH3" s="286"/>
      <c r="FI3" s="286"/>
      <c r="FJ3" s="287"/>
    </row>
    <row r="4" spans="1:166" s="35" customFormat="1" ht="74.2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4"/>
      <c r="AQ4" s="274"/>
      <c r="AR4" s="274"/>
      <c r="AS4" s="274"/>
      <c r="AT4" s="274"/>
      <c r="AU4" s="274"/>
      <c r="AV4" s="281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3"/>
      <c r="BL4" s="281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3"/>
      <c r="CF4" s="274" t="s">
        <v>371</v>
      </c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 t="s">
        <v>152</v>
      </c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 t="s">
        <v>151</v>
      </c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 t="s">
        <v>150</v>
      </c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88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90"/>
    </row>
    <row r="5" spans="1:166" s="35" customFormat="1" ht="18.75">
      <c r="A5" s="272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>
        <v>2</v>
      </c>
      <c r="AQ5" s="272"/>
      <c r="AR5" s="272"/>
      <c r="AS5" s="272"/>
      <c r="AT5" s="272"/>
      <c r="AU5" s="272"/>
      <c r="AV5" s="275">
        <v>3</v>
      </c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7"/>
      <c r="BL5" s="275">
        <v>4</v>
      </c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7"/>
      <c r="CF5" s="272">
        <v>5</v>
      </c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>
        <v>6</v>
      </c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>
        <v>7</v>
      </c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>
        <v>8</v>
      </c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5">
        <v>9</v>
      </c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5"/>
    </row>
    <row r="6" spans="1:166" s="35" customFormat="1" ht="45.75" customHeight="1">
      <c r="A6" s="268" t="s">
        <v>149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7" t="s">
        <v>398</v>
      </c>
      <c r="AQ6" s="267"/>
      <c r="AR6" s="267"/>
      <c r="AS6" s="267"/>
      <c r="AT6" s="267"/>
      <c r="AU6" s="267"/>
      <c r="AV6" s="262" t="s">
        <v>143</v>
      </c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4"/>
      <c r="BL6" s="262">
        <v>0</v>
      </c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4"/>
      <c r="CF6" s="261">
        <f>CF16+CF11</f>
        <v>-636566.42</v>
      </c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>
        <f>CF6</f>
        <v>-636566.42</v>
      </c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2">
        <f>ET16</f>
        <v>636566.4199999999</v>
      </c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4"/>
    </row>
    <row r="7" spans="1:166" s="35" customFormat="1" ht="32.25" customHeight="1">
      <c r="A7" s="266" t="s">
        <v>148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7"/>
      <c r="AQ7" s="267"/>
      <c r="AR7" s="267"/>
      <c r="AS7" s="267"/>
      <c r="AT7" s="267"/>
      <c r="AU7" s="267"/>
      <c r="AV7" s="262" t="s">
        <v>143</v>
      </c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4"/>
      <c r="BL7" s="262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4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2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4"/>
    </row>
    <row r="8" spans="1:166" s="35" customFormat="1" ht="32.25" customHeight="1">
      <c r="A8" s="265" t="s">
        <v>147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115" t="s">
        <v>146</v>
      </c>
      <c r="AQ8" s="115"/>
      <c r="AR8" s="115"/>
      <c r="AS8" s="115"/>
      <c r="AT8" s="115"/>
      <c r="AU8" s="115"/>
      <c r="AV8" s="262" t="s">
        <v>143</v>
      </c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4"/>
      <c r="BL8" s="262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4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2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4"/>
    </row>
    <row r="9" spans="1:166" s="35" customFormat="1" ht="32.25" customHeight="1">
      <c r="A9" s="265" t="s">
        <v>379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115"/>
      <c r="AQ9" s="115"/>
      <c r="AR9" s="115"/>
      <c r="AS9" s="115"/>
      <c r="AT9" s="115"/>
      <c r="AU9" s="115"/>
      <c r="AV9" s="262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2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4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2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4"/>
    </row>
    <row r="10" spans="1:166" s="35" customFormat="1" ht="32.25" customHeight="1">
      <c r="A10" s="265" t="s">
        <v>376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115"/>
      <c r="AQ10" s="115"/>
      <c r="AR10" s="115"/>
      <c r="AS10" s="115"/>
      <c r="AT10" s="115"/>
      <c r="AU10" s="115"/>
      <c r="AV10" s="262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2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4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2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4"/>
    </row>
    <row r="11" spans="1:166" s="35" customFormat="1" ht="32.25" customHeight="1">
      <c r="A11" s="269" t="s">
        <v>377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1"/>
      <c r="AP11" s="295"/>
      <c r="AQ11" s="296"/>
      <c r="AR11" s="296"/>
      <c r="AS11" s="296"/>
      <c r="AT11" s="296"/>
      <c r="AU11" s="297"/>
      <c r="AV11" s="299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1"/>
      <c r="BL11" s="262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1"/>
      <c r="CF11" s="262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4"/>
      <c r="CW11" s="262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4"/>
      <c r="DN11" s="262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4"/>
      <c r="EE11" s="262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4"/>
      <c r="ET11" s="262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4"/>
    </row>
    <row r="12" spans="1:166" s="35" customFormat="1" ht="32.25" customHeight="1">
      <c r="A12" s="298" t="s">
        <v>378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115"/>
      <c r="AQ12" s="115"/>
      <c r="AR12" s="115"/>
      <c r="AS12" s="115"/>
      <c r="AT12" s="115"/>
      <c r="AU12" s="115"/>
      <c r="AV12" s="262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4"/>
      <c r="BL12" s="262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4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2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4"/>
    </row>
    <row r="13" spans="1:166" s="35" customFormat="1" ht="32.25" customHeight="1">
      <c r="A13" s="265" t="s">
        <v>145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115" t="s">
        <v>144</v>
      </c>
      <c r="AQ13" s="115"/>
      <c r="AR13" s="115"/>
      <c r="AS13" s="115"/>
      <c r="AT13" s="115"/>
      <c r="AU13" s="115"/>
      <c r="AV13" s="262" t="s">
        <v>143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4"/>
      <c r="BL13" s="262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4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2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4"/>
    </row>
    <row r="14" spans="1:166" s="35" customFormat="1" ht="32.25" customHeight="1">
      <c r="A14" s="309" t="s">
        <v>379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1"/>
      <c r="AP14" s="115"/>
      <c r="AQ14" s="115"/>
      <c r="AR14" s="115"/>
      <c r="AS14" s="115"/>
      <c r="AT14" s="115"/>
      <c r="AU14" s="115"/>
      <c r="AV14" s="262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4"/>
      <c r="BL14" s="262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4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2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4"/>
    </row>
    <row r="15" spans="1:166" s="35" customFormat="1" ht="32.25" customHeight="1">
      <c r="A15" s="269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1"/>
      <c r="AP15" s="295"/>
      <c r="AQ15" s="296"/>
      <c r="AR15" s="296"/>
      <c r="AS15" s="296"/>
      <c r="AT15" s="296"/>
      <c r="AU15" s="297"/>
      <c r="AV15" s="262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4"/>
      <c r="BL15" s="262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4"/>
      <c r="CF15" s="262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4"/>
      <c r="CW15" s="262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4"/>
      <c r="DN15" s="262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4"/>
      <c r="EE15" s="262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4"/>
      <c r="ET15" s="262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4"/>
    </row>
    <row r="16" spans="1:166" s="35" customFormat="1" ht="32.25" customHeight="1">
      <c r="A16" s="298" t="s">
        <v>142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115" t="s">
        <v>141</v>
      </c>
      <c r="AQ16" s="115"/>
      <c r="AR16" s="115"/>
      <c r="AS16" s="115"/>
      <c r="AT16" s="115"/>
      <c r="AU16" s="115"/>
      <c r="AV16" s="262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4"/>
      <c r="BL16" s="262">
        <v>0</v>
      </c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4"/>
      <c r="CF16" s="262">
        <f>CF17+CF18</f>
        <v>-636566.42</v>
      </c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4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>
        <f>CF16</f>
        <v>-636566.42</v>
      </c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2">
        <f>ET18+ET17</f>
        <v>636566.4199999999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4"/>
    </row>
    <row r="17" spans="1:166" s="35" customFormat="1" ht="32.25" customHeight="1">
      <c r="A17" s="298" t="s">
        <v>380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115" t="s">
        <v>140</v>
      </c>
      <c r="AQ17" s="115"/>
      <c r="AR17" s="115"/>
      <c r="AS17" s="115"/>
      <c r="AT17" s="115"/>
      <c r="AU17" s="115"/>
      <c r="AV17" s="291" t="s">
        <v>139</v>
      </c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3"/>
      <c r="BL17" s="262">
        <f>-доходы!BJ18</f>
        <v>-16735400</v>
      </c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4"/>
      <c r="CF17" s="261">
        <f>-доходы!CF18</f>
        <v>-999548.9</v>
      </c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>
        <f>CF17</f>
        <v>-999548.9</v>
      </c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2">
        <f>BL17-CF17</f>
        <v>-15735851.1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4"/>
    </row>
    <row r="18" spans="1:166" s="35" customFormat="1" ht="32.25" customHeight="1">
      <c r="A18" s="298" t="s">
        <v>381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115" t="s">
        <v>138</v>
      </c>
      <c r="AQ18" s="115"/>
      <c r="AR18" s="115"/>
      <c r="AS18" s="115"/>
      <c r="AT18" s="115"/>
      <c r="AU18" s="115"/>
      <c r="AV18" s="291" t="s">
        <v>137</v>
      </c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3"/>
      <c r="BL18" s="262">
        <f>расходы!H4</f>
        <v>16735400</v>
      </c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4"/>
      <c r="CF18" s="261">
        <f>расходы!I4</f>
        <v>362982.48</v>
      </c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>
        <f>CF18</f>
        <v>362982.48</v>
      </c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2">
        <f>BL18-CF18</f>
        <v>16372417.52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4"/>
    </row>
    <row r="19" spans="1:166" s="35" customFormat="1" ht="32.25" customHeight="1">
      <c r="A19" s="269" t="s">
        <v>382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1"/>
      <c r="AP19" s="295" t="s">
        <v>383</v>
      </c>
      <c r="AQ19" s="296"/>
      <c r="AR19" s="296"/>
      <c r="AS19" s="296"/>
      <c r="AT19" s="296"/>
      <c r="AU19" s="297"/>
      <c r="AV19" s="262" t="s">
        <v>143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4"/>
      <c r="BL19" s="262" t="s">
        <v>143</v>
      </c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4"/>
      <c r="CF19" s="262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4"/>
      <c r="CW19" s="262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4"/>
      <c r="DN19" s="262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4"/>
      <c r="EE19" s="262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4"/>
      <c r="ET19" s="262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4"/>
    </row>
    <row r="20" spans="1:166" s="35" customFormat="1" ht="57.75" customHeight="1">
      <c r="A20" s="313" t="s">
        <v>387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5"/>
      <c r="AP20" s="295" t="s">
        <v>384</v>
      </c>
      <c r="AQ20" s="296"/>
      <c r="AR20" s="296"/>
      <c r="AS20" s="296"/>
      <c r="AT20" s="296"/>
      <c r="AU20" s="297"/>
      <c r="AV20" s="262" t="s">
        <v>143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4"/>
      <c r="BL20" s="262" t="s">
        <v>143</v>
      </c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4"/>
      <c r="CF20" s="262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4"/>
      <c r="CW20" s="262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4"/>
      <c r="DN20" s="262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4"/>
      <c r="EE20" s="262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4"/>
      <c r="ET20" s="262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4"/>
    </row>
    <row r="21" spans="1:166" s="35" customFormat="1" ht="32.25" customHeight="1">
      <c r="A21" s="269" t="s">
        <v>388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1"/>
      <c r="AP21" s="295"/>
      <c r="AQ21" s="296"/>
      <c r="AR21" s="296"/>
      <c r="AS21" s="296"/>
      <c r="AT21" s="296"/>
      <c r="AU21" s="297"/>
      <c r="AV21" s="262" t="s">
        <v>143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4"/>
      <c r="BL21" s="262" t="s">
        <v>143</v>
      </c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4"/>
      <c r="CF21" s="291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3"/>
      <c r="CW21" s="262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4"/>
      <c r="DN21" s="262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4"/>
      <c r="EE21" s="262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4"/>
      <c r="ET21" s="262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4"/>
    </row>
    <row r="22" spans="1:166" s="35" customFormat="1" ht="32.25" customHeight="1">
      <c r="A22" s="269" t="s">
        <v>389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1"/>
      <c r="AP22" s="295" t="s">
        <v>385</v>
      </c>
      <c r="AQ22" s="296"/>
      <c r="AR22" s="296"/>
      <c r="AS22" s="296"/>
      <c r="AT22" s="296"/>
      <c r="AU22" s="297"/>
      <c r="AV22" s="262" t="s">
        <v>143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4"/>
      <c r="BL22" s="262" t="s">
        <v>143</v>
      </c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4"/>
      <c r="CF22" s="291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3"/>
      <c r="CW22" s="262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4"/>
      <c r="DN22" s="262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4"/>
      <c r="EE22" s="262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4"/>
      <c r="ET22" s="262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4"/>
    </row>
    <row r="23" spans="1:166" s="35" customFormat="1" ht="32.25" customHeight="1">
      <c r="A23" s="269" t="s">
        <v>390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1"/>
      <c r="AP23" s="295" t="s">
        <v>386</v>
      </c>
      <c r="AQ23" s="296"/>
      <c r="AR23" s="296"/>
      <c r="AS23" s="296"/>
      <c r="AT23" s="296"/>
      <c r="AU23" s="297"/>
      <c r="AV23" s="262" t="s">
        <v>143</v>
      </c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4"/>
      <c r="BL23" s="262" t="s">
        <v>143</v>
      </c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4"/>
      <c r="CF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3"/>
      <c r="CW23" s="262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4"/>
      <c r="DN23" s="262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4"/>
      <c r="EE23" s="262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4"/>
      <c r="ET23" s="262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4"/>
    </row>
    <row r="24" spans="1:166" s="35" customFormat="1" ht="18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375</v>
      </c>
    </row>
    <row r="26" spans="1:166" s="35" customFormat="1" ht="35.25" customHeight="1">
      <c r="A26" s="273" t="s">
        <v>156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4" t="s">
        <v>372</v>
      </c>
      <c r="AQ26" s="274"/>
      <c r="AR26" s="274"/>
      <c r="AS26" s="274"/>
      <c r="AT26" s="274"/>
      <c r="AU26" s="274"/>
      <c r="AV26" s="278" t="s">
        <v>373</v>
      </c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0"/>
      <c r="BL26" s="278" t="s">
        <v>374</v>
      </c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80"/>
      <c r="CF26" s="294" t="s">
        <v>154</v>
      </c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78" t="s">
        <v>153</v>
      </c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7"/>
    </row>
    <row r="27" spans="1:166" s="35" customFormat="1" ht="75.75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4"/>
      <c r="AQ27" s="274"/>
      <c r="AR27" s="274"/>
      <c r="AS27" s="274"/>
      <c r="AT27" s="274"/>
      <c r="AU27" s="274"/>
      <c r="AV27" s="281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3"/>
      <c r="BL27" s="281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3"/>
      <c r="CF27" s="274" t="s">
        <v>371</v>
      </c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 t="s">
        <v>152</v>
      </c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 t="s">
        <v>151</v>
      </c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274"/>
      <c r="EC27" s="274"/>
      <c r="ED27" s="274"/>
      <c r="EE27" s="274" t="s">
        <v>150</v>
      </c>
      <c r="EF27" s="274"/>
      <c r="EG27" s="274"/>
      <c r="EH27" s="274"/>
      <c r="EI27" s="274"/>
      <c r="EJ27" s="274"/>
      <c r="EK27" s="274"/>
      <c r="EL27" s="274"/>
      <c r="EM27" s="274"/>
      <c r="EN27" s="274"/>
      <c r="EO27" s="274"/>
      <c r="EP27" s="274"/>
      <c r="EQ27" s="274"/>
      <c r="ER27" s="274"/>
      <c r="ES27" s="274"/>
      <c r="ET27" s="288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89"/>
      <c r="FF27" s="289"/>
      <c r="FG27" s="289"/>
      <c r="FH27" s="289"/>
      <c r="FI27" s="289"/>
      <c r="FJ27" s="290"/>
    </row>
    <row r="28" spans="1:166" s="35" customFormat="1" ht="18.75">
      <c r="A28" s="272">
        <v>1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>
        <v>2</v>
      </c>
      <c r="AQ28" s="272"/>
      <c r="AR28" s="272"/>
      <c r="AS28" s="272"/>
      <c r="AT28" s="272"/>
      <c r="AU28" s="272"/>
      <c r="AV28" s="275">
        <v>3</v>
      </c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7"/>
      <c r="BL28" s="275">
        <v>4</v>
      </c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7"/>
      <c r="CF28" s="272">
        <v>5</v>
      </c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>
        <v>6</v>
      </c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>
        <v>7</v>
      </c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>
        <v>8</v>
      </c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5">
        <v>9</v>
      </c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5"/>
    </row>
    <row r="29" spans="1:166" s="35" customFormat="1" ht="45.75" customHeight="1">
      <c r="A29" s="268" t="s">
        <v>394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7" t="s">
        <v>391</v>
      </c>
      <c r="AQ29" s="267"/>
      <c r="AR29" s="267"/>
      <c r="AS29" s="267"/>
      <c r="AT29" s="267"/>
      <c r="AU29" s="267"/>
      <c r="AV29" s="262" t="s">
        <v>143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4"/>
      <c r="BL29" s="262" t="s">
        <v>143</v>
      </c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4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2" t="s">
        <v>143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4"/>
    </row>
    <row r="30" spans="1:166" s="35" customFormat="1" ht="32.25" customHeight="1">
      <c r="A30" s="266" t="s">
        <v>148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7"/>
      <c r="AQ30" s="267"/>
      <c r="AR30" s="267"/>
      <c r="AS30" s="267"/>
      <c r="AT30" s="267"/>
      <c r="AU30" s="267"/>
      <c r="AV30" s="262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4"/>
      <c r="BL30" s="262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4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2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4"/>
    </row>
    <row r="31" spans="1:166" s="35" customFormat="1" ht="32.25" customHeight="1">
      <c r="A31" s="265" t="s">
        <v>395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115" t="s">
        <v>392</v>
      </c>
      <c r="AQ31" s="115"/>
      <c r="AR31" s="115"/>
      <c r="AS31" s="115"/>
      <c r="AT31" s="115"/>
      <c r="AU31" s="115"/>
      <c r="AV31" s="262" t="s">
        <v>143</v>
      </c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4"/>
      <c r="BL31" s="262" t="s">
        <v>143</v>
      </c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4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2" t="s">
        <v>143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4"/>
    </row>
    <row r="32" spans="1:166" s="35" customFormat="1" ht="32.25" customHeight="1">
      <c r="A32" s="265" t="s">
        <v>396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115" t="s">
        <v>393</v>
      </c>
      <c r="AQ32" s="115"/>
      <c r="AR32" s="115"/>
      <c r="AS32" s="115"/>
      <c r="AT32" s="115"/>
      <c r="AU32" s="115"/>
      <c r="AV32" s="262" t="s">
        <v>143</v>
      </c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4"/>
      <c r="BL32" s="262" t="s">
        <v>143</v>
      </c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4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2" t="s">
        <v>143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4"/>
    </row>
    <row r="33" s="35" customFormat="1" ht="27.75" customHeight="1"/>
    <row r="34" spans="1:84" s="35" customFormat="1" ht="47.25" customHeight="1">
      <c r="A34" s="91" t="s">
        <v>409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306" t="s">
        <v>478</v>
      </c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CF34" s="35" t="s">
        <v>136</v>
      </c>
    </row>
    <row r="35" spans="14:149" s="35" customFormat="1" ht="24.75" customHeight="1">
      <c r="N35" s="307" t="s">
        <v>133</v>
      </c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H35" s="312" t="s">
        <v>132</v>
      </c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CF35" s="35" t="s">
        <v>135</v>
      </c>
      <c r="CG35" s="35" t="s">
        <v>331</v>
      </c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S35" s="305" t="s">
        <v>344</v>
      </c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5"/>
      <c r="EJ35" s="305"/>
      <c r="EK35" s="305"/>
      <c r="EL35" s="305"/>
      <c r="EM35" s="305"/>
      <c r="EN35" s="305"/>
      <c r="EO35" s="305"/>
      <c r="EP35" s="305"/>
      <c r="EQ35" s="305"/>
      <c r="ER35" s="305"/>
      <c r="ES35" s="305"/>
    </row>
    <row r="36" spans="1:153" s="35" customFormat="1" ht="44.25" customHeight="1">
      <c r="A36" s="35" t="s">
        <v>134</v>
      </c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H36" s="306" t="s">
        <v>435</v>
      </c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DC36" s="307" t="s">
        <v>133</v>
      </c>
      <c r="DD36" s="307"/>
      <c r="DE36" s="307"/>
      <c r="DF36" s="307"/>
      <c r="DG36" s="307"/>
      <c r="DH36" s="307"/>
      <c r="DI36" s="307"/>
      <c r="DJ36" s="307"/>
      <c r="DK36" s="307"/>
      <c r="DL36" s="307"/>
      <c r="DM36" s="307"/>
      <c r="DN36" s="307"/>
      <c r="DO36" s="307"/>
      <c r="DP36" s="307"/>
      <c r="DS36" s="307" t="s">
        <v>132</v>
      </c>
      <c r="DT36" s="307"/>
      <c r="DU36" s="307"/>
      <c r="DV36" s="307"/>
      <c r="DW36" s="307"/>
      <c r="DX36" s="307"/>
      <c r="DY36" s="307"/>
      <c r="DZ36" s="307"/>
      <c r="EA36" s="307"/>
      <c r="EB36" s="307"/>
      <c r="EC36" s="307"/>
      <c r="ED36" s="307"/>
      <c r="EE36" s="307"/>
      <c r="EF36" s="307"/>
      <c r="EG36" s="307"/>
      <c r="EH36" s="307"/>
      <c r="EI36" s="307"/>
      <c r="EJ36" s="307"/>
      <c r="EK36" s="307"/>
      <c r="EL36" s="307"/>
      <c r="EM36" s="307"/>
      <c r="EN36" s="307"/>
      <c r="EO36" s="307"/>
      <c r="EP36" s="307"/>
      <c r="EQ36" s="307"/>
      <c r="ER36" s="307"/>
      <c r="ES36" s="307"/>
      <c r="EW36" s="82"/>
    </row>
    <row r="37" spans="18:60" s="35" customFormat="1" ht="15.75" customHeight="1">
      <c r="R37" s="307" t="s">
        <v>133</v>
      </c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H37" s="312" t="s">
        <v>132</v>
      </c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16" t="s">
        <v>131</v>
      </c>
      <c r="B39" s="316"/>
      <c r="C39" s="317" t="s">
        <v>327</v>
      </c>
      <c r="D39" s="317"/>
      <c r="E39" s="317"/>
      <c r="F39" s="35" t="s">
        <v>131</v>
      </c>
      <c r="I39" s="308" t="s">
        <v>525</v>
      </c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16">
        <v>20</v>
      </c>
      <c r="Z39" s="316"/>
      <c r="AA39" s="316"/>
      <c r="AB39" s="316"/>
      <c r="AC39" s="316"/>
      <c r="AD39" s="190">
        <v>24</v>
      </c>
      <c r="AE39" s="190"/>
      <c r="AF39" s="19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2024-02-01T07:10:43Z</cp:lastPrinted>
  <dcterms:created xsi:type="dcterms:W3CDTF">2015-02-02T08:55:52Z</dcterms:created>
  <dcterms:modified xsi:type="dcterms:W3CDTF">2024-03-22T10:27:19Z</dcterms:modified>
  <cp:category/>
  <cp:version/>
  <cp:contentType/>
  <cp:contentStatus/>
</cp:coreProperties>
</file>