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<sst xmlns="http://schemas.openxmlformats.org/spreadsheetml/2006/main" count="1681" uniqueCount="499">
  <si>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</si>
  <si>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</si>
  <si>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</si>
  <si>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</si>
  <si>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</si>
  <si>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</si>
  <si>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</si>
  <si>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</si>
  <si>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</si>
  <si>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</si>
  <si>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</si>
  <si>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</si>
  <si>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</si>
  <si>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</si>
  <si>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</si>
  <si>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</si>
  <si>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</si>
  <si>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</si>
  <si>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</si>
  <si>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</si>
  <si>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</si>
  <si>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</si>
  <si>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</si>
  <si>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</si>
  <si>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</si>
  <si>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</si>
  <si>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</si>
  <si>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</si>
  <si>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</si>
  <si>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</si>
  <si>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</si>
  <si>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</si>
  <si>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</si>
  <si>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</si>
  <si>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</si>
  <si>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</si>
  <si>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</si>
  <si>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</si>
  <si>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</si>
  <si>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</si>
  <si>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</si>
  <si>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</si>
  <si>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</si>
  <si>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</si>
  <si>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</si>
  <si>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</si>
  <si>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</si>
  <si>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</si>
  <si>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</si>
  <si>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</si>
  <si>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</si>
  <si>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</si>
  <si>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</si>
  <si>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</si>
  <si>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</si>
  <si>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</si>
  <si>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</si>
  <si>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</si>
  <si>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</si>
  <si>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</si>
  <si>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</si>
  <si>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</si>
  <si>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</si>
  <si>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</si>
  <si>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</si>
  <si>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</si>
  <si>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</si>
  <si>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</si>
  <si>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</si>
  <si>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</si>
  <si>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</si>
  <si>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</si>
  <si>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</si>
  <si>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</si>
  <si>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</si>
  <si>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</si>
  <si>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</si>
  <si>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</si>
  <si>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</si>
  <si>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</si>
  <si>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</si>
  <si>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</si>
  <si>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</si>
  <si>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</si>
  <si>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</si>
  <si>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</si>
  <si>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</si>
  <si>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</si>
  <si>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</si>
  <si>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</si>
  <si>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</si>
  <si>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</si>
  <si>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</si>
  <si>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</si>
  <si>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</si>
  <si>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</si>
  <si>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</si>
  <si>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</si>
  <si>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</si>
  <si>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</si>
  <si>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</si>
  <si>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</si>
  <si>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</si>
  <si>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</si>
  <si>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</si>
  <si>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</si>
  <si>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</si>
  <si>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</si>
  <si>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</si>
  <si>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</si>
  <si>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</si>
  <si>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</si>
  <si>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</si>
  <si>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</si>
  <si>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</si>
  <si>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</si>
  <si>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</si>
  <si>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</si>
  <si>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</si>
  <si>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</si>
  <si>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</si>
  <si>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</si>
  <si>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</si>
  <si>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</si>
  <si>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</si>
  <si>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</si>
  <si>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</si>
  <si>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</si>
  <si>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</si>
  <si>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</si>
  <si>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</si>
  <si>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</si>
  <si>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</si>
  <si>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</si>
  <si>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</si>
  <si>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</si>
  <si>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</si>
  <si>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</si>
  <si>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</si>
  <si>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</si>
  <si>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</si>
  <si>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</si>
  <si>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</si>
  <si>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</si>
  <si>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</si>
  <si>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</si>
  <si>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</si>
  <si>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</si>
  <si>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</si>
  <si>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</si>
  <si>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</si>
  <si>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</si>
  <si>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</si>
  <si>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</si>
  <si>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</si>
  <si>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</si>
  <si>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</si>
  <si>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</si>
  <si>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</si>
  <si>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</si>
  <si>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</si>
  <si>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</si>
  <si>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</si>
  <si>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</si>
  <si>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</si>
  <si>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</si>
  <si>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</si>
  <si>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</si>
  <si>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</si>
  <si>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</si>
  <si>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</si>
  <si>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</si>
  <si>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</si>
  <si>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</si>
  <si>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</si>
  <si>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</si>
  <si>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</si>
  <si>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</si>
  <si>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</si>
  <si>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</si>
  <si>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</si>
  <si>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</si>
  <si>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</si>
  <si>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</si>
  <si>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</si>
  <si>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</si>
  <si>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</si>
  <si>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</si>
  <si>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</si>
  <si>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</si>
  <si>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</si>
  <si>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</si>
  <si>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</si>
  <si>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</si>
  <si>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</si>
  <si>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</si>
  <si>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</si>
  <si>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</si>
  <si>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</si>
  <si>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</si>
  <si>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</si>
  <si>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</si>
  <si>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</si>
  <si>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</si>
  <si>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</si>
  <si>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</si>
  <si>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</si>
  <si>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</si>
  <si>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</si>
  <si>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</si>
  <si>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</si>
  <si>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</si>
  <si>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</si>
  <si>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</si>
  <si>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</si>
  <si>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</si>
  <si>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</si>
  <si>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</si>
  <si>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</si>
  <si>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</si>
  <si>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</si>
  <si>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</si>
  <si>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</si>
  <si>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</si>
  <si>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</si>
  <si>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</si>
  <si>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</si>
  <si>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</si>
  <si>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</si>
  <si>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</si>
  <si>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</si>
  <si>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</si>
  <si>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</si>
  <si>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</si>
  <si>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</si>
  <si>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</si>
  <si>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</si>
  <si>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</si>
  <si>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</si>
  <si>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</si>
  <si>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</si>
  <si>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</si>
  <si>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</si>
  <si>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</si>
  <si>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</si>
  <si>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</si>
  <si>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</si>
  <si>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</si>
  <si>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</si>
  <si>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</si>
  <si>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</si>
  <si>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</si>
  <si>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</si>
  <si>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</si>
  <si>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</si>
  <si>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</si>
  <si>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</si>
  <si>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</si>
  <si>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</si>
  <si>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</si>
  <si>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</si>
  <si>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</si>
  <si>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</si>
  <si>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</si>
  <si>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</si>
  <si>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</si>
  <si>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</si>
  <si>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</si>
  <si>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</si>
  <si>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</si>
  <si>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</si>
  <si>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</si>
  <si>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</si>
  <si>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</si>
  <si>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</si>
  <si>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</si>
  <si>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</si>
  <si>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</si>
  <si>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</si>
  <si>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</si>
  <si>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</si>
  <si>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</si>
  <si>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</si>
  <si>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</si>
  <si>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</si>
  <si>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</si>
  <si>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</si>
  <si>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</si>
  <si>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</si>
  <si>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</si>
  <si>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</si>
  <si>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</si>
  <si>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</si>
  <si>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</si>
  <si>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</si>
  <si>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</si>
  <si>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</si>
  <si>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</si>
  <si>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</si>
  <si>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</si>
  <si>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</si>
  <si>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</si>
  <si>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</si>
  <si>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</si>
  <si>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</si>
  <si>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</si>
  <si>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</si>
  <si>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</si>
  <si>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</si>
  <si>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</si>
  <si>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</si>
  <si>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</si>
  <si>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</si>
  <si>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</si>
  <si>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</si>
  <si>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</si>
  <si>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</si>
  <si>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</si>
  <si>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</si>
  <si>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</si>
  <si>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</si>
  <si>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</si>
  <si>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</si>
  <si>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</si>
  <si>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</si>
  <si>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</si>
  <si>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</si>
  <si>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</si>
  <si>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</si>
  <si>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</si>
  <si>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</si>
  <si>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</si>
  <si>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</si>
  <si>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</si>
  <si>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</si>
  <si>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</si>
  <si>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</si>
  <si>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</si>
  <si>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</si>
  <si>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</si>
  <si>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</si>
  <si>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</si>
  <si>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</si>
  <si>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</si>
  <si>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</si>
  <si>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</si>
  <si>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</si>
  <si>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</si>
  <si>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</si>
  <si>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</si>
  <si>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</si>
  <si>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</si>
  <si>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</si>
  <si>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</si>
  <si>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</si>
  <si>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</si>
  <si>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</si>
  <si>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</si>
  <si>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</si>
  <si>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</si>
  <si>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</si>
  <si>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</si>
  <si>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</si>
  <si>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</si>
  <si>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</si>
  <si>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</si>
  <si>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</si>
  <si>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</si>
  <si>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</si>
  <si>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</si>
  <si>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</si>
  <si>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</si>
  <si>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</si>
  <si>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</si>
  <si>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</si>
  <si>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</si>
  <si>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</si>
  <si>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</si>
  <si>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</si>
  <si>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</si>
  <si>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</si>
  <si>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</si>
  <si>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</si>
  <si>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</si>
  <si>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</si>
  <si>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</si>
  <si>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</si>
  <si>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</si>
  <si>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</si>
  <si>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</si>
  <si>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</si>
  <si>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</si>
  <si>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</si>
  <si>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</si>
  <si>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</si>
  <si>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</si>
  <si>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</si>
  <si>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</si>
  <si>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</si>
  <si>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</si>
  <si>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</si>
  <si>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</si>
  <si>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</si>
  <si>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</si>
  <si>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</si>
  <si>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</si>
  <si>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</si>
  <si>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</si>
  <si>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</si>
  <si>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</si>
  <si>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</si>
  <si>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</si>
  <si>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</si>
  <si>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</si>
  <si>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</si>
  <si>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</si>
  <si>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</si>
  <si>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</si>
  <si>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</si>
  <si>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</si>
  <si>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</si>
  <si>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</si>
  <si>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</si>
  <si>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</si>
  <si>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</si>
  <si>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</si>
  <si>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</si>
  <si>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</si>
  <si>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</si>
  <si>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</si>
  <si>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</si>
  <si>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</si>
  <si>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</si>
  <si>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</si>
  <si>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</si>
  <si>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</si>
  <si>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</si>
  <si>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</si>
  <si>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</si>
  <si>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</si>
  <si>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</si>
  <si>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</si>
  <si>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</si>
  <si>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</si>
  <si>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</si>
  <si>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</si>
  <si>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</si>
  <si>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</si>
  <si>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</si>
  <si>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</si>
  <si>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</si>
  <si>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</si>
  <si>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</si>
  <si>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</si>
  <si>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</si>
  <si>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</si>
  <si>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</si>
  <si>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</si>
  <si>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</si>
  <si>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</si>
  <si>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</si>
  <si>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</si>
  <si>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</si>
  <si>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</si>
  <si>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</si>
  <si>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</si>
  <si>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</si>
  <si>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</si>
  <si>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</si>
  <si>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</si>
  <si>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</si>
  <si>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</si>
  <si>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</si>
  <si>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</si>
  <si>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</si>
  <si>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</si>
  <si>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</si>
  <si>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</si>
  <si>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</si>
  <si>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</si>
  <si>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</si>
  <si>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</si>
  <si>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</si>
  <si>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</si>
  <si>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</si>
  <si>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</si>
  <si>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</si>
  <si>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</si>
  <si>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</si>
  <si>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</si>
  <si>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</si>
  <si>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</si>
  <si>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</si>
  <si>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</si>
  <si>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</si>
  <si>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</si>
  <si>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</si>
  <si>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>июня</t>
  </si>
  <si>
    <t>01.06.2021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</si>
</sst>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65">
      <selection activeCell="BJ127" sqref="BJ127:CE127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2" t="s">
        <v>317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4" t="s">
        <v>361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55"/>
      <c r="ES2" s="55"/>
      <c r="ET2" s="164" t="s">
        <v>316</v>
      </c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6"/>
    </row>
    <row r="3" spans="1:166" s="35" customFormat="1" ht="27.75" customHeight="1">
      <c r="A3" s="154" t="s">
        <v>362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5" t="s">
        <v>363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315</v>
      </c>
      <c r="ER5" s="55"/>
      <c r="ES5" s="55"/>
      <c r="ET5" s="167" t="s">
        <v>320</v>
      </c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314</v>
      </c>
      <c r="BI6" s="156" t="s">
        <v>497</v>
      </c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8">
        <v>2021</v>
      </c>
      <c r="CF6" s="158"/>
      <c r="CG6" s="158"/>
      <c r="CH6" s="158"/>
      <c r="CI6" s="158"/>
      <c r="CJ6" s="159" t="s">
        <v>313</v>
      </c>
      <c r="CK6" s="159"/>
      <c r="CL6" s="80"/>
      <c r="CM6" s="79"/>
      <c r="CN6" s="79"/>
      <c r="CO6" s="79"/>
      <c r="CP6" s="79"/>
      <c r="CQ6" s="55"/>
      <c r="CR6" s="55"/>
      <c r="CS6" s="55"/>
      <c r="CT6" s="55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312</v>
      </c>
      <c r="ER6" s="55"/>
      <c r="ES6" s="55"/>
      <c r="ET6" s="170" t="s">
        <v>498</v>
      </c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2"/>
    </row>
    <row r="7" spans="1:166" s="35" customFormat="1" ht="24" customHeight="1">
      <c r="A7" s="160" t="s">
        <v>364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0" t="s">
        <v>365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0" t="s">
        <v>365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0" t="s">
        <v>366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55"/>
      <c r="BD10" s="55"/>
      <c r="BE10" s="157" t="s">
        <v>311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310</v>
      </c>
      <c r="ER10" s="55"/>
      <c r="ES10" s="55"/>
      <c r="ET10" s="173" t="s">
        <v>309</v>
      </c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5"/>
    </row>
    <row r="11" spans="1:166" s="35" customFormat="1" ht="32.25" customHeight="1">
      <c r="A11" s="57" t="s">
        <v>308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1" t="s">
        <v>307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0" t="s">
        <v>368</v>
      </c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2"/>
    </row>
    <row r="12" spans="1:166" s="35" customFormat="1" ht="29.25" customHeight="1">
      <c r="A12" s="57" t="s">
        <v>367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0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2"/>
    </row>
    <row r="13" spans="1:166" s="35" customFormat="1" ht="27" customHeight="1" thickBot="1">
      <c r="A13" s="57" t="s">
        <v>306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305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304</v>
      </c>
      <c r="ER13" s="55"/>
      <c r="ES13" s="55"/>
      <c r="ET13" s="185">
        <v>383</v>
      </c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</row>
    <row r="14" spans="1:166" s="35" customFormat="1" ht="29.25" customHeight="1">
      <c r="A14" s="196" t="s">
        <v>303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8"/>
    </row>
    <row r="15" spans="1:167" s="35" customFormat="1" ht="19.5" customHeight="1">
      <c r="A15" s="189" t="s">
        <v>159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189" t="s">
        <v>158</v>
      </c>
      <c r="AO15" s="190"/>
      <c r="AP15" s="190"/>
      <c r="AQ15" s="190"/>
      <c r="AR15" s="190"/>
      <c r="AS15" s="191"/>
      <c r="AT15" s="199" t="s">
        <v>369</v>
      </c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199" t="s">
        <v>370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1"/>
      <c r="CF15" s="176" t="s">
        <v>157</v>
      </c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95" t="s">
        <v>156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38"/>
    </row>
    <row r="16" spans="1:167" s="35" customFormat="1" ht="75.7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2"/>
      <c r="AO16" s="193"/>
      <c r="AP16" s="193"/>
      <c r="AQ16" s="193"/>
      <c r="AR16" s="193"/>
      <c r="AS16" s="19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4"/>
      <c r="BJ16" s="202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4"/>
      <c r="CF16" s="177" t="s">
        <v>371</v>
      </c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8"/>
      <c r="CW16" s="176" t="s">
        <v>155</v>
      </c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 t="s">
        <v>154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8"/>
      <c r="EE16" s="176" t="s">
        <v>153</v>
      </c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38"/>
    </row>
    <row r="17" spans="1:167" s="35" customFormat="1" ht="16.5" customHeight="1">
      <c r="A17" s="179">
        <v>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1"/>
      <c r="AN17" s="179">
        <v>2</v>
      </c>
      <c r="AO17" s="180"/>
      <c r="AP17" s="180"/>
      <c r="AQ17" s="180"/>
      <c r="AR17" s="180"/>
      <c r="AS17" s="181"/>
      <c r="AT17" s="179">
        <v>3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1"/>
      <c r="BJ17" s="179">
        <v>4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1"/>
      <c r="CF17" s="179">
        <v>5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1"/>
      <c r="CW17" s="179">
        <v>6</v>
      </c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  <c r="DN17" s="179">
        <v>7</v>
      </c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1"/>
      <c r="EE17" s="179">
        <v>8</v>
      </c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1"/>
      <c r="ET17" s="188">
        <v>9</v>
      </c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38"/>
    </row>
    <row r="18" spans="1:167" s="45" customFormat="1" ht="29.25" customHeight="1">
      <c r="A18" s="182" t="s">
        <v>302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4"/>
      <c r="AN18" s="129" t="s">
        <v>301</v>
      </c>
      <c r="AO18" s="129"/>
      <c r="AP18" s="129"/>
      <c r="AQ18" s="129"/>
      <c r="AR18" s="129"/>
      <c r="AS18" s="129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25">
        <f>BJ20+BJ112</f>
        <v>13413600</v>
      </c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f>CF20+CF112</f>
        <v>8898463.610000001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1">
        <f>CF18</f>
        <v>8898463.610000001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50"/>
    </row>
    <row r="19" spans="1:167" s="35" customFormat="1" ht="15" customHeight="1">
      <c r="A19" s="141" t="s">
        <v>151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16" t="s">
        <v>300</v>
      </c>
      <c r="AO19" s="116"/>
      <c r="AP19" s="116"/>
      <c r="AQ19" s="116"/>
      <c r="AR19" s="116"/>
      <c r="AS19" s="116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38"/>
    </row>
    <row r="20" spans="1:167" s="45" customFormat="1" ht="24" customHeight="1">
      <c r="A20" s="128" t="s">
        <v>299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129"/>
      <c r="AP20" s="129"/>
      <c r="AQ20" s="129"/>
      <c r="AR20" s="129"/>
      <c r="AS20" s="129"/>
      <c r="AT20" s="150" t="s">
        <v>298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25">
        <f>BJ21+BJ67+BJ86+BJ90+BJ95+BJ99+BJ42+BJ104+BJ36</f>
        <v>1947700</v>
      </c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>
        <f>CF21+CF42+CF67+CF86+CF95+CF99</f>
        <v>4388064.210000001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1">
        <f aca="true" t="shared" si="0" ref="EE20:EE53">CF20</f>
        <v>4388064.210000001</v>
      </c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50"/>
    </row>
    <row r="21" spans="1:167" s="45" customFormat="1" ht="26.25" customHeight="1">
      <c r="A21" s="214" t="s">
        <v>297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129"/>
      <c r="AO21" s="129"/>
      <c r="AP21" s="129"/>
      <c r="AQ21" s="129"/>
      <c r="AR21" s="129"/>
      <c r="AS21" s="129"/>
      <c r="AT21" s="150" t="s">
        <v>296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25">
        <f>BJ22</f>
        <v>471300</v>
      </c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>
        <f>CF22</f>
        <v>381478.9</v>
      </c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1">
        <f t="shared" si="0"/>
        <v>381478.9</v>
      </c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53"/>
      <c r="FJ21" s="53"/>
      <c r="FK21" s="50"/>
    </row>
    <row r="22" spans="1:167" s="45" customFormat="1" ht="27.75" customHeight="1">
      <c r="A22" s="214" t="s">
        <v>284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129"/>
      <c r="AO22" s="129"/>
      <c r="AP22" s="129"/>
      <c r="AQ22" s="129"/>
      <c r="AR22" s="129"/>
      <c r="AS22" s="129"/>
      <c r="AT22" s="150" t="s">
        <v>295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25">
        <f>BJ23</f>
        <v>471300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>
        <f>CF23+CF32+CF28</f>
        <v>381478.9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1">
        <f t="shared" si="0"/>
        <v>381478.9</v>
      </c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53"/>
      <c r="FI22" s="53"/>
      <c r="FJ22" s="53"/>
      <c r="FK22" s="50"/>
    </row>
    <row r="23" spans="1:167" s="45" customFormat="1" ht="27.75" customHeight="1">
      <c r="A23" s="128" t="s">
        <v>284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129"/>
      <c r="AP23" s="129"/>
      <c r="AQ23" s="129"/>
      <c r="AR23" s="129"/>
      <c r="AS23" s="129"/>
      <c r="AT23" s="150" t="s">
        <v>294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25">
        <v>471300</v>
      </c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>
        <f>CF24+CF25+CF26+CF27</f>
        <v>356839.27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1">
        <f t="shared" si="0"/>
        <v>356839.27</v>
      </c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50"/>
    </row>
    <row r="24" spans="1:170" s="35" customFormat="1" ht="27.75" customHeight="1">
      <c r="A24" s="120" t="s">
        <v>284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16"/>
      <c r="AO24" s="116"/>
      <c r="AP24" s="116"/>
      <c r="AQ24" s="116"/>
      <c r="AR24" s="116"/>
      <c r="AS24" s="116"/>
      <c r="AT24" s="130" t="s">
        <v>293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18">
        <v>0</v>
      </c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>
        <v>356831.93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2">
        <f t="shared" si="0"/>
        <v>356831.93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38"/>
      <c r="FN24" s="38"/>
    </row>
    <row r="25" spans="1:170" s="35" customFormat="1" ht="27.75" customHeight="1">
      <c r="A25" s="120" t="s">
        <v>284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16"/>
      <c r="AO25" s="116"/>
      <c r="AP25" s="116"/>
      <c r="AQ25" s="116"/>
      <c r="AR25" s="116"/>
      <c r="AS25" s="116"/>
      <c r="AT25" s="130" t="s">
        <v>292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18">
        <v>0</v>
      </c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>
        <v>7.34</v>
      </c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2">
        <f t="shared" si="0"/>
        <v>7.34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38"/>
      <c r="FN25" s="38"/>
    </row>
    <row r="26" spans="1:170" s="35" customFormat="1" ht="27.75" customHeight="1">
      <c r="A26" s="120" t="s">
        <v>284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16"/>
      <c r="AO26" s="116"/>
      <c r="AP26" s="116"/>
      <c r="AQ26" s="116"/>
      <c r="AR26" s="116"/>
      <c r="AS26" s="116"/>
      <c r="AT26" s="130" t="s">
        <v>291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18">
        <v>0</v>
      </c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>
        <v>0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2">
        <f t="shared" si="0"/>
        <v>0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38"/>
      <c r="FN26" s="38"/>
    </row>
    <row r="27" spans="1:170" s="35" customFormat="1" ht="27.75" customHeight="1">
      <c r="A27" s="120" t="s">
        <v>284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16"/>
      <c r="AO27" s="116"/>
      <c r="AP27" s="116"/>
      <c r="AQ27" s="116"/>
      <c r="AR27" s="116"/>
      <c r="AS27" s="116"/>
      <c r="AT27" s="130" t="s">
        <v>372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18">
        <v>0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>
        <v>0</v>
      </c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2">
        <f>CF27</f>
        <v>0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38"/>
      <c r="FN27" s="38"/>
    </row>
    <row r="28" spans="1:170" s="45" customFormat="1" ht="24" customHeight="1">
      <c r="A28" s="128" t="s">
        <v>284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29"/>
      <c r="AP28" s="129"/>
      <c r="AQ28" s="129"/>
      <c r="AR28" s="129"/>
      <c r="AS28" s="129"/>
      <c r="AT28" s="150" t="s">
        <v>290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25">
        <v>0</v>
      </c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>
        <f>CF31+CF30+CF29</f>
        <v>3260.28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1">
        <f t="shared" si="0"/>
        <v>3260.28</v>
      </c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50"/>
      <c r="FN28" s="50"/>
    </row>
    <row r="29" spans="1:170" s="35" customFormat="1" ht="24" customHeight="1">
      <c r="A29" s="120" t="s">
        <v>284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16"/>
      <c r="AO29" s="116"/>
      <c r="AP29" s="116"/>
      <c r="AQ29" s="116"/>
      <c r="AR29" s="116"/>
      <c r="AS29" s="116"/>
      <c r="AT29" s="130" t="s">
        <v>289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18">
        <v>0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>
        <v>3200.28</v>
      </c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2">
        <f t="shared" si="0"/>
        <v>3200.28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38"/>
      <c r="FN29" s="38"/>
    </row>
    <row r="30" spans="1:170" s="35" customFormat="1" ht="24" customHeight="1">
      <c r="A30" s="120" t="s">
        <v>284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16"/>
      <c r="AO30" s="116"/>
      <c r="AP30" s="116"/>
      <c r="AQ30" s="116"/>
      <c r="AR30" s="116"/>
      <c r="AS30" s="116"/>
      <c r="AT30" s="130" t="s">
        <v>351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18">
        <v>0</v>
      </c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>
        <v>0</v>
      </c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2">
        <f>CF30</f>
        <v>0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38"/>
      <c r="FN30" s="38"/>
    </row>
    <row r="31" spans="1:170" s="35" customFormat="1" ht="24" customHeight="1">
      <c r="A31" s="120" t="s">
        <v>284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16"/>
      <c r="AO31" s="116"/>
      <c r="AP31" s="116"/>
      <c r="AQ31" s="116"/>
      <c r="AR31" s="116"/>
      <c r="AS31" s="116"/>
      <c r="AT31" s="130" t="s">
        <v>288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18">
        <v>0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>
        <v>60</v>
      </c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2">
        <f t="shared" si="0"/>
        <v>60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38"/>
      <c r="FN31" s="38"/>
    </row>
    <row r="32" spans="1:170" s="45" customFormat="1" ht="24" customHeight="1">
      <c r="A32" s="128" t="s">
        <v>284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129"/>
      <c r="AP32" s="129"/>
      <c r="AQ32" s="129"/>
      <c r="AR32" s="129"/>
      <c r="AS32" s="129"/>
      <c r="AT32" s="150" t="s">
        <v>287</v>
      </c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25">
        <v>0</v>
      </c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>
        <f>CF33+CF34+CF35</f>
        <v>21379.350000000002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1">
        <f t="shared" si="0"/>
        <v>21379.350000000002</v>
      </c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50"/>
      <c r="FN32" s="50"/>
    </row>
    <row r="33" spans="1:170" s="35" customFormat="1" ht="26.25" customHeight="1">
      <c r="A33" s="120" t="s">
        <v>284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16"/>
      <c r="AO33" s="116"/>
      <c r="AP33" s="116"/>
      <c r="AQ33" s="116"/>
      <c r="AR33" s="116"/>
      <c r="AS33" s="116"/>
      <c r="AT33" s="130" t="s">
        <v>286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18">
        <v>0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>
        <v>18872.57</v>
      </c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2">
        <f t="shared" si="0"/>
        <v>18872.57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38"/>
      <c r="FN33" s="38"/>
    </row>
    <row r="34" spans="1:170" s="35" customFormat="1" ht="27" customHeight="1">
      <c r="A34" s="120" t="s">
        <v>284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6"/>
      <c r="AO34" s="116"/>
      <c r="AP34" s="116"/>
      <c r="AQ34" s="116"/>
      <c r="AR34" s="116"/>
      <c r="AS34" s="116"/>
      <c r="AT34" s="130" t="s">
        <v>285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18">
        <v>0</v>
      </c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>
        <v>2437.54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2">
        <f t="shared" si="0"/>
        <v>2437.54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38"/>
      <c r="FN34" s="38"/>
    </row>
    <row r="35" spans="1:170" s="35" customFormat="1" ht="24" customHeight="1">
      <c r="A35" s="120" t="s">
        <v>284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16"/>
      <c r="AO35" s="116"/>
      <c r="AP35" s="116"/>
      <c r="AQ35" s="116"/>
      <c r="AR35" s="116"/>
      <c r="AS35" s="116"/>
      <c r="AT35" s="130" t="s">
        <v>283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18">
        <v>0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>
        <v>69.24</v>
      </c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2">
        <f t="shared" si="0"/>
        <v>69.24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38"/>
      <c r="FN35" s="38"/>
    </row>
    <row r="36" spans="1:170" s="45" customFormat="1" ht="38.25" customHeight="1" hidden="1">
      <c r="A36" s="128" t="s">
        <v>282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24" t="s">
        <v>281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>
        <f>BJ37</f>
        <v>0</v>
      </c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>
        <f>CF37</f>
        <v>0</v>
      </c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1">
        <f t="shared" si="0"/>
        <v>0</v>
      </c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50"/>
      <c r="FN36" s="50"/>
    </row>
    <row r="37" spans="1:170" s="35" customFormat="1" ht="27.75" customHeight="1" hidden="1">
      <c r="A37" s="120" t="s">
        <v>280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16"/>
      <c r="AO37" s="116"/>
      <c r="AP37" s="116"/>
      <c r="AQ37" s="116"/>
      <c r="AR37" s="116"/>
      <c r="AS37" s="116"/>
      <c r="AT37" s="117" t="s">
        <v>279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8">
        <f>BJ38+BJ39+BJ40+BJ41</f>
        <v>0</v>
      </c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>
        <f>CF38+CF39+CF40+CF41</f>
        <v>0</v>
      </c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2">
        <f t="shared" si="0"/>
        <v>0</v>
      </c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38"/>
      <c r="FN37" s="38"/>
    </row>
    <row r="38" spans="1:170" s="35" customFormat="1" ht="28.5" customHeight="1" hidden="1">
      <c r="A38" s="120" t="s">
        <v>278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16"/>
      <c r="AO38" s="116"/>
      <c r="AP38" s="116"/>
      <c r="AQ38" s="116"/>
      <c r="AR38" s="116"/>
      <c r="AS38" s="116"/>
      <c r="AT38" s="117" t="s">
        <v>277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8">
        <v>0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>
        <v>0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38"/>
      <c r="FN38" s="38"/>
    </row>
    <row r="39" spans="1:170" s="35" customFormat="1" ht="26.25" customHeight="1" hidden="1">
      <c r="A39" s="120" t="s">
        <v>276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16"/>
      <c r="AO39" s="116"/>
      <c r="AP39" s="116"/>
      <c r="AQ39" s="116"/>
      <c r="AR39" s="116"/>
      <c r="AS39" s="116"/>
      <c r="AT39" s="117" t="s">
        <v>275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8">
        <v>0</v>
      </c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>
        <v>0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38"/>
      <c r="FN39" s="38"/>
    </row>
    <row r="40" spans="1:170" s="35" customFormat="1" ht="26.25" customHeight="1" hidden="1">
      <c r="A40" s="120" t="s">
        <v>274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16"/>
      <c r="AO40" s="116"/>
      <c r="AP40" s="116"/>
      <c r="AQ40" s="116"/>
      <c r="AR40" s="116"/>
      <c r="AS40" s="116"/>
      <c r="AT40" s="117" t="s">
        <v>273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>
        <v>0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>
        <v>0</v>
      </c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38"/>
      <c r="FN40" s="38"/>
    </row>
    <row r="41" spans="1:170" s="35" customFormat="1" ht="27" customHeight="1" hidden="1">
      <c r="A41" s="120" t="s">
        <v>272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16"/>
      <c r="AO41" s="116"/>
      <c r="AP41" s="116"/>
      <c r="AQ41" s="116"/>
      <c r="AR41" s="116"/>
      <c r="AS41" s="116"/>
      <c r="AT41" s="117" t="s">
        <v>271</v>
      </c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>
        <v>0</v>
      </c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>
        <v>0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2">
        <f t="shared" si="0"/>
        <v>0</v>
      </c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38"/>
      <c r="FN41" s="38"/>
    </row>
    <row r="42" spans="1:167" s="35" customFormat="1" ht="23.25" customHeight="1">
      <c r="A42" s="140" t="s">
        <v>270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29"/>
      <c r="AO42" s="129"/>
      <c r="AP42" s="129"/>
      <c r="AQ42" s="129"/>
      <c r="AR42" s="129"/>
      <c r="AS42" s="129"/>
      <c r="AT42" s="124" t="s">
        <v>269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5">
        <f>BJ43+BJ62</f>
        <v>0</v>
      </c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>
        <f>CF62</f>
        <v>14956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1">
        <f t="shared" si="0"/>
        <v>14956</v>
      </c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52"/>
      <c r="FJ42" s="52"/>
      <c r="FK42" s="38"/>
    </row>
    <row r="43" spans="1:175" s="35" customFormat="1" ht="34.5" customHeight="1" hidden="1">
      <c r="A43" s="128" t="s">
        <v>268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129"/>
      <c r="AP43" s="129"/>
      <c r="AQ43" s="129"/>
      <c r="AR43" s="129"/>
      <c r="AS43" s="129"/>
      <c r="AT43" s="124" t="s">
        <v>267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5">
        <v>0</v>
      </c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>
        <f>CF44+CF50+CF59</f>
        <v>0</v>
      </c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1">
        <f t="shared" si="0"/>
        <v>0</v>
      </c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52"/>
      <c r="FJ43" s="52"/>
      <c r="FK43" s="38"/>
      <c r="FS43" s="38"/>
    </row>
    <row r="44" spans="1:167" s="45" customFormat="1" ht="39.75" customHeight="1" hidden="1">
      <c r="A44" s="128" t="s">
        <v>264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O44" s="129"/>
      <c r="AP44" s="129"/>
      <c r="AQ44" s="129"/>
      <c r="AR44" s="129"/>
      <c r="AS44" s="129"/>
      <c r="AT44" s="124" t="s">
        <v>266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5">
        <f>BJ45+BJ46+BJ47</f>
        <v>0</v>
      </c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>
        <f>CF45+CF49</f>
        <v>0</v>
      </c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1">
        <f t="shared" si="0"/>
        <v>0</v>
      </c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50"/>
    </row>
    <row r="45" spans="1:167" s="35" customFormat="1" ht="33" customHeight="1" hidden="1">
      <c r="A45" s="120" t="s">
        <v>264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16"/>
      <c r="AO45" s="116"/>
      <c r="AP45" s="116"/>
      <c r="AQ45" s="116"/>
      <c r="AR45" s="116"/>
      <c r="AS45" s="116"/>
      <c r="AT45" s="117" t="s">
        <v>265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8">
        <v>0</v>
      </c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>
        <f>CF46+CF47</f>
        <v>0</v>
      </c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38"/>
    </row>
    <row r="46" spans="1:167" s="45" customFormat="1" ht="34.5" customHeight="1" hidden="1">
      <c r="A46" s="120" t="s">
        <v>264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9"/>
      <c r="AO46" s="139"/>
      <c r="AP46" s="139"/>
      <c r="AQ46" s="139"/>
      <c r="AR46" s="139"/>
      <c r="AS46" s="139"/>
      <c r="AT46" s="117" t="s">
        <v>263</v>
      </c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18">
        <v>0</v>
      </c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>
        <v>0</v>
      </c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53"/>
      <c r="FI46" s="53"/>
      <c r="FJ46" s="53"/>
      <c r="FK46" s="50"/>
    </row>
    <row r="47" spans="1:167" s="35" customFormat="1" ht="36.75" customHeight="1" hidden="1">
      <c r="A47" s="120" t="s">
        <v>261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9"/>
      <c r="AO47" s="129"/>
      <c r="AP47" s="129"/>
      <c r="AQ47" s="129"/>
      <c r="AR47" s="129"/>
      <c r="AS47" s="129"/>
      <c r="AT47" s="117" t="s">
        <v>262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18">
        <v>0</v>
      </c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>
        <v>0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9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19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12">
        <f t="shared" si="0"/>
        <v>0</v>
      </c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19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52"/>
      <c r="FI47" s="52"/>
      <c r="FJ47" s="52"/>
      <c r="FK47" s="38"/>
    </row>
    <row r="48" spans="1:167" s="35" customFormat="1" ht="36.75" customHeight="1" hidden="1">
      <c r="A48" s="120" t="s">
        <v>261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9"/>
      <c r="AO48" s="129"/>
      <c r="AP48" s="129"/>
      <c r="AQ48" s="129"/>
      <c r="AR48" s="129"/>
      <c r="AS48" s="129"/>
      <c r="AT48" s="117" t="s">
        <v>260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18">
        <v>0</v>
      </c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>
        <v>0</v>
      </c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9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19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12">
        <f t="shared" si="0"/>
        <v>0</v>
      </c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19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52"/>
      <c r="FI48" s="52"/>
      <c r="FJ48" s="52"/>
      <c r="FK48" s="38"/>
    </row>
    <row r="49" spans="1:167" s="35" customFormat="1" ht="53.25" customHeight="1" hidden="1">
      <c r="A49" s="120" t="s">
        <v>259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9"/>
      <c r="AO49" s="129"/>
      <c r="AP49" s="129"/>
      <c r="AQ49" s="129"/>
      <c r="AR49" s="129"/>
      <c r="AS49" s="129"/>
      <c r="AT49" s="117" t="s">
        <v>258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8">
        <v>0</v>
      </c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>
        <v>0</v>
      </c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9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19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12">
        <f t="shared" si="0"/>
        <v>0</v>
      </c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19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52"/>
      <c r="FI49" s="52"/>
      <c r="FJ49" s="52"/>
      <c r="FK49" s="38"/>
    </row>
    <row r="50" spans="1:167" s="35" customFormat="1" ht="55.5" customHeight="1" hidden="1">
      <c r="A50" s="128" t="s">
        <v>257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9"/>
      <c r="AO50" s="129"/>
      <c r="AP50" s="129"/>
      <c r="AQ50" s="129"/>
      <c r="AR50" s="129"/>
      <c r="AS50" s="129"/>
      <c r="AT50" s="124" t="s">
        <v>256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5">
        <f>BJ51</f>
        <v>0</v>
      </c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>
        <f>CF51+CF56</f>
        <v>0</v>
      </c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19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19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12">
        <f t="shared" si="0"/>
        <v>0</v>
      </c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19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52"/>
      <c r="FI50" s="52"/>
      <c r="FJ50" s="52"/>
      <c r="FK50" s="38"/>
    </row>
    <row r="51" spans="1:167" s="45" customFormat="1" ht="35.25" customHeight="1" hidden="1">
      <c r="A51" s="120" t="s">
        <v>253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9"/>
      <c r="AO51" s="129"/>
      <c r="AP51" s="129"/>
      <c r="AQ51" s="129"/>
      <c r="AR51" s="129"/>
      <c r="AS51" s="129"/>
      <c r="AT51" s="117" t="s">
        <v>255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8">
        <v>0</v>
      </c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>
        <f>CF52+CF53+CF54+CF55</f>
        <v>0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2">
        <f t="shared" si="0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31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50"/>
    </row>
    <row r="52" spans="1:167" s="45" customFormat="1" ht="37.5" customHeight="1" hidden="1">
      <c r="A52" s="120" t="s">
        <v>253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9"/>
      <c r="AO52" s="129"/>
      <c r="AP52" s="129"/>
      <c r="AQ52" s="129"/>
      <c r="AR52" s="129"/>
      <c r="AS52" s="129"/>
      <c r="AT52" s="117" t="s">
        <v>254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8">
        <v>0</v>
      </c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>
        <v>0</v>
      </c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2">
        <f t="shared" si="0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31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3"/>
      <c r="FK52" s="50"/>
    </row>
    <row r="53" spans="1:167" s="45" customFormat="1" ht="37.5" customHeight="1" hidden="1">
      <c r="A53" s="120" t="s">
        <v>253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9"/>
      <c r="AO53" s="129"/>
      <c r="AP53" s="129"/>
      <c r="AQ53" s="129"/>
      <c r="AR53" s="129"/>
      <c r="AS53" s="129"/>
      <c r="AT53" s="117" t="s">
        <v>252</v>
      </c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8">
        <v>0</v>
      </c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>
        <v>0</v>
      </c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2">
        <f t="shared" si="0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50"/>
    </row>
    <row r="54" spans="1:167" s="45" customFormat="1" ht="37.5" customHeight="1" hidden="1">
      <c r="A54" s="120" t="s">
        <v>251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9"/>
      <c r="AO54" s="129"/>
      <c r="AP54" s="129"/>
      <c r="AQ54" s="129"/>
      <c r="AR54" s="129"/>
      <c r="AS54" s="129"/>
      <c r="AT54" s="117" t="s">
        <v>250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>
        <v>0</v>
      </c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>
        <v>0</v>
      </c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2">
        <f aca="true" t="shared" si="1" ref="EE54:EE88">CF54</f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31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3"/>
      <c r="FK54" s="50"/>
    </row>
    <row r="55" spans="1:167" s="45" customFormat="1" ht="37.5" customHeight="1" hidden="1">
      <c r="A55" s="120" t="s">
        <v>249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9"/>
      <c r="AO55" s="129"/>
      <c r="AP55" s="129"/>
      <c r="AQ55" s="129"/>
      <c r="AR55" s="129"/>
      <c r="AS55" s="129"/>
      <c r="AT55" s="117" t="s">
        <v>248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8">
        <v>0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>
        <v>0</v>
      </c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31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3"/>
      <c r="FK55" s="50"/>
    </row>
    <row r="56" spans="1:167" s="45" customFormat="1" ht="54" customHeight="1" hidden="1">
      <c r="A56" s="120" t="s">
        <v>246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9"/>
      <c r="AO56" s="129"/>
      <c r="AP56" s="129"/>
      <c r="AQ56" s="129"/>
      <c r="AR56" s="129"/>
      <c r="AS56" s="129"/>
      <c r="AT56" s="117" t="s">
        <v>247</v>
      </c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8">
        <v>0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>
        <v>0</v>
      </c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2">
        <f t="shared" si="1"/>
        <v>0</v>
      </c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31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3"/>
      <c r="FK56" s="50"/>
    </row>
    <row r="57" spans="1:167" s="45" customFormat="1" ht="56.25" customHeight="1" hidden="1">
      <c r="A57" s="213" t="s">
        <v>246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9"/>
      <c r="AN57" s="129"/>
      <c r="AO57" s="129"/>
      <c r="AP57" s="129"/>
      <c r="AQ57" s="129"/>
      <c r="AR57" s="129"/>
      <c r="AS57" s="129"/>
      <c r="AT57" s="117" t="s">
        <v>245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8">
        <v>0</v>
      </c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>
        <v>0</v>
      </c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2">
        <f t="shared" si="1"/>
        <v>0</v>
      </c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31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  <c r="FK57" s="50"/>
    </row>
    <row r="58" spans="1:167" s="45" customFormat="1" ht="75" customHeight="1" hidden="1">
      <c r="A58" s="120" t="s">
        <v>244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9"/>
      <c r="AO58" s="129"/>
      <c r="AP58" s="129"/>
      <c r="AQ58" s="129"/>
      <c r="AR58" s="129"/>
      <c r="AS58" s="129"/>
      <c r="AT58" s="117" t="s">
        <v>243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8">
        <v>0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>
        <v>0</v>
      </c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2">
        <f t="shared" si="1"/>
        <v>0</v>
      </c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31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3"/>
      <c r="FK58" s="50"/>
    </row>
    <row r="59" spans="1:167" s="45" customFormat="1" ht="38.25" customHeight="1" hidden="1">
      <c r="A59" s="128" t="s">
        <v>241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9"/>
      <c r="AO59" s="129"/>
      <c r="AP59" s="129"/>
      <c r="AQ59" s="129"/>
      <c r="AR59" s="129"/>
      <c r="AS59" s="129"/>
      <c r="AT59" s="124" t="s">
        <v>242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5">
        <f>BJ60</f>
        <v>0</v>
      </c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>
        <f>CF60+CF61</f>
        <v>0</v>
      </c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1">
        <f t="shared" si="1"/>
        <v>0</v>
      </c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31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3"/>
      <c r="FK59" s="50"/>
    </row>
    <row r="60" spans="1:167" s="45" customFormat="1" ht="38.25" customHeight="1" hidden="1">
      <c r="A60" s="120" t="s">
        <v>241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9"/>
      <c r="AO60" s="129"/>
      <c r="AP60" s="129"/>
      <c r="AQ60" s="129"/>
      <c r="AR60" s="129"/>
      <c r="AS60" s="129"/>
      <c r="AT60" s="117" t="s">
        <v>240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8">
        <v>0</v>
      </c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>
        <v>0</v>
      </c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2">
        <f t="shared" si="1"/>
        <v>0</v>
      </c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31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3"/>
      <c r="FK60" s="50"/>
    </row>
    <row r="61" spans="1:167" s="45" customFormat="1" ht="41.25" customHeight="1" hidden="1">
      <c r="A61" s="120" t="s">
        <v>241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9"/>
      <c r="AO61" s="129"/>
      <c r="AP61" s="129"/>
      <c r="AQ61" s="129"/>
      <c r="AR61" s="129"/>
      <c r="AS61" s="129"/>
      <c r="AT61" s="117" t="s">
        <v>240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8">
        <v>0</v>
      </c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>
        <v>0</v>
      </c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2">
        <f t="shared" si="1"/>
        <v>0</v>
      </c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31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3"/>
      <c r="FK61" s="50"/>
    </row>
    <row r="62" spans="1:167" s="45" customFormat="1" ht="24.75" customHeight="1">
      <c r="A62" s="123" t="s">
        <v>237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9"/>
      <c r="AO62" s="129"/>
      <c r="AP62" s="129"/>
      <c r="AQ62" s="129"/>
      <c r="AR62" s="129"/>
      <c r="AS62" s="129"/>
      <c r="AT62" s="124" t="s">
        <v>239</v>
      </c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5">
        <f>BJ63</f>
        <v>0</v>
      </c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>
        <f>CF63</f>
        <v>14956</v>
      </c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1">
        <f t="shared" si="1"/>
        <v>14956</v>
      </c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31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3"/>
      <c r="FK62" s="50"/>
    </row>
    <row r="63" spans="1:167" s="45" customFormat="1" ht="30" customHeight="1">
      <c r="A63" s="122" t="s">
        <v>237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9"/>
      <c r="AO63" s="129"/>
      <c r="AP63" s="129"/>
      <c r="AQ63" s="129"/>
      <c r="AR63" s="129"/>
      <c r="AS63" s="129"/>
      <c r="AT63" s="117" t="s">
        <v>238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8">
        <v>0</v>
      </c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>
        <f>CF64+CF65+CF66</f>
        <v>14956</v>
      </c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1">
        <f t="shared" si="1"/>
        <v>14956</v>
      </c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53"/>
      <c r="FI63" s="53"/>
      <c r="FJ63" s="53"/>
      <c r="FK63" s="50"/>
    </row>
    <row r="64" spans="1:167" s="45" customFormat="1" ht="27" customHeight="1">
      <c r="A64" s="122" t="s">
        <v>237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9"/>
      <c r="AO64" s="129"/>
      <c r="AP64" s="129"/>
      <c r="AQ64" s="129"/>
      <c r="AR64" s="129"/>
      <c r="AS64" s="129"/>
      <c r="AT64" s="117" t="s">
        <v>236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8">
        <v>0</v>
      </c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>
        <v>14956</v>
      </c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1">
        <f t="shared" si="1"/>
        <v>14956</v>
      </c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53"/>
      <c r="FI64" s="53"/>
      <c r="FJ64" s="53"/>
      <c r="FK64" s="50"/>
    </row>
    <row r="65" spans="1:167" s="45" customFormat="1" ht="24.75" customHeight="1">
      <c r="A65" s="122" t="s">
        <v>235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9"/>
      <c r="AO65" s="129"/>
      <c r="AP65" s="129"/>
      <c r="AQ65" s="129"/>
      <c r="AR65" s="129"/>
      <c r="AS65" s="129"/>
      <c r="AT65" s="117" t="s">
        <v>234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8">
        <v>0</v>
      </c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>
        <v>0</v>
      </c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1">
        <f t="shared" si="1"/>
        <v>0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53"/>
      <c r="FI65" s="53"/>
      <c r="FJ65" s="53"/>
      <c r="FK65" s="50"/>
    </row>
    <row r="66" spans="1:167" s="45" customFormat="1" ht="24.75" customHeight="1">
      <c r="A66" s="122" t="s">
        <v>233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9"/>
      <c r="AO66" s="129"/>
      <c r="AP66" s="129"/>
      <c r="AQ66" s="129"/>
      <c r="AR66" s="129"/>
      <c r="AS66" s="129"/>
      <c r="AT66" s="117" t="s">
        <v>411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8">
        <v>0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>
        <v>0</v>
      </c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1">
        <f t="shared" si="1"/>
        <v>0</v>
      </c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53"/>
      <c r="FI66" s="53"/>
      <c r="FJ66" s="53"/>
      <c r="FK66" s="50"/>
    </row>
    <row r="67" spans="1:167" s="35" customFormat="1" ht="26.25" customHeight="1">
      <c r="A67" s="140" t="s">
        <v>232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16"/>
      <c r="AO67" s="116"/>
      <c r="AP67" s="116"/>
      <c r="AQ67" s="116"/>
      <c r="AR67" s="116"/>
      <c r="AS67" s="116"/>
      <c r="AT67" s="124" t="s">
        <v>231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34">
        <f>BJ68+BJ74</f>
        <v>1465200</v>
      </c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25">
        <f>CF68+CF74</f>
        <v>3986326.8700000006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1">
        <f t="shared" si="1"/>
        <v>3986326.8700000006</v>
      </c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52"/>
      <c r="FI67" s="52"/>
      <c r="FJ67" s="52"/>
      <c r="FK67" s="38"/>
    </row>
    <row r="68" spans="1:167" s="35" customFormat="1" ht="27" customHeight="1">
      <c r="A68" s="140" t="s">
        <v>226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29"/>
      <c r="AO68" s="129"/>
      <c r="AP68" s="129"/>
      <c r="AQ68" s="129"/>
      <c r="AR68" s="129"/>
      <c r="AS68" s="129"/>
      <c r="AT68" s="124" t="s">
        <v>230</v>
      </c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5">
        <f>BJ69</f>
        <v>361600</v>
      </c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>
        <f>CF69</f>
        <v>43975.22</v>
      </c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1">
        <f t="shared" si="1"/>
        <v>43975.22</v>
      </c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52"/>
      <c r="FI68" s="52"/>
      <c r="FJ68" s="52"/>
      <c r="FK68" s="38"/>
    </row>
    <row r="69" spans="1:167" s="45" customFormat="1" ht="40.5" customHeight="1">
      <c r="A69" s="128" t="s">
        <v>229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9"/>
      <c r="AO69" s="129"/>
      <c r="AP69" s="129"/>
      <c r="AQ69" s="129"/>
      <c r="AR69" s="129"/>
      <c r="AS69" s="129"/>
      <c r="AT69" s="124" t="s">
        <v>228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5">
        <f>BJ70</f>
        <v>361600</v>
      </c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>
        <f>CF70+CF71+CF73</f>
        <v>43975.22</v>
      </c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1">
        <f t="shared" si="1"/>
        <v>43975.22</v>
      </c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31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3"/>
      <c r="FK69" s="50"/>
    </row>
    <row r="70" spans="1:167" s="35" customFormat="1" ht="27.75" customHeight="1">
      <c r="A70" s="141" t="s">
        <v>226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16"/>
      <c r="AO70" s="116"/>
      <c r="AP70" s="116"/>
      <c r="AQ70" s="116"/>
      <c r="AR70" s="116"/>
      <c r="AS70" s="116"/>
      <c r="AT70" s="117" t="s">
        <v>227</v>
      </c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8">
        <v>361600</v>
      </c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>
        <v>42994.3</v>
      </c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2">
        <f t="shared" si="1"/>
        <v>42994.3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09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1"/>
      <c r="FK70" s="38"/>
    </row>
    <row r="71" spans="1:167" s="35" customFormat="1" ht="27.75" customHeight="1" hidden="1">
      <c r="A71" s="141" t="s">
        <v>226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16"/>
      <c r="AO71" s="116"/>
      <c r="AP71" s="116"/>
      <c r="AQ71" s="116"/>
      <c r="AR71" s="116"/>
      <c r="AS71" s="116"/>
      <c r="AT71" s="117" t="s">
        <v>223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8">
        <v>0</v>
      </c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>
        <f>CF72</f>
        <v>980.92</v>
      </c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2">
        <f t="shared" si="1"/>
        <v>980.92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09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1"/>
      <c r="FK71" s="38"/>
    </row>
    <row r="72" spans="1:167" s="35" customFormat="1" ht="24.75" customHeight="1">
      <c r="A72" s="141" t="s">
        <v>225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16"/>
      <c r="AO72" s="116"/>
      <c r="AP72" s="116"/>
      <c r="AQ72" s="116"/>
      <c r="AR72" s="116"/>
      <c r="AS72" s="116"/>
      <c r="AT72" s="117" t="s">
        <v>224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8">
        <v>0</v>
      </c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>
        <v>980.92</v>
      </c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2">
        <f t="shared" si="1"/>
        <v>980.92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09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1"/>
      <c r="FK72" s="38"/>
    </row>
    <row r="73" spans="1:167" s="35" customFormat="1" ht="24.75" customHeight="1">
      <c r="A73" s="141" t="s">
        <v>225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16"/>
      <c r="AO73" s="116"/>
      <c r="AP73" s="116"/>
      <c r="AQ73" s="116"/>
      <c r="AR73" s="116"/>
      <c r="AS73" s="116"/>
      <c r="AT73" s="117" t="s">
        <v>333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8">
        <v>0</v>
      </c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>
        <v>0</v>
      </c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2">
        <f>CF73</f>
        <v>0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09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1"/>
      <c r="FK73" s="38"/>
    </row>
    <row r="74" spans="1:167" s="45" customFormat="1" ht="25.5" customHeight="1">
      <c r="A74" s="140" t="s">
        <v>222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29"/>
      <c r="AO74" s="129"/>
      <c r="AP74" s="129"/>
      <c r="AQ74" s="129"/>
      <c r="AR74" s="129"/>
      <c r="AS74" s="129"/>
      <c r="AT74" s="124" t="s">
        <v>221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5">
        <f>BJ76+BJ82</f>
        <v>1103600</v>
      </c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>
        <f>CF75+CF81</f>
        <v>3942351.6500000004</v>
      </c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1">
        <f t="shared" si="1"/>
        <v>3942351.6500000004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31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3"/>
      <c r="FK74" s="50"/>
    </row>
    <row r="75" spans="1:167" s="45" customFormat="1" ht="21.75" customHeight="1">
      <c r="A75" s="140" t="s">
        <v>220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29"/>
      <c r="AO75" s="129"/>
      <c r="AP75" s="129"/>
      <c r="AQ75" s="129"/>
      <c r="AR75" s="129"/>
      <c r="AS75" s="129"/>
      <c r="AT75" s="124" t="s">
        <v>219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5">
        <f>BJ76</f>
        <v>275800</v>
      </c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>
        <f>CF76</f>
        <v>3789823.74</v>
      </c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1">
        <f t="shared" si="1"/>
        <v>3789823.74</v>
      </c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53"/>
      <c r="FI75" s="53"/>
      <c r="FJ75" s="53"/>
      <c r="FK75" s="50"/>
    </row>
    <row r="76" spans="1:167" s="45" customFormat="1" ht="24.75" customHeight="1">
      <c r="A76" s="140" t="s">
        <v>217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29"/>
      <c r="AO76" s="129"/>
      <c r="AP76" s="129"/>
      <c r="AQ76" s="129"/>
      <c r="AR76" s="129"/>
      <c r="AS76" s="129"/>
      <c r="AT76" s="124" t="s">
        <v>218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5">
        <v>275800</v>
      </c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>
        <f>CF77+CF78+CF79+CF80</f>
        <v>3789823.74</v>
      </c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1">
        <f t="shared" si="1"/>
        <v>3789823.74</v>
      </c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31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50"/>
    </row>
    <row r="77" spans="1:167" s="35" customFormat="1" ht="23.25" customHeight="1">
      <c r="A77" s="141" t="s">
        <v>217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16"/>
      <c r="AO77" s="116"/>
      <c r="AP77" s="116"/>
      <c r="AQ77" s="116"/>
      <c r="AR77" s="116"/>
      <c r="AS77" s="116"/>
      <c r="AT77" s="117" t="s">
        <v>216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>
        <v>0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>
        <v>3789731.5</v>
      </c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2">
        <f t="shared" si="1"/>
        <v>3789731.5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09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1"/>
      <c r="FK77" s="38"/>
    </row>
    <row r="78" spans="1:167" s="35" customFormat="1" ht="26.25" customHeight="1">
      <c r="A78" s="141" t="s">
        <v>214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16"/>
      <c r="AO78" s="116"/>
      <c r="AP78" s="116"/>
      <c r="AQ78" s="116"/>
      <c r="AR78" s="116"/>
      <c r="AS78" s="116"/>
      <c r="AT78" s="117" t="s">
        <v>215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>
        <v>0</v>
      </c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>
        <v>92.24</v>
      </c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2">
        <f t="shared" si="1"/>
        <v>92.24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09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1"/>
      <c r="FK78" s="38"/>
    </row>
    <row r="79" spans="1:167" s="35" customFormat="1" ht="25.5" customHeight="1">
      <c r="A79" s="141" t="s">
        <v>214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16"/>
      <c r="AO79" s="116"/>
      <c r="AP79" s="116"/>
      <c r="AQ79" s="116"/>
      <c r="AR79" s="116"/>
      <c r="AS79" s="116"/>
      <c r="AT79" s="117" t="s">
        <v>213</v>
      </c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8">
        <v>0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>
        <v>0</v>
      </c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2">
        <f t="shared" si="1"/>
        <v>0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09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1"/>
      <c r="FK79" s="38"/>
    </row>
    <row r="80" spans="1:167" s="35" customFormat="1" ht="25.5" customHeight="1">
      <c r="A80" s="141" t="s">
        <v>214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16"/>
      <c r="AO80" s="116"/>
      <c r="AP80" s="116"/>
      <c r="AQ80" s="116"/>
      <c r="AR80" s="116"/>
      <c r="AS80" s="116"/>
      <c r="AT80" s="117" t="s">
        <v>451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8">
        <v>0</v>
      </c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>
        <v>0</v>
      </c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2">
        <f>CF80</f>
        <v>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09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1"/>
      <c r="FK80" s="38"/>
    </row>
    <row r="81" spans="1:167" s="35" customFormat="1" ht="23.25" customHeight="1">
      <c r="A81" s="140" t="s">
        <v>210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16"/>
      <c r="AO81" s="116"/>
      <c r="AP81" s="116"/>
      <c r="AQ81" s="116"/>
      <c r="AR81" s="116"/>
      <c r="AS81" s="116"/>
      <c r="AT81" s="124" t="s">
        <v>212</v>
      </c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5">
        <f>BJ82</f>
        <v>827800</v>
      </c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>
        <f>CF82</f>
        <v>152527.91</v>
      </c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1">
        <f t="shared" si="1"/>
        <v>152527.91</v>
      </c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52"/>
      <c r="FI81" s="52"/>
      <c r="FJ81" s="52"/>
      <c r="FK81" s="38"/>
    </row>
    <row r="82" spans="1:167" s="45" customFormat="1" ht="23.25" customHeight="1">
      <c r="A82" s="140" t="s">
        <v>210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29"/>
      <c r="AO82" s="129"/>
      <c r="AP82" s="129"/>
      <c r="AQ82" s="129"/>
      <c r="AR82" s="129"/>
      <c r="AS82" s="129"/>
      <c r="AT82" s="124" t="s">
        <v>211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5">
        <v>827800</v>
      </c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>
        <f>CF83+CF84+CF85</f>
        <v>152527.91</v>
      </c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1">
        <f t="shared" si="1"/>
        <v>152527.91</v>
      </c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31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3"/>
      <c r="FK82" s="50"/>
    </row>
    <row r="83" spans="1:167" s="35" customFormat="1" ht="25.5" customHeight="1">
      <c r="A83" s="141" t="s">
        <v>210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16"/>
      <c r="AO83" s="116"/>
      <c r="AP83" s="116"/>
      <c r="AQ83" s="116"/>
      <c r="AR83" s="116"/>
      <c r="AS83" s="116"/>
      <c r="AT83" s="117" t="s">
        <v>209</v>
      </c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8">
        <v>0</v>
      </c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>
        <v>149815.67</v>
      </c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2">
        <f t="shared" si="1"/>
        <v>149815.67</v>
      </c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09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1"/>
      <c r="FK83" s="38"/>
    </row>
    <row r="84" spans="1:167" s="35" customFormat="1" ht="24.75" customHeight="1">
      <c r="A84" s="141" t="s">
        <v>208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16"/>
      <c r="AO84" s="116"/>
      <c r="AP84" s="116"/>
      <c r="AQ84" s="116"/>
      <c r="AR84" s="116"/>
      <c r="AS84" s="116"/>
      <c r="AT84" s="117" t="s">
        <v>207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8">
        <v>0</v>
      </c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>
        <v>2712.24</v>
      </c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2">
        <f t="shared" si="1"/>
        <v>2712.24</v>
      </c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09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1"/>
      <c r="FK84" s="38"/>
    </row>
    <row r="85" spans="1:167" s="35" customFormat="1" ht="24.75" customHeight="1">
      <c r="A85" s="141" t="s">
        <v>208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16"/>
      <c r="AO85" s="116"/>
      <c r="AP85" s="116"/>
      <c r="AQ85" s="116"/>
      <c r="AR85" s="116"/>
      <c r="AS85" s="116"/>
      <c r="AT85" s="117" t="s">
        <v>339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8">
        <v>0</v>
      </c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>
        <v>0</v>
      </c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2">
        <f>CF85</f>
        <v>0</v>
      </c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09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1"/>
      <c r="FK85" s="38"/>
    </row>
    <row r="86" spans="1:167" s="45" customFormat="1" ht="22.5" customHeight="1">
      <c r="A86" s="140" t="s">
        <v>206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29"/>
      <c r="AO86" s="129"/>
      <c r="AP86" s="129"/>
      <c r="AQ86" s="129"/>
      <c r="AR86" s="129"/>
      <c r="AS86" s="129"/>
      <c r="AT86" s="124" t="s">
        <v>205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>
        <f>BJ87</f>
        <v>6600</v>
      </c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>
        <f>CF87</f>
        <v>4140</v>
      </c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1">
        <f t="shared" si="1"/>
        <v>4140</v>
      </c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31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3"/>
      <c r="FK86" s="50"/>
    </row>
    <row r="87" spans="1:167" s="45" customFormat="1" ht="44.25" customHeight="1">
      <c r="A87" s="120" t="s">
        <v>204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16"/>
      <c r="AO87" s="116"/>
      <c r="AP87" s="116"/>
      <c r="AQ87" s="116"/>
      <c r="AR87" s="116"/>
      <c r="AS87" s="116"/>
      <c r="AT87" s="117" t="s">
        <v>203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8">
        <f>BJ88</f>
        <v>6600</v>
      </c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>
        <f>CF88</f>
        <v>4140</v>
      </c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12">
        <f t="shared" si="1"/>
        <v>4140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31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3"/>
      <c r="FI87" s="53"/>
      <c r="FJ87" s="53"/>
      <c r="FK87" s="50"/>
    </row>
    <row r="88" spans="1:167" s="45" customFormat="1" ht="63.75" customHeight="1">
      <c r="A88" s="122" t="s">
        <v>201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16"/>
      <c r="AO88" s="116"/>
      <c r="AP88" s="116"/>
      <c r="AQ88" s="116"/>
      <c r="AR88" s="116"/>
      <c r="AS88" s="116"/>
      <c r="AT88" s="117" t="s">
        <v>202</v>
      </c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8">
        <v>6600</v>
      </c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>
        <f>CF89</f>
        <v>4140</v>
      </c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12">
        <f t="shared" si="1"/>
        <v>4140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31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3"/>
      <c r="FI88" s="53"/>
      <c r="FJ88" s="53"/>
      <c r="FK88" s="50"/>
    </row>
    <row r="89" spans="1:167" s="45" customFormat="1" ht="61.5" customHeight="1">
      <c r="A89" s="122" t="s">
        <v>201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16"/>
      <c r="AO89" s="116"/>
      <c r="AP89" s="116"/>
      <c r="AQ89" s="116"/>
      <c r="AR89" s="116"/>
      <c r="AS89" s="116"/>
      <c r="AT89" s="117" t="s">
        <v>200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8">
        <v>0</v>
      </c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>
        <v>4140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12">
        <f aca="true" t="shared" si="2" ref="EE89:EE108">CF89</f>
        <v>4140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31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3"/>
      <c r="FI89" s="53"/>
      <c r="FJ89" s="53"/>
      <c r="FK89" s="50"/>
    </row>
    <row r="90" spans="1:167" s="35" customFormat="1" ht="42.75" customHeight="1" hidden="1">
      <c r="A90" s="123" t="s">
        <v>479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16"/>
      <c r="AO90" s="116"/>
      <c r="AP90" s="116"/>
      <c r="AQ90" s="116"/>
      <c r="AR90" s="116"/>
      <c r="AS90" s="116"/>
      <c r="AT90" s="124" t="s">
        <v>474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5">
        <v>0</v>
      </c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>
        <f>CF91</f>
        <v>0</v>
      </c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1">
        <f aca="true" t="shared" si="3" ref="EE90:EE95">CF90</f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52"/>
      <c r="FI90" s="52"/>
      <c r="FJ90" s="52"/>
      <c r="FK90" s="38"/>
    </row>
    <row r="91" spans="1:167" s="35" customFormat="1" ht="29.25" customHeight="1" hidden="1">
      <c r="A91" s="122" t="s">
        <v>480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16"/>
      <c r="AO91" s="116"/>
      <c r="AP91" s="116"/>
      <c r="AQ91" s="116"/>
      <c r="AR91" s="116"/>
      <c r="AS91" s="116"/>
      <c r="AT91" s="117" t="s">
        <v>476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8">
        <v>0</v>
      </c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>
        <f>CF92</f>
        <v>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2">
        <f t="shared" si="3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52"/>
      <c r="FI91" s="52"/>
      <c r="FJ91" s="52"/>
      <c r="FK91" s="38"/>
    </row>
    <row r="92" spans="1:167" s="45" customFormat="1" ht="33" customHeight="1" hidden="1">
      <c r="A92" s="120" t="s">
        <v>481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16"/>
      <c r="AO92" s="116"/>
      <c r="AP92" s="116"/>
      <c r="AQ92" s="116"/>
      <c r="AR92" s="116"/>
      <c r="AS92" s="116"/>
      <c r="AT92" s="117" t="s">
        <v>477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8">
        <v>0</v>
      </c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>
        <f>CF93</f>
        <v>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2">
        <f t="shared" si="3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53"/>
      <c r="FI92" s="53"/>
      <c r="FJ92" s="53"/>
      <c r="FK92" s="50"/>
    </row>
    <row r="93" spans="1:167" s="35" customFormat="1" ht="42.75" customHeight="1" hidden="1">
      <c r="A93" s="113" t="s">
        <v>482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5"/>
      <c r="AN93" s="116"/>
      <c r="AO93" s="116"/>
      <c r="AP93" s="116"/>
      <c r="AQ93" s="116"/>
      <c r="AR93" s="116"/>
      <c r="AS93" s="116"/>
      <c r="AT93" s="117" t="s">
        <v>475</v>
      </c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8">
        <v>0</v>
      </c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>
        <f>CF94</f>
        <v>0</v>
      </c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2">
        <f t="shared" si="3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09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1"/>
      <c r="FK93" s="38"/>
    </row>
    <row r="94" spans="1:167" s="35" customFormat="1" ht="42.75" customHeight="1" hidden="1">
      <c r="A94" s="113" t="s">
        <v>483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5"/>
      <c r="AN94" s="116"/>
      <c r="AO94" s="116"/>
      <c r="AP94" s="116"/>
      <c r="AQ94" s="116"/>
      <c r="AR94" s="116"/>
      <c r="AS94" s="116"/>
      <c r="AT94" s="117" t="s">
        <v>478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8">
        <v>0</v>
      </c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>
        <v>0</v>
      </c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2">
        <f t="shared" si="3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09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1"/>
      <c r="FK94" s="38"/>
    </row>
    <row r="95" spans="1:167" s="35" customFormat="1" ht="42.75" customHeight="1">
      <c r="A95" s="123" t="s">
        <v>473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16"/>
      <c r="AO95" s="116"/>
      <c r="AP95" s="116"/>
      <c r="AQ95" s="116"/>
      <c r="AR95" s="116"/>
      <c r="AS95" s="116"/>
      <c r="AT95" s="124" t="s">
        <v>469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5">
        <f>BJ96</f>
        <v>4600</v>
      </c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>
        <f>CF96</f>
        <v>1162.44</v>
      </c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21">
        <f t="shared" si="3"/>
        <v>1162.44</v>
      </c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52"/>
      <c r="FI95" s="52"/>
      <c r="FJ95" s="52"/>
      <c r="FK95" s="38"/>
    </row>
    <row r="96" spans="1:167" s="35" customFormat="1" ht="66.75" customHeight="1">
      <c r="A96" s="122" t="s">
        <v>472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16"/>
      <c r="AO96" s="116"/>
      <c r="AP96" s="116"/>
      <c r="AQ96" s="116"/>
      <c r="AR96" s="116"/>
      <c r="AS96" s="116"/>
      <c r="AT96" s="117" t="s">
        <v>468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8">
        <f>BJ97</f>
        <v>4600</v>
      </c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>
        <f>CF97</f>
        <v>1162.44</v>
      </c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2">
        <f t="shared" si="2"/>
        <v>1162.44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52"/>
      <c r="FI96" s="52"/>
      <c r="FJ96" s="52"/>
      <c r="FK96" s="38"/>
    </row>
    <row r="97" spans="1:167" s="35" customFormat="1" ht="67.5" customHeight="1">
      <c r="A97" s="120" t="s">
        <v>471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6"/>
      <c r="AO97" s="116"/>
      <c r="AP97" s="116"/>
      <c r="AQ97" s="116"/>
      <c r="AR97" s="116"/>
      <c r="AS97" s="116"/>
      <c r="AT97" s="117" t="s">
        <v>470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8">
        <f>BJ98</f>
        <v>4600</v>
      </c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>
        <f>CF98</f>
        <v>1162.44</v>
      </c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2">
        <f t="shared" si="2"/>
        <v>1162.44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52"/>
      <c r="FI97" s="52"/>
      <c r="FJ97" s="52"/>
      <c r="FK97" s="38"/>
    </row>
    <row r="98" spans="1:167" s="35" customFormat="1" ht="60.75" customHeight="1">
      <c r="A98" s="113" t="s">
        <v>466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5"/>
      <c r="AN98" s="116"/>
      <c r="AO98" s="116"/>
      <c r="AP98" s="116"/>
      <c r="AQ98" s="116"/>
      <c r="AR98" s="116"/>
      <c r="AS98" s="116"/>
      <c r="AT98" s="117" t="s">
        <v>467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8">
        <v>4600</v>
      </c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>
        <v>1162.44</v>
      </c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2">
        <f t="shared" si="2"/>
        <v>1162.44</v>
      </c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09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1"/>
      <c r="FK98" s="38"/>
    </row>
    <row r="99" spans="1:167" s="35" customFormat="1" ht="36.75" customHeight="1" hidden="1">
      <c r="A99" s="128" t="s">
        <v>199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9"/>
      <c r="AO99" s="129"/>
      <c r="AP99" s="129"/>
      <c r="AQ99" s="129"/>
      <c r="AR99" s="129"/>
      <c r="AS99" s="129"/>
      <c r="AT99" s="124" t="s">
        <v>198</v>
      </c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5">
        <f>BJ100</f>
        <v>0</v>
      </c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>
        <f>CF100+CF102</f>
        <v>0</v>
      </c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1">
        <f t="shared" si="2"/>
        <v>0</v>
      </c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31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3"/>
      <c r="FK99" s="38"/>
    </row>
    <row r="100" spans="1:167" s="47" customFormat="1" ht="50.25" customHeight="1" hidden="1">
      <c r="A100" s="120" t="s">
        <v>197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16"/>
      <c r="AO100" s="116"/>
      <c r="AP100" s="116"/>
      <c r="AQ100" s="116"/>
      <c r="AR100" s="116"/>
      <c r="AS100" s="116"/>
      <c r="AT100" s="117" t="s">
        <v>196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8">
        <f>BJ101</f>
        <v>0</v>
      </c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>
        <f>CF101</f>
        <v>0</v>
      </c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2">
        <f t="shared" si="2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09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1"/>
      <c r="FK100" s="51"/>
    </row>
    <row r="101" spans="1:167" s="47" customFormat="1" ht="45.75" customHeight="1" hidden="1">
      <c r="A101" s="120" t="s">
        <v>195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16"/>
      <c r="AO101" s="116"/>
      <c r="AP101" s="116"/>
      <c r="AQ101" s="116"/>
      <c r="AR101" s="116"/>
      <c r="AS101" s="116"/>
      <c r="AT101" s="117" t="s">
        <v>194</v>
      </c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8">
        <v>0</v>
      </c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>
        <v>0</v>
      </c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2">
        <f t="shared" si="2"/>
        <v>0</v>
      </c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09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1"/>
      <c r="FK101" s="51"/>
    </row>
    <row r="102" spans="1:176" s="47" customFormat="1" ht="39" customHeight="1" hidden="1">
      <c r="A102" s="148" t="s">
        <v>193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9"/>
      <c r="AL102" s="48"/>
      <c r="AM102" s="48"/>
      <c r="AN102" s="46"/>
      <c r="AO102" s="46"/>
      <c r="AP102" s="46"/>
      <c r="AQ102" s="46"/>
      <c r="AR102" s="46"/>
      <c r="AS102" s="46"/>
      <c r="AT102" s="117" t="s">
        <v>192</v>
      </c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8">
        <f>BJ103</f>
        <v>0</v>
      </c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>
        <f>CF103</f>
        <v>0</v>
      </c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2">
        <f t="shared" si="2"/>
        <v>0</v>
      </c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31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3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211" t="s">
        <v>191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  <c r="AL103" s="48"/>
      <c r="AM103" s="48"/>
      <c r="AN103" s="46"/>
      <c r="AO103" s="46"/>
      <c r="AP103" s="46"/>
      <c r="AQ103" s="46"/>
      <c r="AR103" s="46"/>
      <c r="AS103" s="46"/>
      <c r="AT103" s="117" t="s">
        <v>190</v>
      </c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8">
        <v>0</v>
      </c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>
        <v>0</v>
      </c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2">
        <f t="shared" si="2"/>
        <v>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31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3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8" t="s">
        <v>189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29"/>
      <c r="AP104" s="129"/>
      <c r="AQ104" s="129"/>
      <c r="AR104" s="129"/>
      <c r="AS104" s="129"/>
      <c r="AT104" s="124" t="s">
        <v>188</v>
      </c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5">
        <f>BJ107</f>
        <v>0</v>
      </c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>
        <f>CF107+CF105</f>
        <v>0</v>
      </c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1">
        <f t="shared" si="2"/>
        <v>0</v>
      </c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31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3"/>
      <c r="FK104" s="38"/>
    </row>
    <row r="105" spans="1:176" s="47" customFormat="1" ht="56.25" customHeight="1" hidden="1">
      <c r="A105" s="148" t="s">
        <v>187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9"/>
      <c r="AL105" s="48"/>
      <c r="AM105" s="48"/>
      <c r="AN105" s="46"/>
      <c r="AO105" s="46"/>
      <c r="AP105" s="46"/>
      <c r="AQ105" s="46"/>
      <c r="AR105" s="46"/>
      <c r="AS105" s="46"/>
      <c r="AT105" s="117" t="s">
        <v>186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8">
        <f>BJ106</f>
        <v>0</v>
      </c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>
        <f>CF106</f>
        <v>0</v>
      </c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2">
        <f t="shared" si="2"/>
        <v>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31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3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20" t="s">
        <v>185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16"/>
      <c r="AO106" s="116"/>
      <c r="AP106" s="116"/>
      <c r="AQ106" s="116"/>
      <c r="AR106" s="116"/>
      <c r="AS106" s="116"/>
      <c r="AT106" s="117" t="s">
        <v>184</v>
      </c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8">
        <v>0</v>
      </c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>
        <v>0</v>
      </c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2">
        <f t="shared" si="2"/>
        <v>0</v>
      </c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09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1"/>
      <c r="FK106" s="51"/>
    </row>
    <row r="107" spans="1:176" s="47" customFormat="1" ht="39" customHeight="1" hidden="1">
      <c r="A107" s="148" t="s">
        <v>183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9"/>
      <c r="AL107" s="48"/>
      <c r="AM107" s="48"/>
      <c r="AN107" s="46"/>
      <c r="AO107" s="46"/>
      <c r="AP107" s="46"/>
      <c r="AQ107" s="46"/>
      <c r="AR107" s="46"/>
      <c r="AS107" s="46"/>
      <c r="AT107" s="117" t="s">
        <v>182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8">
        <f>BJ108</f>
        <v>0</v>
      </c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>
        <f>CF108</f>
        <v>0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2">
        <f t="shared" si="2"/>
        <v>0</v>
      </c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31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3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20" t="s">
        <v>181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6"/>
      <c r="AO108" s="116"/>
      <c r="AP108" s="116"/>
      <c r="AQ108" s="116"/>
      <c r="AR108" s="116"/>
      <c r="AS108" s="116"/>
      <c r="AT108" s="117" t="s">
        <v>180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8">
        <v>0</v>
      </c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>
        <v>0</v>
      </c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2">
        <f t="shared" si="2"/>
        <v>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09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1"/>
      <c r="FK108" s="38"/>
    </row>
    <row r="109" spans="1:167" s="35" customFormat="1" ht="30.75" customHeight="1" hidden="1">
      <c r="A109" s="140" t="s">
        <v>179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29"/>
      <c r="AO109" s="129"/>
      <c r="AP109" s="129"/>
      <c r="AQ109" s="129"/>
      <c r="AR109" s="129"/>
      <c r="AS109" s="129"/>
      <c r="AT109" s="124" t="s">
        <v>178</v>
      </c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5">
        <f>BJ111</f>
        <v>0</v>
      </c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>
        <f>CF111</f>
        <v>0</v>
      </c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1">
        <f>EE111</f>
        <v>0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52"/>
      <c r="FI109" s="52"/>
      <c r="FJ109" s="52"/>
      <c r="FK109" s="38"/>
    </row>
    <row r="110" spans="1:167" s="35" customFormat="1" ht="27" customHeight="1" hidden="1">
      <c r="A110" s="141" t="s">
        <v>177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29"/>
      <c r="AO110" s="129"/>
      <c r="AP110" s="129"/>
      <c r="AQ110" s="129"/>
      <c r="AR110" s="129"/>
      <c r="AS110" s="129"/>
      <c r="AT110" s="124" t="s">
        <v>176</v>
      </c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5">
        <v>0</v>
      </c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>
        <f>CF111</f>
        <v>0</v>
      </c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1">
        <f aca="true" t="shared" si="4" ref="EE110:EE138">CF110</f>
        <v>0</v>
      </c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38"/>
    </row>
    <row r="111" spans="1:167" s="45" customFormat="1" ht="23.25" customHeight="1" hidden="1">
      <c r="A111" s="120" t="s">
        <v>175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16"/>
      <c r="AO111" s="116"/>
      <c r="AP111" s="116"/>
      <c r="AQ111" s="116"/>
      <c r="AR111" s="116"/>
      <c r="AS111" s="116"/>
      <c r="AT111" s="117" t="s">
        <v>174</v>
      </c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8">
        <v>0</v>
      </c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>
        <v>0</v>
      </c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2">
        <f t="shared" si="4"/>
        <v>0</v>
      </c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50"/>
    </row>
    <row r="112" spans="1:167" s="105" customFormat="1" ht="34.5" customHeight="1">
      <c r="A112" s="128" t="s">
        <v>173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4" t="s">
        <v>172</v>
      </c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35">
        <f>BJ113</f>
        <v>11465900</v>
      </c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7"/>
      <c r="CF112" s="125">
        <f>CF113</f>
        <v>4510399.4</v>
      </c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1">
        <f t="shared" si="4"/>
        <v>4510399.4</v>
      </c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31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3"/>
      <c r="FK112" s="101"/>
    </row>
    <row r="113" spans="1:256" s="105" customFormat="1" ht="36.75" customHeight="1">
      <c r="A113" s="128" t="s">
        <v>171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9"/>
      <c r="AO113" s="129"/>
      <c r="AP113" s="129"/>
      <c r="AQ113" s="129"/>
      <c r="AR113" s="129"/>
      <c r="AS113" s="129"/>
      <c r="AT113" s="124" t="s">
        <v>170</v>
      </c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5">
        <f>BJ114+BJ117+BJ120+BJ125</f>
        <v>11465900</v>
      </c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>
        <f>CF114+CF117+CF120+CF125</f>
        <v>4510399.4</v>
      </c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1">
        <f t="shared" si="4"/>
        <v>4510399.4</v>
      </c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31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3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28" t="s">
        <v>169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129"/>
      <c r="AP114" s="129"/>
      <c r="AQ114" s="129"/>
      <c r="AR114" s="129"/>
      <c r="AS114" s="129"/>
      <c r="AT114" s="124" t="s">
        <v>490</v>
      </c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5">
        <f>BJ116</f>
        <v>9354300</v>
      </c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>
        <f>CF116</f>
        <v>4136200</v>
      </c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1">
        <f t="shared" si="4"/>
        <v>4136200</v>
      </c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31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3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20" t="s">
        <v>492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16"/>
      <c r="AO115" s="116"/>
      <c r="AP115" s="116"/>
      <c r="AQ115" s="116"/>
      <c r="AR115" s="116"/>
      <c r="AS115" s="116"/>
      <c r="AT115" s="117" t="s">
        <v>489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8">
        <f>BJ116</f>
        <v>9354300</v>
      </c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>
        <f>CF116</f>
        <v>4136200</v>
      </c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9" t="s">
        <v>162</v>
      </c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2">
        <f t="shared" si="4"/>
        <v>4136200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09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1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20" t="s">
        <v>491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16"/>
      <c r="AO116" s="116"/>
      <c r="AP116" s="116"/>
      <c r="AQ116" s="116"/>
      <c r="AR116" s="116"/>
      <c r="AS116" s="116"/>
      <c r="AT116" s="117" t="s">
        <v>488</v>
      </c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8">
        <v>9354300</v>
      </c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>
        <v>4136200</v>
      </c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2">
        <f t="shared" si="4"/>
        <v>4136200</v>
      </c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09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1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28" t="s">
        <v>459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9"/>
      <c r="AO117" s="129"/>
      <c r="AP117" s="129"/>
      <c r="AQ117" s="129"/>
      <c r="AR117" s="129"/>
      <c r="AS117" s="129"/>
      <c r="AT117" s="124" t="s">
        <v>457</v>
      </c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5">
        <f>BJ119</f>
        <v>0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>
        <f>CF119</f>
        <v>0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1">
        <f>CF117</f>
        <v>0</v>
      </c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31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3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20" t="s">
        <v>461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16"/>
      <c r="AO118" s="116"/>
      <c r="AP118" s="116"/>
      <c r="AQ118" s="116"/>
      <c r="AR118" s="116"/>
      <c r="AS118" s="116"/>
      <c r="AT118" s="117" t="s">
        <v>462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8">
        <f>BJ119</f>
        <v>0</v>
      </c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>
        <f>CF119</f>
        <v>0</v>
      </c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9" t="s">
        <v>162</v>
      </c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2">
        <f>CF118</f>
        <v>0</v>
      </c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09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1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20" t="s">
        <v>458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16"/>
      <c r="AO119" s="116"/>
      <c r="AP119" s="116"/>
      <c r="AQ119" s="116"/>
      <c r="AR119" s="116"/>
      <c r="AS119" s="116"/>
      <c r="AT119" s="117" t="s">
        <v>460</v>
      </c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8">
        <v>0</v>
      </c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>
        <v>0</v>
      </c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2">
        <f>CF119</f>
        <v>0</v>
      </c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09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1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28" t="s">
        <v>168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4" t="s">
        <v>433</v>
      </c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5">
        <f>BJ123+BJ121</f>
        <v>240400</v>
      </c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>
        <f>CF123+CF121</f>
        <v>74199.4</v>
      </c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1">
        <f t="shared" si="4"/>
        <v>74199.4</v>
      </c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31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3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28" t="s">
        <v>166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9"/>
      <c r="AO121" s="129"/>
      <c r="AP121" s="129"/>
      <c r="AQ121" s="129"/>
      <c r="AR121" s="129"/>
      <c r="AS121" s="129"/>
      <c r="AT121" s="124" t="s">
        <v>432</v>
      </c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5">
        <f>BJ122</f>
        <v>200</v>
      </c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>
        <f>CF122</f>
        <v>200</v>
      </c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1">
        <f>CF121</f>
        <v>200</v>
      </c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53"/>
      <c r="FI121" s="53"/>
      <c r="FJ121" s="53"/>
    </row>
    <row r="122" spans="1:166" s="55" customFormat="1" ht="41.25" customHeight="1">
      <c r="A122" s="120" t="s">
        <v>166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16"/>
      <c r="AO122" s="116"/>
      <c r="AP122" s="116"/>
      <c r="AQ122" s="116"/>
      <c r="AR122" s="116"/>
      <c r="AS122" s="116"/>
      <c r="AT122" s="117" t="s">
        <v>431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8">
        <v>200</v>
      </c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>
        <v>200</v>
      </c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2">
        <f>CF122</f>
        <v>200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52"/>
      <c r="FI122" s="52"/>
      <c r="FJ122" s="52"/>
    </row>
    <row r="123" spans="1:256" s="105" customFormat="1" ht="42" customHeight="1">
      <c r="A123" s="128" t="s">
        <v>167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9"/>
      <c r="AO123" s="129"/>
      <c r="AP123" s="129"/>
      <c r="AQ123" s="129"/>
      <c r="AR123" s="129"/>
      <c r="AS123" s="129"/>
      <c r="AT123" s="124" t="s">
        <v>430</v>
      </c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5">
        <f>BJ124</f>
        <v>240200</v>
      </c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>
        <f>CF124</f>
        <v>73999.4</v>
      </c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1">
        <f t="shared" si="4"/>
        <v>73999.4</v>
      </c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31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3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20" t="s">
        <v>167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16"/>
      <c r="AO124" s="116"/>
      <c r="AP124" s="116"/>
      <c r="AQ124" s="116"/>
      <c r="AR124" s="116"/>
      <c r="AS124" s="116"/>
      <c r="AT124" s="117" t="s">
        <v>429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8">
        <v>240200</v>
      </c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>
        <v>73999.4</v>
      </c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2">
        <f t="shared" si="4"/>
        <v>73999.4</v>
      </c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09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1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28" t="s">
        <v>328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4" t="s">
        <v>428</v>
      </c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5">
        <f>BJ126+BJ128+BJ130</f>
        <v>1871200</v>
      </c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>
        <f>CF126+CF128+CF130</f>
        <v>300000</v>
      </c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1">
        <f aca="true" t="shared" si="5" ref="EE125:EE131">CF125</f>
        <v>300000</v>
      </c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31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3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145" t="s">
        <v>349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7"/>
      <c r="AN126" s="129"/>
      <c r="AO126" s="129"/>
      <c r="AP126" s="129"/>
      <c r="AQ126" s="129"/>
      <c r="AR126" s="129"/>
      <c r="AS126" s="129"/>
      <c r="AT126" s="124" t="s">
        <v>427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5">
        <f>BJ127</f>
        <v>1871200</v>
      </c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>
        <f>CF127</f>
        <v>300000</v>
      </c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1">
        <f t="shared" si="5"/>
        <v>300000</v>
      </c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31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3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142" t="s">
        <v>350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4"/>
      <c r="AN127" s="116"/>
      <c r="AO127" s="116"/>
      <c r="AP127" s="116"/>
      <c r="AQ127" s="116"/>
      <c r="AR127" s="116"/>
      <c r="AS127" s="116"/>
      <c r="AT127" s="117" t="s">
        <v>426</v>
      </c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8">
        <v>1871200</v>
      </c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>
        <v>300000</v>
      </c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2">
        <f t="shared" si="5"/>
        <v>300000</v>
      </c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09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1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28" t="s">
        <v>360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9"/>
      <c r="AO128" s="129"/>
      <c r="AP128" s="129"/>
      <c r="AQ128" s="129"/>
      <c r="AR128" s="129"/>
      <c r="AS128" s="129"/>
      <c r="AT128" s="124" t="s">
        <v>357</v>
      </c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5">
        <f>BJ129</f>
        <v>0</v>
      </c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>
        <f>CF129</f>
        <v>0</v>
      </c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1">
        <f t="shared" si="5"/>
        <v>0</v>
      </c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31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3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20" t="s">
        <v>359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16"/>
      <c r="AO129" s="116"/>
      <c r="AP129" s="116"/>
      <c r="AQ129" s="116"/>
      <c r="AR129" s="116"/>
      <c r="AS129" s="116"/>
      <c r="AT129" s="117" t="s">
        <v>358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8">
        <v>0</v>
      </c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>
        <v>0</v>
      </c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2">
        <f t="shared" si="5"/>
        <v>0</v>
      </c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09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1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 hidden="1">
      <c r="A130" s="128" t="s">
        <v>330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9"/>
      <c r="AO130" s="129"/>
      <c r="AP130" s="129"/>
      <c r="AQ130" s="129"/>
      <c r="AR130" s="129"/>
      <c r="AS130" s="129"/>
      <c r="AT130" s="124" t="s">
        <v>355</v>
      </c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5">
        <f>BJ131</f>
        <v>0</v>
      </c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>
        <f>CF131</f>
        <v>0</v>
      </c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1">
        <f t="shared" si="5"/>
        <v>0</v>
      </c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31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3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 hidden="1">
      <c r="A131" s="120" t="s">
        <v>329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16"/>
      <c r="AO131" s="116"/>
      <c r="AP131" s="116"/>
      <c r="AQ131" s="116"/>
      <c r="AR131" s="116"/>
      <c r="AS131" s="116"/>
      <c r="AT131" s="117" t="s">
        <v>356</v>
      </c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8">
        <v>0</v>
      </c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>
        <v>0</v>
      </c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2">
        <f t="shared" si="5"/>
        <v>0</v>
      </c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09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1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28" t="s">
        <v>415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129"/>
      <c r="AP132" s="129"/>
      <c r="AQ132" s="129"/>
      <c r="AR132" s="129"/>
      <c r="AS132" s="129"/>
      <c r="AT132" s="124" t="s">
        <v>412</v>
      </c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5">
        <f>BJ133</f>
        <v>0</v>
      </c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>
        <f>CF133</f>
        <v>0</v>
      </c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1">
        <f>CF132</f>
        <v>0</v>
      </c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31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3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20" t="s">
        <v>414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16"/>
      <c r="AO133" s="116"/>
      <c r="AP133" s="116"/>
      <c r="AQ133" s="116"/>
      <c r="AR133" s="116"/>
      <c r="AS133" s="116"/>
      <c r="AT133" s="117" t="s">
        <v>413</v>
      </c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8">
        <v>0</v>
      </c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>
        <v>0</v>
      </c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2">
        <f>CF133</f>
        <v>0</v>
      </c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09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1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208" t="s">
        <v>323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10"/>
      <c r="AN134" s="129"/>
      <c r="AO134" s="129"/>
      <c r="AP134" s="129"/>
      <c r="AQ134" s="129"/>
      <c r="AR134" s="129"/>
      <c r="AS134" s="129"/>
      <c r="AT134" s="124" t="s">
        <v>352</v>
      </c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5">
        <f>BJ135+BJ137</f>
        <v>0</v>
      </c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>
        <f>CF135+CF137</f>
        <v>0</v>
      </c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1">
        <f t="shared" si="4"/>
        <v>0</v>
      </c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31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3"/>
      <c r="FK134" s="50"/>
    </row>
    <row r="135" spans="1:167" s="45" customFormat="1" ht="55.5" customHeight="1" hidden="1">
      <c r="A135" s="128" t="s">
        <v>164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9"/>
      <c r="AO135" s="129"/>
      <c r="AP135" s="129"/>
      <c r="AQ135" s="129"/>
      <c r="AR135" s="129"/>
      <c r="AS135" s="129"/>
      <c r="AT135" s="124" t="s">
        <v>165</v>
      </c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5">
        <f>BJ136</f>
        <v>0</v>
      </c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>
        <f>CF136</f>
        <v>0</v>
      </c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1">
        <f t="shared" si="4"/>
        <v>0</v>
      </c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31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3"/>
      <c r="FK135" s="50"/>
    </row>
    <row r="136" spans="1:167" s="35" customFormat="1" ht="57" customHeight="1" hidden="1">
      <c r="A136" s="120" t="s">
        <v>164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16"/>
      <c r="AO136" s="116"/>
      <c r="AP136" s="116"/>
      <c r="AQ136" s="116"/>
      <c r="AR136" s="116"/>
      <c r="AS136" s="116"/>
      <c r="AT136" s="117" t="s">
        <v>163</v>
      </c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8">
        <v>0</v>
      </c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>
        <v>0</v>
      </c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2">
        <f t="shared" si="4"/>
        <v>0</v>
      </c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09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1"/>
      <c r="FK136" s="38"/>
    </row>
    <row r="137" spans="1:167" s="45" customFormat="1" ht="66" customHeight="1" hidden="1">
      <c r="A137" s="208" t="s">
        <v>323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10"/>
      <c r="AN137" s="129"/>
      <c r="AO137" s="129"/>
      <c r="AP137" s="129"/>
      <c r="AQ137" s="129"/>
      <c r="AR137" s="129"/>
      <c r="AS137" s="129"/>
      <c r="AT137" s="124" t="s">
        <v>342</v>
      </c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5">
        <f>BJ138</f>
        <v>0</v>
      </c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>
        <f>CF138</f>
        <v>0</v>
      </c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121">
        <f t="shared" si="4"/>
        <v>0</v>
      </c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31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3"/>
      <c r="FK137" s="50"/>
    </row>
    <row r="138" spans="1:167" s="47" customFormat="1" ht="81" customHeight="1" hidden="1">
      <c r="A138" s="120" t="s">
        <v>322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16"/>
      <c r="AO138" s="116"/>
      <c r="AP138" s="116"/>
      <c r="AQ138" s="116"/>
      <c r="AR138" s="116"/>
      <c r="AS138" s="116"/>
      <c r="AT138" s="117" t="s">
        <v>341</v>
      </c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8">
        <v>0</v>
      </c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>
        <v>0</v>
      </c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2">
        <f t="shared" si="4"/>
        <v>0</v>
      </c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09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1"/>
      <c r="FK138" s="51"/>
    </row>
    <row r="139" spans="1:167" s="35" customFormat="1" ht="18.75">
      <c r="A139" s="205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7"/>
      <c r="FH139" s="43"/>
      <c r="FI139" s="43"/>
      <c r="FJ139" s="44" t="s">
        <v>161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6"/>
  <sheetViews>
    <sheetView zoomScale="75" zoomScaleNormal="75" zoomScaleSheetLayoutView="80" zoomScalePageLayoutView="0" workbookViewId="0" topLeftCell="A1">
      <selection activeCell="H217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5" t="s">
        <v>0</v>
      </c>
      <c r="B1" s="235" t="s">
        <v>71</v>
      </c>
      <c r="C1" s="237" t="s">
        <v>377</v>
      </c>
      <c r="D1" s="238"/>
      <c r="E1" s="238"/>
      <c r="F1" s="238"/>
      <c r="G1" s="239"/>
      <c r="H1" s="243" t="s">
        <v>370</v>
      </c>
      <c r="I1" s="235" t="s">
        <v>378</v>
      </c>
      <c r="J1" s="232" t="s">
        <v>379</v>
      </c>
      <c r="K1" s="233"/>
      <c r="L1" s="233"/>
      <c r="M1" s="234"/>
      <c r="N1" s="230" t="s">
        <v>156</v>
      </c>
      <c r="O1" s="231"/>
    </row>
    <row r="2" spans="1:254" s="65" customFormat="1" ht="116.25" customHeight="1">
      <c r="A2" s="236"/>
      <c r="B2" s="236"/>
      <c r="C2" s="240"/>
      <c r="D2" s="241"/>
      <c r="E2" s="241"/>
      <c r="F2" s="241"/>
      <c r="G2" s="242"/>
      <c r="H2" s="244"/>
      <c r="I2" s="236"/>
      <c r="J2" s="60" t="s">
        <v>380</v>
      </c>
      <c r="K2" s="60" t="s">
        <v>72</v>
      </c>
      <c r="L2" s="60" t="s">
        <v>73</v>
      </c>
      <c r="M2" s="63" t="s">
        <v>153</v>
      </c>
      <c r="N2" s="62" t="s">
        <v>74</v>
      </c>
      <c r="O2" s="62" t="s">
        <v>75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0" t="s">
        <v>318</v>
      </c>
      <c r="E3" s="221"/>
      <c r="F3" s="221"/>
      <c r="G3" s="221"/>
      <c r="H3" s="221"/>
      <c r="I3" s="222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319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H5+H15+H32+H35+H38+H44+H47+H50+H60+H65+H68+H71+H75+H90+H93+H96+H109+H118+H121+H124+H127+H150+H198+H208+H214+H219+H222+H232+H243+H247+H250</f>
        <v>15189100</v>
      </c>
      <c r="I4" s="4">
        <f>I5+I15+I32+I35+I38+I44+I47+I50+I60+I65+I68+I71+I75+I90+I93+I96+I109+I118+I121+I124+I127+I150+I198+I208+I214+I219+I222+I232+I243+I247+I250</f>
        <v>6027455.8</v>
      </c>
      <c r="J4" s="4">
        <f>J5+J15+J32+J35+J38+J44+J47+J50+J60+J65+J68+J71+J75+J90+J93+J96+J109+J118+J121+J124+J127+J150+J198+J208+J214+J219+J222+J232+J243+J247+J250</f>
        <v>6027455.8</v>
      </c>
      <c r="K4" s="4">
        <f>K5+K15+K32+K35+K50+K60+K65+K68+K75+K90+K93+K96+K109+K118+K127+K147+K165+K187+K198+K208+K219+K222+K232+K243+K247+K250</f>
        <v>0</v>
      </c>
      <c r="L4" s="4">
        <f>L5+L15+L32+L35+L50+L60+L65+L68+L75+L90+L93+L96+L109+L118+L127+L147+L165+L187+L198+L208+L219+L222+L232+L243+L247+L250</f>
        <v>0</v>
      </c>
      <c r="M4" s="4">
        <f>M5+M15+M32+M35+M38+M44+M47+M50+M60+M65+M68+M71+M75+M90+M93+M96+M109+M118+M121+M124+M127+M150+M198+M208+M214+M219+M222+M232+M243+M247+M250</f>
        <v>6027455.8</v>
      </c>
      <c r="N4" s="4">
        <f>H4-J4</f>
        <v>9161644.2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102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1228264.8599999999</v>
      </c>
      <c r="J5" s="4">
        <f t="shared" si="0"/>
        <v>1228264.8599999999</v>
      </c>
      <c r="K5" s="4">
        <f t="shared" si="0"/>
        <v>0</v>
      </c>
      <c r="L5" s="4">
        <f t="shared" si="0"/>
        <v>0</v>
      </c>
      <c r="M5" s="4">
        <f t="shared" si="0"/>
        <v>1228264.8599999999</v>
      </c>
      <c r="N5" s="4">
        <f>H5-J5</f>
        <v>3022035.14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102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1169843.72</v>
      </c>
      <c r="J6" s="8">
        <f>J7+J8+J9+J10+J11</f>
        <v>1169843.72</v>
      </c>
      <c r="K6" s="8">
        <f>K7+K10</f>
        <v>0</v>
      </c>
      <c r="L6" s="8">
        <f>L7+L10</f>
        <v>0</v>
      </c>
      <c r="M6" s="8">
        <f>M7+M8+M9+M10+M11</f>
        <v>1169843.72</v>
      </c>
      <c r="N6" s="8">
        <f aca="true" t="shared" si="1" ref="N6:N77">H6-J6</f>
        <v>2802156.2800000003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102</v>
      </c>
      <c r="E7" s="6">
        <v>121</v>
      </c>
      <c r="F7" s="7" t="s">
        <v>7</v>
      </c>
      <c r="G7" s="7">
        <v>100</v>
      </c>
      <c r="H7" s="8">
        <v>2952700</v>
      </c>
      <c r="I7" s="8">
        <v>888677.4</v>
      </c>
      <c r="J7" s="8">
        <v>888677.4</v>
      </c>
      <c r="K7" s="8">
        <v>0</v>
      </c>
      <c r="L7" s="8">
        <v>0</v>
      </c>
      <c r="M7" s="8">
        <v>888677.4</v>
      </c>
      <c r="N7" s="8">
        <f t="shared" si="1"/>
        <v>2064022.6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102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102</v>
      </c>
      <c r="E9" s="6">
        <v>121</v>
      </c>
      <c r="F9" s="6">
        <v>266</v>
      </c>
      <c r="G9" s="7">
        <v>100</v>
      </c>
      <c r="H9" s="8">
        <v>20000</v>
      </c>
      <c r="I9" s="8">
        <v>11640.99</v>
      </c>
      <c r="J9" s="8">
        <v>11640.99</v>
      </c>
      <c r="K9" s="8">
        <v>0</v>
      </c>
      <c r="L9" s="8">
        <v>0</v>
      </c>
      <c r="M9" s="8">
        <v>11640.99</v>
      </c>
      <c r="N9" s="8">
        <f>H9-J9</f>
        <v>8359.01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102</v>
      </c>
      <c r="E10" s="6">
        <v>129</v>
      </c>
      <c r="F10" s="7" t="s">
        <v>10</v>
      </c>
      <c r="G10" s="7">
        <v>100</v>
      </c>
      <c r="H10" s="8">
        <v>975100</v>
      </c>
      <c r="I10" s="8">
        <v>269525.33</v>
      </c>
      <c r="J10" s="8">
        <v>269525.33</v>
      </c>
      <c r="K10" s="8">
        <v>0</v>
      </c>
      <c r="L10" s="8">
        <v>0</v>
      </c>
      <c r="M10" s="8">
        <v>269525.33</v>
      </c>
      <c r="N10" s="8">
        <f t="shared" si="1"/>
        <v>705574.6699999999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102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102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58421.14</v>
      </c>
      <c r="J12" s="8">
        <f t="shared" si="2"/>
        <v>58421.14</v>
      </c>
      <c r="K12" s="8">
        <f t="shared" si="2"/>
        <v>0</v>
      </c>
      <c r="L12" s="8">
        <f t="shared" si="2"/>
        <v>0</v>
      </c>
      <c r="M12" s="8">
        <f t="shared" si="2"/>
        <v>58421.14</v>
      </c>
      <c r="N12" s="8">
        <f t="shared" si="1"/>
        <v>219878.86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102</v>
      </c>
      <c r="E13" s="6">
        <v>122</v>
      </c>
      <c r="F13" s="7" t="s">
        <v>12</v>
      </c>
      <c r="G13" s="7">
        <v>100</v>
      </c>
      <c r="H13" s="8">
        <v>275900</v>
      </c>
      <c r="I13" s="8">
        <v>58421.14</v>
      </c>
      <c r="J13" s="8">
        <v>58421.14</v>
      </c>
      <c r="K13" s="8">
        <v>0</v>
      </c>
      <c r="L13" s="8">
        <v>0</v>
      </c>
      <c r="M13" s="8">
        <v>58421.14</v>
      </c>
      <c r="N13" s="8">
        <f t="shared" si="1"/>
        <v>217478.86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102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103</v>
      </c>
      <c r="E15" s="3" t="s">
        <v>1</v>
      </c>
      <c r="F15" s="3" t="s">
        <v>1</v>
      </c>
      <c r="G15" s="3" t="s">
        <v>1</v>
      </c>
      <c r="H15" s="4">
        <f>H16+H24</f>
        <v>284600</v>
      </c>
      <c r="I15" s="4">
        <f>I16+I24</f>
        <v>134433.91</v>
      </c>
      <c r="J15" s="4">
        <f>J16+J24</f>
        <v>134433.91</v>
      </c>
      <c r="K15" s="4">
        <f>K16+K28</f>
        <v>0</v>
      </c>
      <c r="L15" s="4">
        <f>L16+L28</f>
        <v>0</v>
      </c>
      <c r="M15" s="4">
        <f>M16+M24</f>
        <v>134433.91</v>
      </c>
      <c r="N15" s="4">
        <f t="shared" si="1"/>
        <v>150166.09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103</v>
      </c>
      <c r="E16" s="7" t="s">
        <v>16</v>
      </c>
      <c r="F16" s="7">
        <v>220</v>
      </c>
      <c r="G16" s="7" t="s">
        <v>1</v>
      </c>
      <c r="H16" s="8">
        <f>H17+H19+H20+H21</f>
        <v>269600</v>
      </c>
      <c r="I16" s="8">
        <f>I17+I19+I20+I21</f>
        <v>127210.91</v>
      </c>
      <c r="J16" s="8">
        <f>J17+J19+J20+J21</f>
        <v>127210.91</v>
      </c>
      <c r="K16" s="8">
        <f>K17+K18+K19+K20+K21</f>
        <v>0</v>
      </c>
      <c r="L16" s="8">
        <f>L17+L18+L19+L20+L21</f>
        <v>0</v>
      </c>
      <c r="M16" s="8">
        <f>M17+M19+M20+M21</f>
        <v>127210.91</v>
      </c>
      <c r="N16" s="8">
        <f t="shared" si="1"/>
        <v>142389.09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103</v>
      </c>
      <c r="E17" s="7" t="s">
        <v>16</v>
      </c>
      <c r="F17" s="7">
        <v>221</v>
      </c>
      <c r="G17" s="7">
        <v>100</v>
      </c>
      <c r="H17" s="8">
        <v>48000</v>
      </c>
      <c r="I17" s="8">
        <v>17853.46</v>
      </c>
      <c r="J17" s="8">
        <v>17853.46</v>
      </c>
      <c r="K17" s="8">
        <v>0</v>
      </c>
      <c r="L17" s="8">
        <v>0</v>
      </c>
      <c r="M17" s="8">
        <v>17853.46</v>
      </c>
      <c r="N17" s="8">
        <f t="shared" si="1"/>
        <v>30146.54</v>
      </c>
      <c r="O17" s="8">
        <v>0</v>
      </c>
    </row>
    <row r="18" spans="1:15" s="83" customFormat="1" ht="17.25" customHeight="1" hidden="1">
      <c r="A18" s="5" t="s">
        <v>23</v>
      </c>
      <c r="B18" s="6">
        <v>951</v>
      </c>
      <c r="C18" s="6" t="s">
        <v>13</v>
      </c>
      <c r="D18" s="7" t="s">
        <v>103</v>
      </c>
      <c r="E18" s="7" t="s">
        <v>16</v>
      </c>
      <c r="F18" s="7">
        <v>222</v>
      </c>
      <c r="G18" s="7" t="s">
        <v>8</v>
      </c>
      <c r="H18" s="8">
        <v>0</v>
      </c>
      <c r="I18" s="8"/>
      <c r="J18" s="8"/>
      <c r="K18" s="8">
        <v>0</v>
      </c>
      <c r="L18" s="8">
        <v>0</v>
      </c>
      <c r="M18" s="8"/>
      <c r="N18" s="8">
        <f t="shared" si="1"/>
        <v>0</v>
      </c>
      <c r="O18" s="8">
        <v>0</v>
      </c>
    </row>
    <row r="19" spans="1:15" s="83" customFormat="1" ht="19.5" customHeight="1" hidden="1">
      <c r="A19" s="5" t="s">
        <v>105</v>
      </c>
      <c r="B19" s="6">
        <v>951</v>
      </c>
      <c r="C19" s="6" t="s">
        <v>13</v>
      </c>
      <c r="D19" s="7" t="s">
        <v>103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106</v>
      </c>
      <c r="B20" s="6">
        <v>951</v>
      </c>
      <c r="C20" s="6" t="s">
        <v>13</v>
      </c>
      <c r="D20" s="7" t="s">
        <v>103</v>
      </c>
      <c r="E20" s="7" t="s">
        <v>16</v>
      </c>
      <c r="F20" s="7">
        <v>225</v>
      </c>
      <c r="G20" s="7">
        <v>100</v>
      </c>
      <c r="H20" s="8">
        <v>10000</v>
      </c>
      <c r="I20" s="8">
        <v>4200</v>
      </c>
      <c r="J20" s="8">
        <v>4200</v>
      </c>
      <c r="K20" s="8">
        <v>0</v>
      </c>
      <c r="L20" s="8">
        <v>0</v>
      </c>
      <c r="M20" s="8">
        <v>4200</v>
      </c>
      <c r="N20" s="8">
        <f t="shared" si="1"/>
        <v>5800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103</v>
      </c>
      <c r="E21" s="7" t="s">
        <v>16</v>
      </c>
      <c r="F21" s="7">
        <v>226</v>
      </c>
      <c r="G21" s="7">
        <v>100</v>
      </c>
      <c r="H21" s="8">
        <v>211600</v>
      </c>
      <c r="I21" s="8">
        <v>105157.45</v>
      </c>
      <c r="J21" s="8">
        <v>105157.45</v>
      </c>
      <c r="K21" s="8">
        <v>0</v>
      </c>
      <c r="L21" s="8">
        <v>0</v>
      </c>
      <c r="M21" s="8">
        <v>105157.45</v>
      </c>
      <c r="N21" s="8">
        <f t="shared" si="1"/>
        <v>106442.55</v>
      </c>
      <c r="O21" s="8">
        <v>0</v>
      </c>
    </row>
    <row r="22" spans="1:15" s="83" customFormat="1" ht="21.75" customHeight="1" hidden="1">
      <c r="A22" s="5" t="s">
        <v>27</v>
      </c>
      <c r="B22" s="6">
        <v>951</v>
      </c>
      <c r="C22" s="6" t="s">
        <v>13</v>
      </c>
      <c r="D22" s="7" t="s">
        <v>103</v>
      </c>
      <c r="E22" s="7" t="s">
        <v>16</v>
      </c>
      <c r="F22" s="7" t="s">
        <v>28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27</v>
      </c>
      <c r="B23" s="6">
        <v>951</v>
      </c>
      <c r="C23" s="6" t="s">
        <v>13</v>
      </c>
      <c r="D23" s="7" t="s">
        <v>103</v>
      </c>
      <c r="E23" s="7" t="s">
        <v>16</v>
      </c>
      <c r="F23" s="7" t="s">
        <v>28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375</v>
      </c>
      <c r="B24" s="6">
        <v>951</v>
      </c>
      <c r="C24" s="6" t="s">
        <v>13</v>
      </c>
      <c r="D24" s="7" t="s">
        <v>103</v>
      </c>
      <c r="E24" s="7" t="s">
        <v>16</v>
      </c>
      <c r="F24" s="7">
        <v>300</v>
      </c>
      <c r="G24" s="7" t="s">
        <v>1</v>
      </c>
      <c r="H24" s="8">
        <f>H25+H28</f>
        <v>15000</v>
      </c>
      <c r="I24" s="8">
        <f>I25+I28</f>
        <v>7223</v>
      </c>
      <c r="J24" s="8">
        <f>J25+J28</f>
        <v>7223</v>
      </c>
      <c r="K24" s="8">
        <f>K25</f>
        <v>0</v>
      </c>
      <c r="L24" s="8">
        <f>L25</f>
        <v>0</v>
      </c>
      <c r="M24" s="8">
        <f>M25+M28</f>
        <v>7223</v>
      </c>
      <c r="N24" s="8">
        <f t="shared" si="1"/>
        <v>7777</v>
      </c>
      <c r="O24" s="8">
        <v>0</v>
      </c>
    </row>
    <row r="25" spans="1:15" s="83" customFormat="1" ht="26.25" customHeight="1" hidden="1">
      <c r="A25" s="5" t="s">
        <v>104</v>
      </c>
      <c r="B25" s="6">
        <v>951</v>
      </c>
      <c r="C25" s="6" t="s">
        <v>13</v>
      </c>
      <c r="D25" s="7" t="s">
        <v>103</v>
      </c>
      <c r="E25" s="7" t="s">
        <v>16</v>
      </c>
      <c r="F25" s="7">
        <v>310</v>
      </c>
      <c r="G25" s="7" t="s">
        <v>1</v>
      </c>
      <c r="H25" s="8">
        <f>H27+H26</f>
        <v>0</v>
      </c>
      <c r="I25" s="8">
        <f>I27+I26</f>
        <v>0</v>
      </c>
      <c r="J25" s="8">
        <f>J27+J26</f>
        <v>0</v>
      </c>
      <c r="K25" s="8">
        <f>K27</f>
        <v>0</v>
      </c>
      <c r="L25" s="8">
        <f>L27</f>
        <v>0</v>
      </c>
      <c r="M25" s="8">
        <f>M27+M26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104</v>
      </c>
      <c r="B26" s="6">
        <v>951</v>
      </c>
      <c r="C26" s="6" t="s">
        <v>13</v>
      </c>
      <c r="D26" s="7" t="s">
        <v>103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 hidden="1">
      <c r="A27" s="5" t="s">
        <v>104</v>
      </c>
      <c r="B27" s="6">
        <v>951</v>
      </c>
      <c r="C27" s="6" t="s">
        <v>13</v>
      </c>
      <c r="D27" s="7" t="s">
        <v>103</v>
      </c>
      <c r="E27" s="7" t="s">
        <v>16</v>
      </c>
      <c r="F27" s="7">
        <v>310</v>
      </c>
      <c r="G27" s="7">
        <v>123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103</v>
      </c>
      <c r="E28" s="7" t="s">
        <v>16</v>
      </c>
      <c r="F28" s="7">
        <v>340</v>
      </c>
      <c r="G28" s="7" t="s">
        <v>1</v>
      </c>
      <c r="H28" s="8">
        <f aca="true" t="shared" si="3" ref="H28:M28">H29</f>
        <v>15000</v>
      </c>
      <c r="I28" s="8">
        <f t="shared" si="3"/>
        <v>7223</v>
      </c>
      <c r="J28" s="8">
        <f t="shared" si="3"/>
        <v>7223</v>
      </c>
      <c r="K28" s="8">
        <f t="shared" si="3"/>
        <v>0</v>
      </c>
      <c r="L28" s="8">
        <f t="shared" si="3"/>
        <v>0</v>
      </c>
      <c r="M28" s="8">
        <f t="shared" si="3"/>
        <v>7223</v>
      </c>
      <c r="N28" s="8">
        <f t="shared" si="1"/>
        <v>7777</v>
      </c>
      <c r="O28" s="8">
        <v>0</v>
      </c>
    </row>
    <row r="29" spans="1:15" s="83" customFormat="1" ht="32.25" customHeight="1">
      <c r="A29" s="5" t="s">
        <v>436</v>
      </c>
      <c r="B29" s="6">
        <v>951</v>
      </c>
      <c r="C29" s="6" t="s">
        <v>13</v>
      </c>
      <c r="D29" s="7" t="s">
        <v>103</v>
      </c>
      <c r="E29" s="7" t="s">
        <v>16</v>
      </c>
      <c r="F29" s="7">
        <v>346</v>
      </c>
      <c r="G29" s="7">
        <v>100</v>
      </c>
      <c r="H29" s="8">
        <v>15000</v>
      </c>
      <c r="I29" s="8">
        <v>7223</v>
      </c>
      <c r="J29" s="8">
        <v>7223</v>
      </c>
      <c r="K29" s="8">
        <v>0</v>
      </c>
      <c r="L29" s="8">
        <v>0</v>
      </c>
      <c r="M29" s="8">
        <v>7223</v>
      </c>
      <c r="N29" s="8">
        <f t="shared" si="1"/>
        <v>7777</v>
      </c>
      <c r="O29" s="8">
        <v>0</v>
      </c>
    </row>
    <row r="30" spans="1:16" s="83" customFormat="1" ht="19.5" customHeight="1" hidden="1">
      <c r="A30" s="5" t="s">
        <v>27</v>
      </c>
      <c r="B30" s="6">
        <v>951</v>
      </c>
      <c r="C30" s="6" t="s">
        <v>13</v>
      </c>
      <c r="D30" s="7" t="s">
        <v>103</v>
      </c>
      <c r="E30" s="7">
        <v>850</v>
      </c>
      <c r="F30" s="7">
        <v>290</v>
      </c>
      <c r="G30" s="7" t="s">
        <v>1</v>
      </c>
      <c r="H30" s="8">
        <f>H31</f>
        <v>0</v>
      </c>
      <c r="I30" s="8"/>
      <c r="J30" s="8"/>
      <c r="K30" s="8">
        <f>K31</f>
        <v>0</v>
      </c>
      <c r="L30" s="8">
        <f>L31</f>
        <v>0</v>
      </c>
      <c r="M30" s="8"/>
      <c r="N30" s="8">
        <f t="shared" si="1"/>
        <v>0</v>
      </c>
      <c r="O30" s="8">
        <v>0</v>
      </c>
      <c r="P30" s="11"/>
    </row>
    <row r="31" spans="1:15" s="83" customFormat="1" ht="18.75" customHeight="1" hidden="1">
      <c r="A31" s="5" t="s">
        <v>27</v>
      </c>
      <c r="B31" s="6">
        <v>951</v>
      </c>
      <c r="C31" s="6" t="s">
        <v>13</v>
      </c>
      <c r="D31" s="7" t="s">
        <v>103</v>
      </c>
      <c r="E31" s="7">
        <v>852</v>
      </c>
      <c r="F31" s="7">
        <v>290</v>
      </c>
      <c r="G31" s="7" t="s">
        <v>8</v>
      </c>
      <c r="H31" s="8">
        <v>0</v>
      </c>
      <c r="I31" s="8"/>
      <c r="J31" s="8"/>
      <c r="K31" s="8">
        <v>0</v>
      </c>
      <c r="L31" s="8">
        <v>0</v>
      </c>
      <c r="M31" s="8"/>
      <c r="N31" s="8">
        <f t="shared" si="1"/>
        <v>0</v>
      </c>
      <c r="O31" s="8">
        <v>0</v>
      </c>
    </row>
    <row r="32" spans="1:254" s="68" customFormat="1" ht="33.75" customHeight="1">
      <c r="A32" s="1" t="s">
        <v>347</v>
      </c>
      <c r="B32" s="2">
        <v>951</v>
      </c>
      <c r="C32" s="2" t="s">
        <v>13</v>
      </c>
      <c r="D32" s="3" t="s">
        <v>346</v>
      </c>
      <c r="E32" s="3" t="s">
        <v>1</v>
      </c>
      <c r="F32" s="3" t="s">
        <v>1</v>
      </c>
      <c r="G32" s="3" t="s">
        <v>1</v>
      </c>
      <c r="H32" s="4">
        <f>H33+H43</f>
        <v>18000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18000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346</v>
      </c>
      <c r="E33" s="7" t="s">
        <v>16</v>
      </c>
      <c r="F33" s="7">
        <v>220</v>
      </c>
      <c r="G33" s="7" t="s">
        <v>1</v>
      </c>
      <c r="H33" s="8">
        <f>H34</f>
        <v>18000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18000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346</v>
      </c>
      <c r="E34" s="7" t="s">
        <v>16</v>
      </c>
      <c r="F34" s="7">
        <v>226</v>
      </c>
      <c r="G34" s="7">
        <v>100</v>
      </c>
      <c r="H34" s="8">
        <v>18000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18000</v>
      </c>
      <c r="O34" s="8">
        <v>0</v>
      </c>
    </row>
    <row r="35" spans="1:254" s="68" customFormat="1" ht="104.25" customHeight="1">
      <c r="A35" s="1" t="s">
        <v>376</v>
      </c>
      <c r="B35" s="2">
        <v>951</v>
      </c>
      <c r="C35" s="2" t="s">
        <v>13</v>
      </c>
      <c r="D35" s="3" t="s">
        <v>107</v>
      </c>
      <c r="E35" s="3" t="s">
        <v>1</v>
      </c>
      <c r="F35" s="3" t="s">
        <v>1</v>
      </c>
      <c r="G35" s="3" t="s">
        <v>1</v>
      </c>
      <c r="H35" s="4">
        <f aca="true" t="shared" si="4" ref="H35:J36">H36</f>
        <v>200</v>
      </c>
      <c r="I35" s="4">
        <f t="shared" si="4"/>
        <v>200</v>
      </c>
      <c r="J35" s="4">
        <f t="shared" si="4"/>
        <v>200</v>
      </c>
      <c r="K35" s="4">
        <f aca="true" t="shared" si="5" ref="K35:M36">K36</f>
        <v>0</v>
      </c>
      <c r="L35" s="4">
        <f t="shared" si="5"/>
        <v>0</v>
      </c>
      <c r="M35" s="4">
        <f t="shared" si="5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107</v>
      </c>
      <c r="E36" s="7" t="s">
        <v>16</v>
      </c>
      <c r="F36" s="7">
        <v>340</v>
      </c>
      <c r="G36" s="7" t="s">
        <v>1</v>
      </c>
      <c r="H36" s="8">
        <f t="shared" si="4"/>
        <v>200</v>
      </c>
      <c r="I36" s="8">
        <f t="shared" si="4"/>
        <v>200</v>
      </c>
      <c r="J36" s="8">
        <f t="shared" si="4"/>
        <v>200</v>
      </c>
      <c r="K36" s="8">
        <f t="shared" si="5"/>
        <v>0</v>
      </c>
      <c r="L36" s="8">
        <f t="shared" si="5"/>
        <v>0</v>
      </c>
      <c r="M36" s="8">
        <f t="shared" si="5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436</v>
      </c>
      <c r="B37" s="6">
        <v>951</v>
      </c>
      <c r="C37" s="6" t="s">
        <v>13</v>
      </c>
      <c r="D37" s="7" t="s">
        <v>107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420</v>
      </c>
      <c r="B38" s="2">
        <v>951</v>
      </c>
      <c r="C38" s="2" t="s">
        <v>13</v>
      </c>
      <c r="D38" s="3" t="s">
        <v>108</v>
      </c>
      <c r="E38" s="3" t="s">
        <v>1</v>
      </c>
      <c r="F38" s="3" t="s">
        <v>1</v>
      </c>
      <c r="G38" s="3" t="s">
        <v>1</v>
      </c>
      <c r="H38" s="4">
        <f aca="true" t="shared" si="6" ref="H38:J39">H39</f>
        <v>5900</v>
      </c>
      <c r="I38" s="4">
        <f t="shared" si="6"/>
        <v>0</v>
      </c>
      <c r="J38" s="4">
        <f t="shared" si="6"/>
        <v>0</v>
      </c>
      <c r="K38" s="4">
        <f aca="true" t="shared" si="7" ref="K38:M39">K39</f>
        <v>0</v>
      </c>
      <c r="L38" s="4">
        <f t="shared" si="7"/>
        <v>0</v>
      </c>
      <c r="M38" s="4">
        <f t="shared" si="7"/>
        <v>0</v>
      </c>
      <c r="N38" s="8">
        <f t="shared" si="1"/>
        <v>5900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29</v>
      </c>
      <c r="B39" s="6">
        <v>951</v>
      </c>
      <c r="C39" s="6" t="s">
        <v>13</v>
      </c>
      <c r="D39" s="7" t="s">
        <v>108</v>
      </c>
      <c r="E39" s="7" t="s">
        <v>31</v>
      </c>
      <c r="F39" s="7" t="s">
        <v>30</v>
      </c>
      <c r="G39" s="7" t="s">
        <v>1</v>
      </c>
      <c r="H39" s="8">
        <f t="shared" si="6"/>
        <v>5900</v>
      </c>
      <c r="I39" s="8">
        <f t="shared" si="6"/>
        <v>0</v>
      </c>
      <c r="J39" s="8">
        <f t="shared" si="6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1"/>
        <v>5900</v>
      </c>
      <c r="O39" s="8">
        <v>0</v>
      </c>
    </row>
    <row r="40" spans="1:15" s="83" customFormat="1" ht="30" customHeight="1">
      <c r="A40" s="5" t="s">
        <v>32</v>
      </c>
      <c r="B40" s="6">
        <v>951</v>
      </c>
      <c r="C40" s="6" t="s">
        <v>13</v>
      </c>
      <c r="D40" s="7" t="s">
        <v>108</v>
      </c>
      <c r="E40" s="7" t="s">
        <v>31</v>
      </c>
      <c r="F40" s="7" t="s">
        <v>33</v>
      </c>
      <c r="G40" s="7">
        <v>100</v>
      </c>
      <c r="H40" s="8">
        <v>5900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5900</v>
      </c>
      <c r="O40" s="8">
        <v>0</v>
      </c>
    </row>
    <row r="41" spans="1:254" s="68" customFormat="1" ht="42" customHeight="1" hidden="1">
      <c r="A41" s="1" t="s">
        <v>34</v>
      </c>
      <c r="B41" s="2">
        <v>951</v>
      </c>
      <c r="C41" s="2" t="s">
        <v>13</v>
      </c>
      <c r="D41" s="3" t="s">
        <v>109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8" ref="I41:M42">I42</f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29</v>
      </c>
      <c r="B42" s="6">
        <v>951</v>
      </c>
      <c r="C42" s="6" t="s">
        <v>13</v>
      </c>
      <c r="D42" s="7" t="s">
        <v>109</v>
      </c>
      <c r="E42" s="7" t="s">
        <v>31</v>
      </c>
      <c r="F42" s="7" t="s">
        <v>30</v>
      </c>
      <c r="G42" s="7" t="s">
        <v>1</v>
      </c>
      <c r="H42" s="8">
        <f>H43</f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32</v>
      </c>
      <c r="B43" s="6">
        <v>951</v>
      </c>
      <c r="C43" s="6" t="s">
        <v>13</v>
      </c>
      <c r="D43" s="7" t="s">
        <v>109</v>
      </c>
      <c r="E43" s="7" t="s">
        <v>31</v>
      </c>
      <c r="F43" s="7" t="s">
        <v>33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131</v>
      </c>
      <c r="B44" s="2">
        <v>951</v>
      </c>
      <c r="C44" s="32" t="s">
        <v>493</v>
      </c>
      <c r="D44" s="3" t="s">
        <v>130</v>
      </c>
      <c r="E44" s="3" t="s">
        <v>1</v>
      </c>
      <c r="F44" s="3" t="s">
        <v>1</v>
      </c>
      <c r="G44" s="3" t="s">
        <v>1</v>
      </c>
      <c r="H44" s="4">
        <f>H46</f>
        <v>10200</v>
      </c>
      <c r="I44" s="4">
        <f>I46</f>
        <v>1400</v>
      </c>
      <c r="J44" s="4">
        <f>J46</f>
        <v>1400</v>
      </c>
      <c r="K44" s="4">
        <f>K45</f>
        <v>0</v>
      </c>
      <c r="L44" s="4">
        <f>L46</f>
        <v>0</v>
      </c>
      <c r="M44" s="4">
        <f>M46</f>
        <v>1400</v>
      </c>
      <c r="N44" s="4">
        <f>H44-J44</f>
        <v>8800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29</v>
      </c>
      <c r="B45" s="6">
        <v>951</v>
      </c>
      <c r="C45" s="33" t="s">
        <v>493</v>
      </c>
      <c r="D45" s="7" t="s">
        <v>130</v>
      </c>
      <c r="E45" s="7">
        <v>540</v>
      </c>
      <c r="F45" s="7">
        <v>250</v>
      </c>
      <c r="G45" s="7" t="s">
        <v>1</v>
      </c>
      <c r="H45" s="8">
        <f aca="true" t="shared" si="9" ref="H45:M45">H46</f>
        <v>10200</v>
      </c>
      <c r="I45" s="8">
        <f t="shared" si="9"/>
        <v>1400</v>
      </c>
      <c r="J45" s="8">
        <f t="shared" si="9"/>
        <v>1400</v>
      </c>
      <c r="K45" s="8">
        <f t="shared" si="9"/>
        <v>0</v>
      </c>
      <c r="L45" s="8">
        <f t="shared" si="9"/>
        <v>0</v>
      </c>
      <c r="M45" s="8">
        <f t="shared" si="9"/>
        <v>1400</v>
      </c>
      <c r="N45" s="8">
        <f>H45-J45</f>
        <v>8800</v>
      </c>
      <c r="O45" s="8">
        <v>0</v>
      </c>
    </row>
    <row r="46" spans="1:15" s="83" customFormat="1" ht="36.75" customHeight="1">
      <c r="A46" s="5" t="s">
        <v>32</v>
      </c>
      <c r="B46" s="6">
        <v>951</v>
      </c>
      <c r="C46" s="33" t="s">
        <v>493</v>
      </c>
      <c r="D46" s="7" t="s">
        <v>130</v>
      </c>
      <c r="E46" s="7">
        <v>540</v>
      </c>
      <c r="F46" s="7">
        <v>251</v>
      </c>
      <c r="G46" s="7">
        <v>100</v>
      </c>
      <c r="H46" s="8">
        <v>10200</v>
      </c>
      <c r="I46" s="8">
        <v>1400</v>
      </c>
      <c r="J46" s="8">
        <v>1400</v>
      </c>
      <c r="K46" s="8">
        <f>K51</f>
        <v>0</v>
      </c>
      <c r="L46" s="8">
        <f>L51</f>
        <v>0</v>
      </c>
      <c r="M46" s="8">
        <v>1400</v>
      </c>
      <c r="N46" s="8">
        <f>H46-J46</f>
        <v>8800</v>
      </c>
      <c r="O46" s="8">
        <v>0</v>
      </c>
    </row>
    <row r="47" spans="1:15" s="84" customFormat="1" ht="36.75" customHeight="1">
      <c r="A47" s="1" t="s">
        <v>112</v>
      </c>
      <c r="B47" s="2">
        <v>951</v>
      </c>
      <c r="C47" s="32" t="s">
        <v>110</v>
      </c>
      <c r="D47" s="30" t="s">
        <v>111</v>
      </c>
      <c r="E47" s="3"/>
      <c r="F47" s="3"/>
      <c r="G47" s="3"/>
      <c r="H47" s="4">
        <f aca="true" t="shared" si="10" ref="H47:J48">H48</f>
        <v>196000</v>
      </c>
      <c r="I47" s="4">
        <f t="shared" si="10"/>
        <v>0</v>
      </c>
      <c r="J47" s="4">
        <f t="shared" si="10"/>
        <v>0</v>
      </c>
      <c r="K47" s="4">
        <f aca="true" t="shared" si="11" ref="K47:M48">K48</f>
        <v>0</v>
      </c>
      <c r="L47" s="4">
        <f t="shared" si="11"/>
        <v>0</v>
      </c>
      <c r="M47" s="4">
        <f t="shared" si="11"/>
        <v>0</v>
      </c>
      <c r="N47" s="8">
        <f t="shared" si="1"/>
        <v>196000</v>
      </c>
      <c r="O47" s="8">
        <v>0</v>
      </c>
    </row>
    <row r="48" spans="1:15" s="83" customFormat="1" ht="20.25" customHeight="1">
      <c r="A48" s="5" t="s">
        <v>113</v>
      </c>
      <c r="B48" s="6">
        <v>951</v>
      </c>
      <c r="C48" s="33" t="s">
        <v>110</v>
      </c>
      <c r="D48" s="31" t="s">
        <v>111</v>
      </c>
      <c r="E48" s="7">
        <v>880</v>
      </c>
      <c r="F48" s="7">
        <v>290</v>
      </c>
      <c r="G48" s="7"/>
      <c r="H48" s="8">
        <f t="shared" si="10"/>
        <v>196000</v>
      </c>
      <c r="I48" s="8">
        <f t="shared" si="10"/>
        <v>0</v>
      </c>
      <c r="J48" s="8">
        <f t="shared" si="10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"/>
        <v>196000</v>
      </c>
      <c r="O48" s="8">
        <v>0</v>
      </c>
    </row>
    <row r="49" spans="1:15" s="83" customFormat="1" ht="18.75" customHeight="1">
      <c r="A49" s="5" t="s">
        <v>439</v>
      </c>
      <c r="B49" s="6">
        <v>951</v>
      </c>
      <c r="C49" s="33" t="s">
        <v>110</v>
      </c>
      <c r="D49" s="31" t="s">
        <v>111</v>
      </c>
      <c r="E49" s="7">
        <v>880</v>
      </c>
      <c r="F49" s="7">
        <v>297</v>
      </c>
      <c r="G49" s="7">
        <v>100</v>
      </c>
      <c r="H49" s="8">
        <v>196000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196000</v>
      </c>
      <c r="O49" s="8">
        <v>0</v>
      </c>
    </row>
    <row r="50" spans="1:15" s="84" customFormat="1" ht="42.75">
      <c r="A50" s="1" t="s">
        <v>96</v>
      </c>
      <c r="B50" s="2">
        <v>951</v>
      </c>
      <c r="C50" s="32" t="s">
        <v>97</v>
      </c>
      <c r="D50" s="30" t="s">
        <v>115</v>
      </c>
      <c r="E50" s="3"/>
      <c r="F50" s="3"/>
      <c r="G50" s="3"/>
      <c r="H50" s="4">
        <f aca="true" t="shared" si="12" ref="H50:M50">H51</f>
        <v>5000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  <c r="M50" s="4">
        <f t="shared" si="12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114</v>
      </c>
      <c r="B51" s="6">
        <v>951</v>
      </c>
      <c r="C51" s="33" t="s">
        <v>97</v>
      </c>
      <c r="D51" s="31" t="s">
        <v>115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437</v>
      </c>
      <c r="B52" s="6">
        <v>951</v>
      </c>
      <c r="C52" s="33" t="s">
        <v>97</v>
      </c>
      <c r="D52" s="31" t="s">
        <v>115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36</v>
      </c>
      <c r="B53" s="2">
        <v>951</v>
      </c>
      <c r="C53" s="2" t="s">
        <v>35</v>
      </c>
      <c r="D53" s="3" t="s">
        <v>116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3" ref="I53:M54">I54</f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35</v>
      </c>
      <c r="D54" s="7" t="s">
        <v>116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3"/>
        <v>0</v>
      </c>
      <c r="J54" s="8">
        <f t="shared" si="13"/>
        <v>0</v>
      </c>
      <c r="K54" s="8">
        <f t="shared" si="13"/>
        <v>0</v>
      </c>
      <c r="L54" s="8">
        <f t="shared" si="13"/>
        <v>0</v>
      </c>
      <c r="M54" s="8">
        <f t="shared" si="13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35</v>
      </c>
      <c r="D55" s="7" t="s">
        <v>116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37</v>
      </c>
      <c r="B56" s="2">
        <v>951</v>
      </c>
      <c r="C56" s="2" t="s">
        <v>13</v>
      </c>
      <c r="D56" s="3" t="s">
        <v>103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0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27</v>
      </c>
      <c r="B57" s="6">
        <v>951</v>
      </c>
      <c r="C57" s="6" t="s">
        <v>13</v>
      </c>
      <c r="D57" s="7" t="s">
        <v>103</v>
      </c>
      <c r="E57" s="7">
        <v>851</v>
      </c>
      <c r="F57" s="7" t="s">
        <v>28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27</v>
      </c>
      <c r="B58" s="6">
        <v>951</v>
      </c>
      <c r="C58" s="6" t="s">
        <v>35</v>
      </c>
      <c r="D58" s="7" t="s">
        <v>117</v>
      </c>
      <c r="E58" s="7" t="s">
        <v>38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27</v>
      </c>
      <c r="B59" s="6">
        <v>951</v>
      </c>
      <c r="C59" s="6" t="s">
        <v>13</v>
      </c>
      <c r="D59" s="7" t="s">
        <v>103</v>
      </c>
      <c r="E59" s="7">
        <v>851</v>
      </c>
      <c r="F59" s="7" t="s">
        <v>28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37</v>
      </c>
      <c r="B60" s="2">
        <v>951</v>
      </c>
      <c r="C60" s="2" t="s">
        <v>35</v>
      </c>
      <c r="D60" s="3" t="s">
        <v>417</v>
      </c>
      <c r="E60" s="3" t="s">
        <v>1</v>
      </c>
      <c r="F60" s="3" t="s">
        <v>1</v>
      </c>
      <c r="G60" s="3" t="s">
        <v>1</v>
      </c>
      <c r="H60" s="4">
        <f aca="true" t="shared" si="15" ref="H60:M60">H61</f>
        <v>60000</v>
      </c>
      <c r="I60" s="4">
        <f t="shared" si="15"/>
        <v>47329.19</v>
      </c>
      <c r="J60" s="4">
        <f t="shared" si="15"/>
        <v>47329.19</v>
      </c>
      <c r="K60" s="4">
        <f t="shared" si="15"/>
        <v>0</v>
      </c>
      <c r="L60" s="4">
        <f t="shared" si="15"/>
        <v>0</v>
      </c>
      <c r="M60" s="4">
        <f t="shared" si="15"/>
        <v>47329.19</v>
      </c>
      <c r="N60" s="4">
        <f t="shared" si="1"/>
        <v>12670.809999999998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27</v>
      </c>
      <c r="B61" s="6">
        <v>951</v>
      </c>
      <c r="C61" s="6" t="s">
        <v>35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47329.19</v>
      </c>
      <c r="J61" s="8">
        <f>J63+J64</f>
        <v>47329.19</v>
      </c>
      <c r="K61" s="8">
        <f>K63+K62</f>
        <v>0</v>
      </c>
      <c r="L61" s="8">
        <f>L63+L62</f>
        <v>0</v>
      </c>
      <c r="M61" s="8">
        <f>M63+M64</f>
        <v>47329.19</v>
      </c>
      <c r="N61" s="8">
        <f t="shared" si="1"/>
        <v>12670.809999999998</v>
      </c>
      <c r="O61" s="8">
        <v>0</v>
      </c>
    </row>
    <row r="62" spans="1:15" s="83" customFormat="1" ht="19.5" customHeight="1" hidden="1">
      <c r="A62" s="5" t="s">
        <v>27</v>
      </c>
      <c r="B62" s="6">
        <v>951</v>
      </c>
      <c r="C62" s="6" t="s">
        <v>35</v>
      </c>
      <c r="D62" s="7" t="s">
        <v>117</v>
      </c>
      <c r="E62" s="7" t="s">
        <v>38</v>
      </c>
      <c r="F62" s="7" t="s">
        <v>28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438</v>
      </c>
      <c r="B63" s="6">
        <v>951</v>
      </c>
      <c r="C63" s="6" t="s">
        <v>35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46636</v>
      </c>
      <c r="J63" s="8">
        <v>46636</v>
      </c>
      <c r="K63" s="8">
        <v>0</v>
      </c>
      <c r="L63" s="8">
        <v>0</v>
      </c>
      <c r="M63" s="8">
        <v>46636</v>
      </c>
      <c r="N63" s="8">
        <f t="shared" si="1"/>
        <v>12364</v>
      </c>
      <c r="O63" s="8">
        <v>0</v>
      </c>
    </row>
    <row r="64" spans="1:15" s="83" customFormat="1" ht="31.5" customHeight="1">
      <c r="A64" s="5" t="s">
        <v>496</v>
      </c>
      <c r="B64" s="6">
        <v>951</v>
      </c>
      <c r="C64" s="6" t="s">
        <v>35</v>
      </c>
      <c r="D64" s="7" t="s">
        <v>103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68" customFormat="1" ht="35.25" customHeight="1">
      <c r="A65" s="1" t="s">
        <v>410</v>
      </c>
      <c r="B65" s="2">
        <v>951</v>
      </c>
      <c r="C65" s="2" t="s">
        <v>35</v>
      </c>
      <c r="D65" s="3" t="s">
        <v>408</v>
      </c>
      <c r="E65" s="3" t="s">
        <v>1</v>
      </c>
      <c r="F65" s="3" t="s">
        <v>1</v>
      </c>
      <c r="G65" s="3" t="s">
        <v>1</v>
      </c>
      <c r="H65" s="4">
        <f>H66</f>
        <v>40000</v>
      </c>
      <c r="I65" s="4">
        <f aca="true" t="shared" si="16" ref="I65:M66">I66</f>
        <v>10195</v>
      </c>
      <c r="J65" s="4">
        <f t="shared" si="16"/>
        <v>10195</v>
      </c>
      <c r="K65" s="4">
        <f t="shared" si="16"/>
        <v>0</v>
      </c>
      <c r="L65" s="4">
        <f t="shared" si="16"/>
        <v>0</v>
      </c>
      <c r="M65" s="4">
        <f t="shared" si="16"/>
        <v>10195</v>
      </c>
      <c r="N65" s="4">
        <f t="shared" si="1"/>
        <v>29805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35</v>
      </c>
      <c r="D66" s="7" t="s">
        <v>408</v>
      </c>
      <c r="E66" s="7">
        <v>244</v>
      </c>
      <c r="F66" s="7">
        <v>220</v>
      </c>
      <c r="G66" s="7" t="s">
        <v>1</v>
      </c>
      <c r="H66" s="8">
        <f>H67</f>
        <v>40000</v>
      </c>
      <c r="I66" s="8">
        <f t="shared" si="16"/>
        <v>10195</v>
      </c>
      <c r="J66" s="8">
        <f t="shared" si="16"/>
        <v>10195</v>
      </c>
      <c r="K66" s="8">
        <f>K67</f>
        <v>0</v>
      </c>
      <c r="L66" s="8">
        <f>L67</f>
        <v>0</v>
      </c>
      <c r="M66" s="8">
        <f t="shared" si="16"/>
        <v>10195</v>
      </c>
      <c r="N66" s="8">
        <f t="shared" si="1"/>
        <v>29805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35</v>
      </c>
      <c r="D67" s="7" t="s">
        <v>408</v>
      </c>
      <c r="E67" s="7">
        <v>244</v>
      </c>
      <c r="F67" s="7">
        <v>226</v>
      </c>
      <c r="G67" s="7">
        <v>100</v>
      </c>
      <c r="H67" s="8">
        <v>40000</v>
      </c>
      <c r="I67" s="8">
        <v>10195</v>
      </c>
      <c r="J67" s="8">
        <v>10195</v>
      </c>
      <c r="K67" s="8">
        <v>0</v>
      </c>
      <c r="L67" s="8">
        <v>0</v>
      </c>
      <c r="M67" s="8">
        <v>10195</v>
      </c>
      <c r="N67" s="8">
        <f t="shared" si="1"/>
        <v>29805</v>
      </c>
      <c r="O67" s="8">
        <v>0</v>
      </c>
    </row>
    <row r="68" spans="1:254" s="68" customFormat="1" ht="48" customHeight="1">
      <c r="A68" s="1" t="s">
        <v>445</v>
      </c>
      <c r="B68" s="2">
        <v>951</v>
      </c>
      <c r="C68" s="2" t="s">
        <v>35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7" ref="H68:J71">H69</f>
        <v>3000</v>
      </c>
      <c r="I68" s="4">
        <f t="shared" si="17"/>
        <v>0</v>
      </c>
      <c r="J68" s="4">
        <f t="shared" si="17"/>
        <v>0</v>
      </c>
      <c r="K68" s="4">
        <f>K83+K69+K75+K81</f>
        <v>0</v>
      </c>
      <c r="L68" s="4">
        <f>L83+L69+L75+L81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35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7"/>
        <v>3000</v>
      </c>
      <c r="I69" s="8">
        <f t="shared" si="17"/>
        <v>0</v>
      </c>
      <c r="J69" s="8">
        <f t="shared" si="17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436</v>
      </c>
      <c r="B70" s="6">
        <v>951</v>
      </c>
      <c r="C70" s="6" t="s">
        <v>35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450</v>
      </c>
      <c r="B71" s="2">
        <v>951</v>
      </c>
      <c r="C71" s="2" t="s">
        <v>35</v>
      </c>
      <c r="D71" s="3" t="s">
        <v>116</v>
      </c>
      <c r="E71" s="3" t="s">
        <v>1</v>
      </c>
      <c r="F71" s="3" t="s">
        <v>1</v>
      </c>
      <c r="G71" s="3" t="s">
        <v>1</v>
      </c>
      <c r="H71" s="4">
        <f t="shared" si="17"/>
        <v>85000</v>
      </c>
      <c r="I71" s="4">
        <f t="shared" si="17"/>
        <v>0</v>
      </c>
      <c r="J71" s="4">
        <f t="shared" si="17"/>
        <v>0</v>
      </c>
      <c r="K71" s="4">
        <f>K87+K72+K78+K84</f>
        <v>0</v>
      </c>
      <c r="L71" s="4">
        <f>L87+L72+L78+L84</f>
        <v>0</v>
      </c>
      <c r="M71" s="4">
        <f>M72</f>
        <v>0</v>
      </c>
      <c r="N71" s="8">
        <f>H71-J71</f>
        <v>85000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35</v>
      </c>
      <c r="D72" s="7" t="s">
        <v>116</v>
      </c>
      <c r="E72" s="7">
        <v>244</v>
      </c>
      <c r="F72" s="7">
        <v>220</v>
      </c>
      <c r="G72" s="7" t="s">
        <v>1</v>
      </c>
      <c r="H72" s="8">
        <f>H73+H74</f>
        <v>85000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85000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35</v>
      </c>
      <c r="D73" s="7" t="s">
        <v>116</v>
      </c>
      <c r="E73" s="7">
        <v>244</v>
      </c>
      <c r="F73" s="7">
        <v>226</v>
      </c>
      <c r="G73" s="7">
        <v>100</v>
      </c>
      <c r="H73" s="8">
        <v>10000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10000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35</v>
      </c>
      <c r="D74" s="7" t="s">
        <v>116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39</v>
      </c>
      <c r="B75" s="2">
        <v>951</v>
      </c>
      <c r="C75" s="2" t="s">
        <v>35</v>
      </c>
      <c r="D75" s="3" t="s">
        <v>118</v>
      </c>
      <c r="E75" s="3" t="s">
        <v>1</v>
      </c>
      <c r="F75" s="3" t="s">
        <v>1</v>
      </c>
      <c r="G75" s="3" t="s">
        <v>1</v>
      </c>
      <c r="H75" s="4">
        <f>H76+H84+H87</f>
        <v>135000</v>
      </c>
      <c r="I75" s="4">
        <f>I76+I84+I87</f>
        <v>135000</v>
      </c>
      <c r="J75" s="4">
        <f>J76+J84+J87</f>
        <v>135000</v>
      </c>
      <c r="K75" s="4">
        <f>K87+K76+K80+K84</f>
        <v>0</v>
      </c>
      <c r="L75" s="4">
        <f>L76+L84+L87</f>
        <v>0</v>
      </c>
      <c r="M75" s="4">
        <f>M76+M84+M87</f>
        <v>135000</v>
      </c>
      <c r="N75" s="4">
        <f t="shared" si="1"/>
        <v>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35</v>
      </c>
      <c r="D76" s="7" t="s">
        <v>118</v>
      </c>
      <c r="E76" s="7">
        <v>244</v>
      </c>
      <c r="F76" s="7">
        <v>220</v>
      </c>
      <c r="G76" s="7" t="s">
        <v>1</v>
      </c>
      <c r="H76" s="8">
        <f>H77</f>
        <v>109000</v>
      </c>
      <c r="I76" s="8">
        <f>I77</f>
        <v>109000</v>
      </c>
      <c r="J76" s="8">
        <f>J77</f>
        <v>109000</v>
      </c>
      <c r="K76" s="8">
        <f>K79</f>
        <v>0</v>
      </c>
      <c r="L76" s="8">
        <f>L79</f>
        <v>0</v>
      </c>
      <c r="M76" s="8">
        <f>M77</f>
        <v>109000</v>
      </c>
      <c r="N76" s="8">
        <f t="shared" si="1"/>
        <v>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35</v>
      </c>
      <c r="D77" s="7" t="s">
        <v>118</v>
      </c>
      <c r="E77" s="7">
        <v>244</v>
      </c>
      <c r="F77" s="7">
        <v>226</v>
      </c>
      <c r="G77" s="7">
        <v>123</v>
      </c>
      <c r="H77" s="8">
        <v>109000</v>
      </c>
      <c r="I77" s="8">
        <v>109000</v>
      </c>
      <c r="J77" s="8">
        <v>109000</v>
      </c>
      <c r="K77" s="8">
        <v>0</v>
      </c>
      <c r="L77" s="8">
        <v>0</v>
      </c>
      <c r="M77" s="8">
        <v>109000</v>
      </c>
      <c r="N77" s="8">
        <f t="shared" si="1"/>
        <v>0</v>
      </c>
      <c r="O77" s="8">
        <v>0</v>
      </c>
    </row>
    <row r="78" spans="1:15" s="83" customFormat="1" ht="22.5" customHeight="1" hidden="1">
      <c r="A78" s="5" t="s">
        <v>19</v>
      </c>
      <c r="B78" s="6">
        <v>951</v>
      </c>
      <c r="C78" s="6" t="s">
        <v>35</v>
      </c>
      <c r="D78" s="7" t="s">
        <v>118</v>
      </c>
      <c r="E78" s="7" t="s">
        <v>16</v>
      </c>
      <c r="F78" s="7" t="s">
        <v>20</v>
      </c>
      <c r="G78" s="7" t="s">
        <v>1</v>
      </c>
      <c r="H78" s="8">
        <f aca="true" t="shared" si="18" ref="H78:M78">H79</f>
        <v>0</v>
      </c>
      <c r="I78" s="8">
        <f t="shared" si="18"/>
        <v>0</v>
      </c>
      <c r="J78" s="8">
        <f t="shared" si="18"/>
        <v>0</v>
      </c>
      <c r="K78" s="8">
        <f t="shared" si="18"/>
        <v>0</v>
      </c>
      <c r="L78" s="8">
        <f t="shared" si="18"/>
        <v>0</v>
      </c>
      <c r="M78" s="8">
        <f t="shared" si="18"/>
        <v>0</v>
      </c>
      <c r="N78" s="8">
        <f aca="true" t="shared" si="19" ref="N78:N157">H78-J78</f>
        <v>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35</v>
      </c>
      <c r="D79" s="7" t="s">
        <v>118</v>
      </c>
      <c r="E79" s="7">
        <v>244</v>
      </c>
      <c r="F79" s="7">
        <v>340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9"/>
        <v>0</v>
      </c>
      <c r="O79" s="8">
        <v>0</v>
      </c>
    </row>
    <row r="80" spans="1:15" s="83" customFormat="1" ht="21.75" customHeight="1" hidden="1">
      <c r="A80" s="5" t="s">
        <v>27</v>
      </c>
      <c r="B80" s="6">
        <v>951</v>
      </c>
      <c r="C80" s="6" t="s">
        <v>35</v>
      </c>
      <c r="D80" s="7" t="s">
        <v>118</v>
      </c>
      <c r="E80" s="7">
        <v>244</v>
      </c>
      <c r="F80" s="7" t="s">
        <v>28</v>
      </c>
      <c r="G80" s="7" t="s">
        <v>1</v>
      </c>
      <c r="H80" s="8">
        <f>H81</f>
        <v>0</v>
      </c>
      <c r="I80" s="8"/>
      <c r="J80" s="8"/>
      <c r="K80" s="8">
        <f>K81</f>
        <v>0</v>
      </c>
      <c r="L80" s="8">
        <f>L81</f>
        <v>0</v>
      </c>
      <c r="M80" s="8"/>
      <c r="N80" s="8">
        <f t="shared" si="19"/>
        <v>0</v>
      </c>
      <c r="O80" s="8">
        <v>0</v>
      </c>
    </row>
    <row r="81" spans="1:15" s="83" customFormat="1" ht="21.75" customHeight="1" hidden="1">
      <c r="A81" s="5" t="s">
        <v>27</v>
      </c>
      <c r="B81" s="6">
        <v>951</v>
      </c>
      <c r="C81" s="6" t="s">
        <v>35</v>
      </c>
      <c r="D81" s="7" t="s">
        <v>118</v>
      </c>
      <c r="E81" s="7">
        <v>244</v>
      </c>
      <c r="F81" s="7" t="s">
        <v>28</v>
      </c>
      <c r="G81" s="7" t="s">
        <v>8</v>
      </c>
      <c r="H81" s="8">
        <v>0</v>
      </c>
      <c r="I81" s="8"/>
      <c r="J81" s="8"/>
      <c r="K81" s="8"/>
      <c r="L81" s="8"/>
      <c r="M81" s="8"/>
      <c r="N81" s="8">
        <f t="shared" si="19"/>
        <v>0</v>
      </c>
      <c r="O81" s="8">
        <v>0</v>
      </c>
    </row>
    <row r="82" spans="1:15" s="83" customFormat="1" ht="21.75" customHeight="1" hidden="1">
      <c r="A82" s="5" t="s">
        <v>27</v>
      </c>
      <c r="B82" s="6">
        <v>951</v>
      </c>
      <c r="C82" s="6" t="s">
        <v>35</v>
      </c>
      <c r="D82" s="7" t="s">
        <v>118</v>
      </c>
      <c r="E82" s="7">
        <v>831</v>
      </c>
      <c r="F82" s="7" t="s">
        <v>28</v>
      </c>
      <c r="G82" s="7" t="s">
        <v>1</v>
      </c>
      <c r="H82" s="8">
        <f aca="true" t="shared" si="20" ref="H82:M82">H83</f>
        <v>0</v>
      </c>
      <c r="I82" s="8">
        <f t="shared" si="20"/>
        <v>0</v>
      </c>
      <c r="J82" s="8">
        <f t="shared" si="20"/>
        <v>0</v>
      </c>
      <c r="K82" s="8">
        <f t="shared" si="20"/>
        <v>0</v>
      </c>
      <c r="L82" s="8">
        <f t="shared" si="20"/>
        <v>0</v>
      </c>
      <c r="M82" s="8">
        <f t="shared" si="20"/>
        <v>0</v>
      </c>
      <c r="N82" s="8">
        <f t="shared" si="19"/>
        <v>0</v>
      </c>
      <c r="O82" s="8">
        <v>0</v>
      </c>
    </row>
    <row r="83" spans="1:15" s="83" customFormat="1" ht="21.75" customHeight="1" hidden="1">
      <c r="A83" s="5" t="s">
        <v>27</v>
      </c>
      <c r="B83" s="6">
        <v>951</v>
      </c>
      <c r="C83" s="6" t="s">
        <v>35</v>
      </c>
      <c r="D83" s="7" t="s">
        <v>118</v>
      </c>
      <c r="E83" s="7">
        <v>831</v>
      </c>
      <c r="F83" s="7" t="s">
        <v>28</v>
      </c>
      <c r="G83" s="7" t="s">
        <v>8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19"/>
        <v>0</v>
      </c>
      <c r="O83" s="8">
        <v>0</v>
      </c>
    </row>
    <row r="84" spans="1:15" s="83" customFormat="1" ht="21.75" customHeight="1">
      <c r="A84" s="5" t="s">
        <v>27</v>
      </c>
      <c r="B84" s="6">
        <v>951</v>
      </c>
      <c r="C84" s="6" t="s">
        <v>35</v>
      </c>
      <c r="D84" s="7" t="s">
        <v>118</v>
      </c>
      <c r="E84" s="7">
        <v>852</v>
      </c>
      <c r="F84" s="7" t="s">
        <v>28</v>
      </c>
      <c r="G84" s="7" t="s">
        <v>1</v>
      </c>
      <c r="H84" s="8">
        <f>H85+H86</f>
        <v>6000</v>
      </c>
      <c r="I84" s="8">
        <f>I85+I86</f>
        <v>6000</v>
      </c>
      <c r="J84" s="8">
        <f>J85+J86</f>
        <v>6000</v>
      </c>
      <c r="K84" s="8">
        <f>K86</f>
        <v>0</v>
      </c>
      <c r="L84" s="8">
        <f>L86</f>
        <v>0</v>
      </c>
      <c r="M84" s="8">
        <f>M85+M86</f>
        <v>6000</v>
      </c>
      <c r="N84" s="8">
        <f t="shared" si="19"/>
        <v>0</v>
      </c>
      <c r="O84" s="8">
        <v>0</v>
      </c>
    </row>
    <row r="85" spans="1:15" s="83" customFormat="1" ht="21.75" customHeight="1">
      <c r="A85" s="5" t="s">
        <v>438</v>
      </c>
      <c r="B85" s="6">
        <v>951</v>
      </c>
      <c r="C85" s="6" t="s">
        <v>35</v>
      </c>
      <c r="D85" s="7" t="s">
        <v>118</v>
      </c>
      <c r="E85" s="7">
        <v>852</v>
      </c>
      <c r="F85" s="7">
        <v>291</v>
      </c>
      <c r="G85" s="7">
        <v>100</v>
      </c>
      <c r="H85" s="8">
        <v>3000</v>
      </c>
      <c r="I85" s="8">
        <v>3000</v>
      </c>
      <c r="J85" s="8">
        <v>3000</v>
      </c>
      <c r="K85" s="8">
        <v>0</v>
      </c>
      <c r="L85" s="8">
        <v>0</v>
      </c>
      <c r="M85" s="8">
        <v>3000</v>
      </c>
      <c r="N85" s="8">
        <f>H85-J85</f>
        <v>0</v>
      </c>
      <c r="O85" s="8">
        <v>0</v>
      </c>
    </row>
    <row r="86" spans="1:15" s="83" customFormat="1" ht="21.75" customHeight="1">
      <c r="A86" s="5" t="s">
        <v>438</v>
      </c>
      <c r="B86" s="6">
        <v>951</v>
      </c>
      <c r="C86" s="6" t="s">
        <v>35</v>
      </c>
      <c r="D86" s="7" t="s">
        <v>118</v>
      </c>
      <c r="E86" s="7">
        <v>852</v>
      </c>
      <c r="F86" s="7">
        <v>291</v>
      </c>
      <c r="G86" s="7">
        <v>123</v>
      </c>
      <c r="H86" s="8">
        <v>3000</v>
      </c>
      <c r="I86" s="8">
        <v>3000</v>
      </c>
      <c r="J86" s="8">
        <v>3000</v>
      </c>
      <c r="K86" s="8">
        <v>0</v>
      </c>
      <c r="L86" s="8">
        <v>0</v>
      </c>
      <c r="M86" s="8">
        <v>3000</v>
      </c>
      <c r="N86" s="8">
        <f t="shared" si="19"/>
        <v>0</v>
      </c>
      <c r="O86" s="8">
        <v>0</v>
      </c>
    </row>
    <row r="87" spans="1:15" s="83" customFormat="1" ht="18.75" customHeight="1">
      <c r="A87" s="5" t="s">
        <v>27</v>
      </c>
      <c r="B87" s="6">
        <v>951</v>
      </c>
      <c r="C87" s="6" t="s">
        <v>35</v>
      </c>
      <c r="D87" s="7" t="s">
        <v>118</v>
      </c>
      <c r="E87" s="7">
        <v>853</v>
      </c>
      <c r="F87" s="7">
        <v>290</v>
      </c>
      <c r="G87" s="7" t="s">
        <v>1</v>
      </c>
      <c r="H87" s="8">
        <f>H88+H89</f>
        <v>20000</v>
      </c>
      <c r="I87" s="8">
        <f>I88+I89</f>
        <v>20000</v>
      </c>
      <c r="J87" s="8">
        <f>J88+J89</f>
        <v>20000</v>
      </c>
      <c r="K87" s="8">
        <f>K88</f>
        <v>0</v>
      </c>
      <c r="L87" s="8">
        <f>L88</f>
        <v>0</v>
      </c>
      <c r="M87" s="8">
        <f>M88+M89</f>
        <v>20000</v>
      </c>
      <c r="N87" s="8">
        <f t="shared" si="19"/>
        <v>0</v>
      </c>
      <c r="O87" s="8">
        <v>0</v>
      </c>
    </row>
    <row r="88" spans="1:15" s="83" customFormat="1" ht="22.5" customHeight="1">
      <c r="A88" s="5" t="s">
        <v>439</v>
      </c>
      <c r="B88" s="6">
        <v>951</v>
      </c>
      <c r="C88" s="6" t="s">
        <v>35</v>
      </c>
      <c r="D88" s="7" t="s">
        <v>118</v>
      </c>
      <c r="E88" s="7">
        <v>853</v>
      </c>
      <c r="F88" s="7">
        <v>297</v>
      </c>
      <c r="G88" s="7">
        <v>100</v>
      </c>
      <c r="H88" s="8">
        <v>20000</v>
      </c>
      <c r="I88" s="8">
        <v>20000</v>
      </c>
      <c r="J88" s="8">
        <v>20000</v>
      </c>
      <c r="K88" s="8">
        <v>0</v>
      </c>
      <c r="L88" s="8">
        <v>0</v>
      </c>
      <c r="M88" s="8">
        <v>20000</v>
      </c>
      <c r="N88" s="8">
        <f t="shared" si="19"/>
        <v>0</v>
      </c>
      <c r="O88" s="8">
        <v>0</v>
      </c>
    </row>
    <row r="89" spans="1:15" s="83" customFormat="1" ht="22.5" customHeight="1" hidden="1">
      <c r="A89" s="5" t="s">
        <v>439</v>
      </c>
      <c r="B89" s="6">
        <v>951</v>
      </c>
      <c r="C89" s="6" t="s">
        <v>35</v>
      </c>
      <c r="D89" s="7" t="s">
        <v>118</v>
      </c>
      <c r="E89" s="7">
        <v>853</v>
      </c>
      <c r="F89" s="7">
        <v>297</v>
      </c>
      <c r="G89" s="7">
        <v>123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>H89-J89</f>
        <v>0</v>
      </c>
      <c r="O89" s="8">
        <v>0</v>
      </c>
    </row>
    <row r="90" spans="1:254" s="68" customFormat="1" ht="47.25" customHeight="1">
      <c r="A90" s="1" t="s">
        <v>420</v>
      </c>
      <c r="B90" s="2">
        <v>951</v>
      </c>
      <c r="C90" s="2" t="s">
        <v>35</v>
      </c>
      <c r="D90" s="3" t="s">
        <v>108</v>
      </c>
      <c r="E90" s="3" t="s">
        <v>1</v>
      </c>
      <c r="F90" s="3" t="s">
        <v>1</v>
      </c>
      <c r="G90" s="3" t="s">
        <v>1</v>
      </c>
      <c r="H90" s="4">
        <f>H92</f>
        <v>1600</v>
      </c>
      <c r="I90" s="4">
        <f>I92</f>
        <v>1590</v>
      </c>
      <c r="J90" s="4">
        <f>J92</f>
        <v>1590</v>
      </c>
      <c r="K90" s="4">
        <f>K91</f>
        <v>0</v>
      </c>
      <c r="L90" s="4">
        <f>L92</f>
        <v>0</v>
      </c>
      <c r="M90" s="4">
        <f>M92</f>
        <v>1590</v>
      </c>
      <c r="N90" s="4">
        <f t="shared" si="19"/>
        <v>10</v>
      </c>
      <c r="O90" s="4">
        <v>0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</row>
    <row r="91" spans="1:15" s="83" customFormat="1" ht="21.75" customHeight="1">
      <c r="A91" s="5" t="s">
        <v>29</v>
      </c>
      <c r="B91" s="6">
        <v>951</v>
      </c>
      <c r="C91" s="6" t="s">
        <v>35</v>
      </c>
      <c r="D91" s="7" t="s">
        <v>108</v>
      </c>
      <c r="E91" s="7">
        <v>540</v>
      </c>
      <c r="F91" s="7">
        <v>250</v>
      </c>
      <c r="G91" s="7" t="s">
        <v>1</v>
      </c>
      <c r="H91" s="8">
        <f aca="true" t="shared" si="21" ref="H91:M91">H92</f>
        <v>1600</v>
      </c>
      <c r="I91" s="8">
        <f t="shared" si="21"/>
        <v>1590</v>
      </c>
      <c r="J91" s="8">
        <f t="shared" si="21"/>
        <v>1590</v>
      </c>
      <c r="K91" s="8">
        <f t="shared" si="21"/>
        <v>0</v>
      </c>
      <c r="L91" s="8">
        <f t="shared" si="21"/>
        <v>0</v>
      </c>
      <c r="M91" s="8">
        <f t="shared" si="21"/>
        <v>1590</v>
      </c>
      <c r="N91" s="8">
        <f t="shared" si="19"/>
        <v>10</v>
      </c>
      <c r="O91" s="8">
        <v>0</v>
      </c>
    </row>
    <row r="92" spans="1:15" s="83" customFormat="1" ht="36.75" customHeight="1">
      <c r="A92" s="5" t="s">
        <v>32</v>
      </c>
      <c r="B92" s="6">
        <v>951</v>
      </c>
      <c r="C92" s="6" t="s">
        <v>35</v>
      </c>
      <c r="D92" s="7" t="s">
        <v>108</v>
      </c>
      <c r="E92" s="7">
        <v>540</v>
      </c>
      <c r="F92" s="7">
        <v>251</v>
      </c>
      <c r="G92" s="7">
        <v>100</v>
      </c>
      <c r="H92" s="8">
        <v>1600</v>
      </c>
      <c r="I92" s="8">
        <v>1590</v>
      </c>
      <c r="J92" s="8">
        <v>1590</v>
      </c>
      <c r="K92" s="8">
        <f>K96</f>
        <v>0</v>
      </c>
      <c r="L92" s="8">
        <f>L96</f>
        <v>0</v>
      </c>
      <c r="M92" s="8">
        <v>1590</v>
      </c>
      <c r="N92" s="8">
        <f t="shared" si="19"/>
        <v>10</v>
      </c>
      <c r="O92" s="8">
        <v>0</v>
      </c>
    </row>
    <row r="93" spans="1:254" s="68" customFormat="1" ht="62.25" customHeight="1">
      <c r="A93" s="1" t="s">
        <v>131</v>
      </c>
      <c r="B93" s="2">
        <v>951</v>
      </c>
      <c r="C93" s="2" t="s">
        <v>35</v>
      </c>
      <c r="D93" s="3" t="s">
        <v>130</v>
      </c>
      <c r="E93" s="3" t="s">
        <v>1</v>
      </c>
      <c r="F93" s="3" t="s">
        <v>1</v>
      </c>
      <c r="G93" s="3" t="s">
        <v>1</v>
      </c>
      <c r="H93" s="4">
        <f>H95</f>
        <v>5600</v>
      </c>
      <c r="I93" s="4">
        <f>I95</f>
        <v>5600</v>
      </c>
      <c r="J93" s="4">
        <f>J95</f>
        <v>5600</v>
      </c>
      <c r="K93" s="4">
        <f>K94</f>
        <v>0</v>
      </c>
      <c r="L93" s="4">
        <f>L95</f>
        <v>0</v>
      </c>
      <c r="M93" s="4">
        <f>M95</f>
        <v>5600</v>
      </c>
      <c r="N93" s="4">
        <f>H93-J93</f>
        <v>0</v>
      </c>
      <c r="O93" s="4">
        <v>0</v>
      </c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</row>
    <row r="94" spans="1:15" s="83" customFormat="1" ht="21.75" customHeight="1">
      <c r="A94" s="5" t="s">
        <v>29</v>
      </c>
      <c r="B94" s="6">
        <v>951</v>
      </c>
      <c r="C94" s="6" t="s">
        <v>35</v>
      </c>
      <c r="D94" s="7" t="s">
        <v>130</v>
      </c>
      <c r="E94" s="7">
        <v>540</v>
      </c>
      <c r="F94" s="7">
        <v>250</v>
      </c>
      <c r="G94" s="7" t="s">
        <v>1</v>
      </c>
      <c r="H94" s="8">
        <f aca="true" t="shared" si="22" ref="H94:M94">H95</f>
        <v>5600</v>
      </c>
      <c r="I94" s="8">
        <f t="shared" si="22"/>
        <v>5600</v>
      </c>
      <c r="J94" s="8">
        <f t="shared" si="22"/>
        <v>5600</v>
      </c>
      <c r="K94" s="8">
        <f t="shared" si="22"/>
        <v>0</v>
      </c>
      <c r="L94" s="8">
        <f t="shared" si="22"/>
        <v>0</v>
      </c>
      <c r="M94" s="8">
        <f t="shared" si="22"/>
        <v>5600</v>
      </c>
      <c r="N94" s="8">
        <f>H94-J94</f>
        <v>0</v>
      </c>
      <c r="O94" s="8">
        <v>0</v>
      </c>
    </row>
    <row r="95" spans="1:15" s="83" customFormat="1" ht="36.75" customHeight="1">
      <c r="A95" s="5" t="s">
        <v>32</v>
      </c>
      <c r="B95" s="6">
        <v>951</v>
      </c>
      <c r="C95" s="6" t="s">
        <v>35</v>
      </c>
      <c r="D95" s="7" t="s">
        <v>130</v>
      </c>
      <c r="E95" s="7">
        <v>540</v>
      </c>
      <c r="F95" s="7">
        <v>251</v>
      </c>
      <c r="G95" s="7">
        <v>100</v>
      </c>
      <c r="H95" s="8">
        <v>5600</v>
      </c>
      <c r="I95" s="8">
        <v>5600</v>
      </c>
      <c r="J95" s="8">
        <v>5600</v>
      </c>
      <c r="K95" s="8">
        <f>K100</f>
        <v>0</v>
      </c>
      <c r="L95" s="8">
        <f>L100</f>
        <v>0</v>
      </c>
      <c r="M95" s="8">
        <v>5600</v>
      </c>
      <c r="N95" s="8">
        <f>H95-J95</f>
        <v>0</v>
      </c>
      <c r="O95" s="8">
        <v>0</v>
      </c>
    </row>
    <row r="96" spans="1:254" s="68" customFormat="1" ht="45.75" customHeight="1">
      <c r="A96" s="1" t="s">
        <v>40</v>
      </c>
      <c r="B96" s="2">
        <v>951</v>
      </c>
      <c r="C96" s="2" t="s">
        <v>41</v>
      </c>
      <c r="D96" s="3" t="s">
        <v>121</v>
      </c>
      <c r="E96" s="3" t="s">
        <v>1</v>
      </c>
      <c r="F96" s="3" t="s">
        <v>1</v>
      </c>
      <c r="G96" s="3" t="s">
        <v>1</v>
      </c>
      <c r="H96" s="4">
        <f aca="true" t="shared" si="23" ref="H96:M96">H97+H101+H104</f>
        <v>240200</v>
      </c>
      <c r="I96" s="4">
        <f t="shared" si="23"/>
        <v>73999.4</v>
      </c>
      <c r="J96" s="4">
        <f t="shared" si="23"/>
        <v>73999.4</v>
      </c>
      <c r="K96" s="4">
        <f t="shared" si="23"/>
        <v>0</v>
      </c>
      <c r="L96" s="4">
        <f t="shared" si="23"/>
        <v>0</v>
      </c>
      <c r="M96" s="4">
        <f t="shared" si="23"/>
        <v>73999.4</v>
      </c>
      <c r="N96" s="4">
        <f t="shared" si="19"/>
        <v>166200.6</v>
      </c>
      <c r="O96" s="4">
        <v>0</v>
      </c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</row>
    <row r="97" spans="1:15" s="83" customFormat="1" ht="21.75" customHeight="1">
      <c r="A97" s="5" t="s">
        <v>3</v>
      </c>
      <c r="B97" s="6">
        <v>951</v>
      </c>
      <c r="C97" s="6" t="s">
        <v>41</v>
      </c>
      <c r="D97" s="7" t="s">
        <v>121</v>
      </c>
      <c r="E97" s="7">
        <v>120</v>
      </c>
      <c r="F97" s="7" t="s">
        <v>4</v>
      </c>
      <c r="G97" s="7" t="s">
        <v>1</v>
      </c>
      <c r="H97" s="8">
        <f>H98+H99+H100</f>
        <v>226100</v>
      </c>
      <c r="I97" s="8">
        <f>I98+I99+I100</f>
        <v>70999.4</v>
      </c>
      <c r="J97" s="8">
        <f>J98+J99+J100</f>
        <v>70999.4</v>
      </c>
      <c r="K97" s="8">
        <f>K98+K100</f>
        <v>0</v>
      </c>
      <c r="L97" s="8">
        <f>L98+L100</f>
        <v>0</v>
      </c>
      <c r="M97" s="8">
        <f>M98+M99+M100</f>
        <v>70999.4</v>
      </c>
      <c r="N97" s="8">
        <f t="shared" si="19"/>
        <v>155100.6</v>
      </c>
      <c r="O97" s="8">
        <v>0</v>
      </c>
    </row>
    <row r="98" spans="1:15" s="83" customFormat="1" ht="21" customHeight="1">
      <c r="A98" s="5" t="s">
        <v>6</v>
      </c>
      <c r="B98" s="6">
        <v>951</v>
      </c>
      <c r="C98" s="6" t="s">
        <v>41</v>
      </c>
      <c r="D98" s="7" t="s">
        <v>121</v>
      </c>
      <c r="E98" s="7" t="s">
        <v>5</v>
      </c>
      <c r="F98" s="7" t="s">
        <v>7</v>
      </c>
      <c r="G98" s="7">
        <v>415</v>
      </c>
      <c r="H98" s="8">
        <v>171400</v>
      </c>
      <c r="I98" s="8">
        <v>53754.25</v>
      </c>
      <c r="J98" s="8">
        <v>53754.25</v>
      </c>
      <c r="K98" s="8">
        <v>0</v>
      </c>
      <c r="L98" s="8">
        <v>0</v>
      </c>
      <c r="M98" s="8">
        <v>53754.25</v>
      </c>
      <c r="N98" s="8">
        <f t="shared" si="19"/>
        <v>117645.75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41</v>
      </c>
      <c r="D99" s="7" t="s">
        <v>121</v>
      </c>
      <c r="E99" s="7" t="s">
        <v>5</v>
      </c>
      <c r="F99" s="7">
        <v>266</v>
      </c>
      <c r="G99" s="7">
        <v>415</v>
      </c>
      <c r="H99" s="8">
        <v>2200</v>
      </c>
      <c r="I99" s="8">
        <v>2119.26</v>
      </c>
      <c r="J99" s="8">
        <v>2119.26</v>
      </c>
      <c r="K99" s="8">
        <v>0</v>
      </c>
      <c r="L99" s="8">
        <v>0</v>
      </c>
      <c r="M99" s="8">
        <v>2119.26</v>
      </c>
      <c r="N99" s="8">
        <f>H99-J99</f>
        <v>80.73999999999978</v>
      </c>
      <c r="O99" s="8">
        <v>0</v>
      </c>
    </row>
    <row r="100" spans="1:15" s="83" customFormat="1" ht="19.5" customHeight="1">
      <c r="A100" s="5" t="s">
        <v>9</v>
      </c>
      <c r="B100" s="6">
        <v>951</v>
      </c>
      <c r="C100" s="6" t="s">
        <v>41</v>
      </c>
      <c r="D100" s="7" t="s">
        <v>121</v>
      </c>
      <c r="E100" s="7" t="s">
        <v>321</v>
      </c>
      <c r="F100" s="7" t="s">
        <v>10</v>
      </c>
      <c r="G100" s="7">
        <v>415</v>
      </c>
      <c r="H100" s="8">
        <v>52500</v>
      </c>
      <c r="I100" s="8">
        <v>15125.89</v>
      </c>
      <c r="J100" s="8">
        <v>15125.89</v>
      </c>
      <c r="K100" s="8">
        <v>0</v>
      </c>
      <c r="L100" s="8">
        <v>0</v>
      </c>
      <c r="M100" s="8">
        <v>15125.89</v>
      </c>
      <c r="N100" s="8">
        <f t="shared" si="19"/>
        <v>37374.11</v>
      </c>
      <c r="O100" s="8">
        <v>0</v>
      </c>
    </row>
    <row r="101" spans="1:15" s="83" customFormat="1" ht="20.25" customHeight="1">
      <c r="A101" s="5" t="s">
        <v>14</v>
      </c>
      <c r="B101" s="6">
        <v>951</v>
      </c>
      <c r="C101" s="6" t="s">
        <v>41</v>
      </c>
      <c r="D101" s="7" t="s">
        <v>121</v>
      </c>
      <c r="E101" s="7" t="s">
        <v>16</v>
      </c>
      <c r="F101" s="7">
        <v>220</v>
      </c>
      <c r="G101" s="7" t="s">
        <v>1</v>
      </c>
      <c r="H101" s="8">
        <f>H102+H103</f>
        <v>6000</v>
      </c>
      <c r="I101" s="8">
        <f>I102+I103</f>
        <v>3000</v>
      </c>
      <c r="J101" s="8">
        <f>J102+J103</f>
        <v>3000</v>
      </c>
      <c r="K101" s="8">
        <f>K103</f>
        <v>0</v>
      </c>
      <c r="L101" s="8">
        <f>L103</f>
        <v>0</v>
      </c>
      <c r="M101" s="8">
        <f>M102+M103</f>
        <v>3000</v>
      </c>
      <c r="N101" s="8">
        <f t="shared" si="19"/>
        <v>3000</v>
      </c>
      <c r="O101" s="8">
        <v>0</v>
      </c>
    </row>
    <row r="102" spans="1:15" s="83" customFormat="1" ht="21" customHeight="1">
      <c r="A102" s="5" t="s">
        <v>22</v>
      </c>
      <c r="B102" s="6">
        <v>951</v>
      </c>
      <c r="C102" s="6" t="s">
        <v>41</v>
      </c>
      <c r="D102" s="7" t="s">
        <v>121</v>
      </c>
      <c r="E102" s="7" t="s">
        <v>16</v>
      </c>
      <c r="F102" s="7">
        <v>221</v>
      </c>
      <c r="G102" s="7">
        <v>415</v>
      </c>
      <c r="H102" s="8">
        <v>3000</v>
      </c>
      <c r="I102" s="8">
        <v>3000</v>
      </c>
      <c r="J102" s="8">
        <v>3000</v>
      </c>
      <c r="K102" s="8">
        <v>0</v>
      </c>
      <c r="L102" s="8">
        <v>0</v>
      </c>
      <c r="M102" s="8">
        <v>3000</v>
      </c>
      <c r="N102" s="8">
        <f>H102-J102</f>
        <v>0</v>
      </c>
      <c r="O102" s="8">
        <v>0</v>
      </c>
    </row>
    <row r="103" spans="1:15" s="83" customFormat="1" ht="21" customHeight="1">
      <c r="A103" s="5" t="s">
        <v>416</v>
      </c>
      <c r="B103" s="6">
        <v>951</v>
      </c>
      <c r="C103" s="6" t="s">
        <v>41</v>
      </c>
      <c r="D103" s="7" t="s">
        <v>121</v>
      </c>
      <c r="E103" s="7" t="s">
        <v>16</v>
      </c>
      <c r="F103" s="7">
        <v>225</v>
      </c>
      <c r="G103" s="7">
        <v>415</v>
      </c>
      <c r="H103" s="8">
        <v>3000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H103-J103</f>
        <v>3000</v>
      </c>
      <c r="O103" s="8">
        <v>0</v>
      </c>
    </row>
    <row r="104" spans="1:15" s="83" customFormat="1" ht="22.5" customHeight="1">
      <c r="A104" s="5" t="s">
        <v>19</v>
      </c>
      <c r="B104" s="6">
        <v>951</v>
      </c>
      <c r="C104" s="6" t="s">
        <v>41</v>
      </c>
      <c r="D104" s="7" t="s">
        <v>121</v>
      </c>
      <c r="E104" s="7" t="s">
        <v>16</v>
      </c>
      <c r="F104" s="7" t="s">
        <v>20</v>
      </c>
      <c r="G104" s="7"/>
      <c r="H104" s="8">
        <f aca="true" t="shared" si="24" ref="H104:M104">H105</f>
        <v>8100</v>
      </c>
      <c r="I104" s="8">
        <f t="shared" si="24"/>
        <v>0</v>
      </c>
      <c r="J104" s="8">
        <f t="shared" si="24"/>
        <v>0</v>
      </c>
      <c r="K104" s="8">
        <f t="shared" si="24"/>
        <v>0</v>
      </c>
      <c r="L104" s="8">
        <f t="shared" si="24"/>
        <v>0</v>
      </c>
      <c r="M104" s="8">
        <f t="shared" si="24"/>
        <v>0</v>
      </c>
      <c r="N104" s="8">
        <f t="shared" si="19"/>
        <v>8100</v>
      </c>
      <c r="O104" s="8">
        <v>0</v>
      </c>
    </row>
    <row r="105" spans="1:15" s="83" customFormat="1" ht="32.25" customHeight="1">
      <c r="A105" s="5" t="s">
        <v>436</v>
      </c>
      <c r="B105" s="6">
        <v>951</v>
      </c>
      <c r="C105" s="6" t="s">
        <v>41</v>
      </c>
      <c r="D105" s="7" t="s">
        <v>121</v>
      </c>
      <c r="E105" s="7" t="s">
        <v>16</v>
      </c>
      <c r="F105" s="7">
        <v>346</v>
      </c>
      <c r="G105" s="7">
        <v>415</v>
      </c>
      <c r="H105" s="8">
        <v>8100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19"/>
        <v>8100</v>
      </c>
      <c r="O105" s="8">
        <v>0</v>
      </c>
    </row>
    <row r="106" spans="1:254" s="68" customFormat="1" ht="27.75" customHeight="1" hidden="1">
      <c r="A106" s="1" t="s">
        <v>42</v>
      </c>
      <c r="B106" s="2">
        <v>951</v>
      </c>
      <c r="C106" s="2" t="s">
        <v>44</v>
      </c>
      <c r="D106" s="3" t="s">
        <v>43</v>
      </c>
      <c r="E106" s="3" t="s">
        <v>1</v>
      </c>
      <c r="F106" s="3" t="s">
        <v>1</v>
      </c>
      <c r="G106" s="3" t="s">
        <v>1</v>
      </c>
      <c r="H106" s="4">
        <f>H107</f>
        <v>0</v>
      </c>
      <c r="I106" s="4">
        <f aca="true" t="shared" si="25" ref="I106:M107">I107</f>
        <v>0</v>
      </c>
      <c r="J106" s="4">
        <f t="shared" si="25"/>
        <v>0</v>
      </c>
      <c r="K106" s="4">
        <f t="shared" si="25"/>
        <v>0</v>
      </c>
      <c r="L106" s="4">
        <f t="shared" si="25"/>
        <v>0</v>
      </c>
      <c r="M106" s="4">
        <f t="shared" si="25"/>
        <v>0</v>
      </c>
      <c r="N106" s="8">
        <f t="shared" si="19"/>
        <v>0</v>
      </c>
      <c r="O106" s="8">
        <v>0</v>
      </c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4"/>
      <c r="HF106" s="84"/>
      <c r="HG106" s="84"/>
      <c r="HH106" s="8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4"/>
      <c r="IT106" s="84"/>
    </row>
    <row r="107" spans="1:15" s="83" customFormat="1" ht="13.5" customHeight="1" hidden="1">
      <c r="A107" s="5" t="s">
        <v>14</v>
      </c>
      <c r="B107" s="6">
        <v>951</v>
      </c>
      <c r="C107" s="6" t="s">
        <v>44</v>
      </c>
      <c r="D107" s="7" t="s">
        <v>43</v>
      </c>
      <c r="E107" s="7" t="s">
        <v>16</v>
      </c>
      <c r="F107" s="7" t="s">
        <v>15</v>
      </c>
      <c r="G107" s="7" t="s">
        <v>1</v>
      </c>
      <c r="H107" s="8">
        <f>H108</f>
        <v>0</v>
      </c>
      <c r="I107" s="8">
        <f t="shared" si="25"/>
        <v>0</v>
      </c>
      <c r="J107" s="8">
        <f t="shared" si="25"/>
        <v>0</v>
      </c>
      <c r="K107" s="8">
        <f t="shared" si="25"/>
        <v>0</v>
      </c>
      <c r="L107" s="8">
        <f t="shared" si="25"/>
        <v>0</v>
      </c>
      <c r="M107" s="8">
        <f t="shared" si="25"/>
        <v>0</v>
      </c>
      <c r="N107" s="8">
        <f t="shared" si="19"/>
        <v>0</v>
      </c>
      <c r="O107" s="8">
        <v>0</v>
      </c>
    </row>
    <row r="108" spans="1:15" s="83" customFormat="1" ht="18" customHeight="1" hidden="1">
      <c r="A108" s="5" t="s">
        <v>17</v>
      </c>
      <c r="B108" s="6">
        <v>951</v>
      </c>
      <c r="C108" s="6" t="s">
        <v>44</v>
      </c>
      <c r="D108" s="7" t="s">
        <v>43</v>
      </c>
      <c r="E108" s="7" t="s">
        <v>16</v>
      </c>
      <c r="F108" s="7" t="s">
        <v>18</v>
      </c>
      <c r="G108" s="7" t="s">
        <v>8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19"/>
        <v>0</v>
      </c>
      <c r="O108" s="8">
        <v>0</v>
      </c>
    </row>
    <row r="109" spans="1:254" s="68" customFormat="1" ht="33.75" customHeight="1">
      <c r="A109" s="1" t="s">
        <v>42</v>
      </c>
      <c r="B109" s="2">
        <v>951</v>
      </c>
      <c r="C109" s="2" t="s">
        <v>44</v>
      </c>
      <c r="D109" s="3" t="s">
        <v>344</v>
      </c>
      <c r="E109" s="3" t="s">
        <v>1</v>
      </c>
      <c r="F109" s="3" t="s">
        <v>1</v>
      </c>
      <c r="G109" s="3" t="s">
        <v>1</v>
      </c>
      <c r="H109" s="4">
        <f>H110</f>
        <v>1000</v>
      </c>
      <c r="I109" s="4">
        <f aca="true" t="shared" si="26" ref="I109:M110">I110</f>
        <v>1000</v>
      </c>
      <c r="J109" s="4">
        <f t="shared" si="26"/>
        <v>1000</v>
      </c>
      <c r="K109" s="4">
        <f t="shared" si="26"/>
        <v>0</v>
      </c>
      <c r="L109" s="4">
        <f t="shared" si="26"/>
        <v>0</v>
      </c>
      <c r="M109" s="4">
        <f t="shared" si="26"/>
        <v>1000</v>
      </c>
      <c r="N109" s="4">
        <f t="shared" si="19"/>
        <v>0</v>
      </c>
      <c r="O109" s="4">
        <v>0</v>
      </c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8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4"/>
      <c r="IT109" s="84"/>
    </row>
    <row r="110" spans="1:15" s="83" customFormat="1" ht="18" customHeight="1">
      <c r="A110" s="5" t="s">
        <v>14</v>
      </c>
      <c r="B110" s="6">
        <v>951</v>
      </c>
      <c r="C110" s="6" t="s">
        <v>44</v>
      </c>
      <c r="D110" s="7" t="s">
        <v>344</v>
      </c>
      <c r="E110" s="7" t="s">
        <v>16</v>
      </c>
      <c r="F110" s="7" t="s">
        <v>15</v>
      </c>
      <c r="G110" s="7" t="s">
        <v>1</v>
      </c>
      <c r="H110" s="8">
        <f>H111</f>
        <v>1000</v>
      </c>
      <c r="I110" s="8">
        <f t="shared" si="26"/>
        <v>1000</v>
      </c>
      <c r="J110" s="8">
        <f t="shared" si="26"/>
        <v>1000</v>
      </c>
      <c r="K110" s="8">
        <f t="shared" si="26"/>
        <v>0</v>
      </c>
      <c r="L110" s="8">
        <f t="shared" si="26"/>
        <v>0</v>
      </c>
      <c r="M110" s="8">
        <f t="shared" si="26"/>
        <v>1000</v>
      </c>
      <c r="N110" s="8">
        <f t="shared" si="19"/>
        <v>0</v>
      </c>
      <c r="O110" s="8">
        <v>0</v>
      </c>
    </row>
    <row r="111" spans="1:15" s="83" customFormat="1" ht="20.25" customHeight="1">
      <c r="A111" s="5" t="s">
        <v>440</v>
      </c>
      <c r="B111" s="6">
        <v>951</v>
      </c>
      <c r="C111" s="6" t="s">
        <v>44</v>
      </c>
      <c r="D111" s="7" t="s">
        <v>344</v>
      </c>
      <c r="E111" s="7" t="s">
        <v>16</v>
      </c>
      <c r="F111" s="7">
        <v>227</v>
      </c>
      <c r="G111" s="7">
        <v>100</v>
      </c>
      <c r="H111" s="8">
        <v>1000</v>
      </c>
      <c r="I111" s="8">
        <v>1000</v>
      </c>
      <c r="J111" s="8">
        <v>1000</v>
      </c>
      <c r="K111" s="8">
        <v>0</v>
      </c>
      <c r="L111" s="8">
        <v>0</v>
      </c>
      <c r="M111" s="8">
        <v>1000</v>
      </c>
      <c r="N111" s="8">
        <f t="shared" si="19"/>
        <v>0</v>
      </c>
      <c r="O111" s="8">
        <v>0</v>
      </c>
    </row>
    <row r="112" spans="1:254" s="68" customFormat="1" ht="63" customHeight="1" hidden="1">
      <c r="A112" s="1" t="s">
        <v>46</v>
      </c>
      <c r="B112" s="2">
        <v>951</v>
      </c>
      <c r="C112" s="2" t="s">
        <v>44</v>
      </c>
      <c r="D112" s="3" t="s">
        <v>122</v>
      </c>
      <c r="E112" s="3" t="s">
        <v>1</v>
      </c>
      <c r="F112" s="3" t="s">
        <v>1</v>
      </c>
      <c r="G112" s="3" t="s">
        <v>1</v>
      </c>
      <c r="H112" s="4">
        <f>H113</f>
        <v>0</v>
      </c>
      <c r="I112" s="4">
        <f aca="true" t="shared" si="27" ref="I112:M113">I113</f>
        <v>0</v>
      </c>
      <c r="J112" s="4">
        <f t="shared" si="27"/>
        <v>0</v>
      </c>
      <c r="K112" s="4">
        <f t="shared" si="27"/>
        <v>0</v>
      </c>
      <c r="L112" s="4">
        <f t="shared" si="27"/>
        <v>0</v>
      </c>
      <c r="M112" s="4">
        <f t="shared" si="27"/>
        <v>0</v>
      </c>
      <c r="N112" s="8">
        <f t="shared" si="19"/>
        <v>0</v>
      </c>
      <c r="O112" s="8">
        <v>0</v>
      </c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</row>
    <row r="113" spans="1:15" s="83" customFormat="1" ht="20.25" customHeight="1" hidden="1">
      <c r="A113" s="5" t="s">
        <v>29</v>
      </c>
      <c r="B113" s="6">
        <v>951</v>
      </c>
      <c r="C113" s="6" t="s">
        <v>44</v>
      </c>
      <c r="D113" s="7" t="s">
        <v>122</v>
      </c>
      <c r="E113" s="7" t="s">
        <v>31</v>
      </c>
      <c r="F113" s="7" t="s">
        <v>30</v>
      </c>
      <c r="G113" s="7" t="s">
        <v>1</v>
      </c>
      <c r="H113" s="8">
        <f>H114</f>
        <v>0</v>
      </c>
      <c r="I113" s="8">
        <f t="shared" si="27"/>
        <v>0</v>
      </c>
      <c r="J113" s="8">
        <f t="shared" si="27"/>
        <v>0</v>
      </c>
      <c r="K113" s="8">
        <f t="shared" si="27"/>
        <v>0</v>
      </c>
      <c r="L113" s="8">
        <f t="shared" si="27"/>
        <v>0</v>
      </c>
      <c r="M113" s="8">
        <f t="shared" si="27"/>
        <v>0</v>
      </c>
      <c r="N113" s="8">
        <f t="shared" si="19"/>
        <v>0</v>
      </c>
      <c r="O113" s="8">
        <v>0</v>
      </c>
    </row>
    <row r="114" spans="1:15" s="83" customFormat="1" ht="33.75" customHeight="1" hidden="1">
      <c r="A114" s="5" t="s">
        <v>32</v>
      </c>
      <c r="B114" s="6">
        <v>951</v>
      </c>
      <c r="C114" s="6" t="s">
        <v>44</v>
      </c>
      <c r="D114" s="7" t="s">
        <v>122</v>
      </c>
      <c r="E114" s="7" t="s">
        <v>31</v>
      </c>
      <c r="F114" s="7" t="s">
        <v>33</v>
      </c>
      <c r="G114" s="7" t="s">
        <v>47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19"/>
        <v>0</v>
      </c>
      <c r="O114" s="8">
        <v>0</v>
      </c>
    </row>
    <row r="115" spans="1:254" s="68" customFormat="1" ht="26.25" customHeight="1" hidden="1">
      <c r="A115" s="1" t="s">
        <v>45</v>
      </c>
      <c r="B115" s="2">
        <v>951</v>
      </c>
      <c r="C115" s="2" t="s">
        <v>44</v>
      </c>
      <c r="D115" s="3" t="s">
        <v>122</v>
      </c>
      <c r="E115" s="3" t="s">
        <v>1</v>
      </c>
      <c r="F115" s="3" t="s">
        <v>1</v>
      </c>
      <c r="G115" s="3" t="s">
        <v>1</v>
      </c>
      <c r="H115" s="4">
        <f>H116</f>
        <v>0</v>
      </c>
      <c r="I115" s="4">
        <f aca="true" t="shared" si="28" ref="I115:M116">I116</f>
        <v>0</v>
      </c>
      <c r="J115" s="4">
        <f t="shared" si="28"/>
        <v>0</v>
      </c>
      <c r="K115" s="4">
        <f t="shared" si="28"/>
        <v>0</v>
      </c>
      <c r="L115" s="4">
        <f t="shared" si="28"/>
        <v>0</v>
      </c>
      <c r="M115" s="4">
        <f t="shared" si="28"/>
        <v>0</v>
      </c>
      <c r="N115" s="8">
        <f t="shared" si="19"/>
        <v>0</v>
      </c>
      <c r="O115" s="8">
        <v>0</v>
      </c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</row>
    <row r="116" spans="1:15" s="83" customFormat="1" ht="18.75" customHeight="1" hidden="1">
      <c r="A116" s="5" t="s">
        <v>14</v>
      </c>
      <c r="B116" s="6">
        <v>951</v>
      </c>
      <c r="C116" s="6" t="s">
        <v>44</v>
      </c>
      <c r="D116" s="7" t="s">
        <v>122</v>
      </c>
      <c r="E116" s="7" t="s">
        <v>16</v>
      </c>
      <c r="F116" s="7" t="s">
        <v>15</v>
      </c>
      <c r="G116" s="7" t="s">
        <v>1</v>
      </c>
      <c r="H116" s="8">
        <f>H117</f>
        <v>0</v>
      </c>
      <c r="I116" s="8">
        <f t="shared" si="28"/>
        <v>0</v>
      </c>
      <c r="J116" s="8">
        <f t="shared" si="28"/>
        <v>0</v>
      </c>
      <c r="K116" s="8">
        <f t="shared" si="28"/>
        <v>0</v>
      </c>
      <c r="L116" s="8">
        <f t="shared" si="28"/>
        <v>0</v>
      </c>
      <c r="M116" s="8">
        <f t="shared" si="28"/>
        <v>0</v>
      </c>
      <c r="N116" s="8">
        <f t="shared" si="19"/>
        <v>0</v>
      </c>
      <c r="O116" s="8">
        <v>0</v>
      </c>
    </row>
    <row r="117" spans="1:15" s="83" customFormat="1" ht="20.25" customHeight="1" hidden="1">
      <c r="A117" s="5" t="s">
        <v>17</v>
      </c>
      <c r="B117" s="6">
        <v>951</v>
      </c>
      <c r="C117" s="6" t="s">
        <v>44</v>
      </c>
      <c r="D117" s="7" t="s">
        <v>122</v>
      </c>
      <c r="E117" s="7" t="s">
        <v>16</v>
      </c>
      <c r="F117" s="7" t="s">
        <v>18</v>
      </c>
      <c r="G117" s="7" t="s">
        <v>8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19"/>
        <v>0</v>
      </c>
      <c r="O117" s="8">
        <v>0</v>
      </c>
    </row>
    <row r="118" spans="1:254" s="68" customFormat="1" ht="33" customHeight="1">
      <c r="A118" s="1" t="s">
        <v>48</v>
      </c>
      <c r="B118" s="2">
        <v>951</v>
      </c>
      <c r="C118" s="2" t="s">
        <v>494</v>
      </c>
      <c r="D118" s="3" t="s">
        <v>132</v>
      </c>
      <c r="E118" s="3" t="s">
        <v>1</v>
      </c>
      <c r="F118" s="3" t="s">
        <v>1</v>
      </c>
      <c r="G118" s="3" t="s">
        <v>1</v>
      </c>
      <c r="H118" s="4">
        <f>H119</f>
        <v>1000</v>
      </c>
      <c r="I118" s="4">
        <f aca="true" t="shared" si="29" ref="I118:M119">I119</f>
        <v>0</v>
      </c>
      <c r="J118" s="4">
        <f t="shared" si="29"/>
        <v>0</v>
      </c>
      <c r="K118" s="4">
        <f t="shared" si="29"/>
        <v>0</v>
      </c>
      <c r="L118" s="4">
        <f t="shared" si="29"/>
        <v>0</v>
      </c>
      <c r="M118" s="4">
        <f t="shared" si="29"/>
        <v>0</v>
      </c>
      <c r="N118" s="4">
        <f t="shared" si="19"/>
        <v>1000</v>
      </c>
      <c r="O118" s="4">
        <v>0</v>
      </c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</row>
    <row r="119" spans="1:15" s="83" customFormat="1" ht="19.5" customHeight="1">
      <c r="A119" s="5" t="s">
        <v>14</v>
      </c>
      <c r="B119" s="6">
        <v>951</v>
      </c>
      <c r="C119" s="6" t="s">
        <v>494</v>
      </c>
      <c r="D119" s="7" t="s">
        <v>132</v>
      </c>
      <c r="E119" s="7" t="s">
        <v>16</v>
      </c>
      <c r="F119" s="7">
        <v>220</v>
      </c>
      <c r="G119" s="7" t="s">
        <v>1</v>
      </c>
      <c r="H119" s="8">
        <f>H120</f>
        <v>1000</v>
      </c>
      <c r="I119" s="8">
        <f t="shared" si="29"/>
        <v>0</v>
      </c>
      <c r="J119" s="8">
        <f t="shared" si="29"/>
        <v>0</v>
      </c>
      <c r="K119" s="8">
        <f t="shared" si="29"/>
        <v>0</v>
      </c>
      <c r="L119" s="8">
        <f t="shared" si="29"/>
        <v>0</v>
      </c>
      <c r="M119" s="8">
        <f t="shared" si="29"/>
        <v>0</v>
      </c>
      <c r="N119" s="8">
        <f t="shared" si="19"/>
        <v>1000</v>
      </c>
      <c r="O119" s="8">
        <v>0</v>
      </c>
    </row>
    <row r="120" spans="1:15" s="83" customFormat="1" ht="21" customHeight="1">
      <c r="A120" s="5" t="s">
        <v>17</v>
      </c>
      <c r="B120" s="6">
        <v>951</v>
      </c>
      <c r="C120" s="6" t="s">
        <v>494</v>
      </c>
      <c r="D120" s="7" t="s">
        <v>132</v>
      </c>
      <c r="E120" s="7" t="s">
        <v>16</v>
      </c>
      <c r="F120" s="7">
        <v>226</v>
      </c>
      <c r="G120" s="7">
        <v>100</v>
      </c>
      <c r="H120" s="8">
        <v>1000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19"/>
        <v>1000</v>
      </c>
      <c r="O120" s="8">
        <v>0</v>
      </c>
    </row>
    <row r="121" spans="1:254" s="68" customFormat="1" ht="31.5" customHeight="1">
      <c r="A121" s="1" t="s">
        <v>444</v>
      </c>
      <c r="B121" s="2">
        <v>951</v>
      </c>
      <c r="C121" s="32" t="s">
        <v>495</v>
      </c>
      <c r="D121" s="32" t="s">
        <v>443</v>
      </c>
      <c r="E121" s="3"/>
      <c r="F121" s="3"/>
      <c r="G121" s="3"/>
      <c r="H121" s="4">
        <f>H122</f>
        <v>1000</v>
      </c>
      <c r="I121" s="4">
        <f aca="true" t="shared" si="30" ref="I121:M122">I122</f>
        <v>0</v>
      </c>
      <c r="J121" s="4">
        <f t="shared" si="30"/>
        <v>0</v>
      </c>
      <c r="K121" s="4">
        <f t="shared" si="30"/>
        <v>0</v>
      </c>
      <c r="L121" s="4">
        <f t="shared" si="30"/>
        <v>0</v>
      </c>
      <c r="M121" s="4">
        <f t="shared" si="30"/>
        <v>0</v>
      </c>
      <c r="N121" s="8">
        <f t="shared" si="19"/>
        <v>1000</v>
      </c>
      <c r="O121" s="8">
        <v>0</v>
      </c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4"/>
      <c r="IT121" s="84"/>
    </row>
    <row r="122" spans="1:15" s="83" customFormat="1" ht="20.25" customHeight="1">
      <c r="A122" s="5" t="s">
        <v>19</v>
      </c>
      <c r="B122" s="6">
        <v>951</v>
      </c>
      <c r="C122" s="33" t="s">
        <v>495</v>
      </c>
      <c r="D122" s="33" t="s">
        <v>443</v>
      </c>
      <c r="E122" s="7">
        <v>244</v>
      </c>
      <c r="F122" s="7">
        <v>220</v>
      </c>
      <c r="G122" s="7"/>
      <c r="H122" s="8">
        <f>H123</f>
        <v>1000</v>
      </c>
      <c r="I122" s="8">
        <f t="shared" si="30"/>
        <v>0</v>
      </c>
      <c r="J122" s="8">
        <f t="shared" si="30"/>
        <v>0</v>
      </c>
      <c r="K122" s="8">
        <f t="shared" si="30"/>
        <v>0</v>
      </c>
      <c r="L122" s="8">
        <f t="shared" si="30"/>
        <v>0</v>
      </c>
      <c r="M122" s="8">
        <f t="shared" si="30"/>
        <v>0</v>
      </c>
      <c r="N122" s="8">
        <f t="shared" si="19"/>
        <v>1000</v>
      </c>
      <c r="O122" s="8">
        <v>0</v>
      </c>
    </row>
    <row r="123" spans="1:15" s="83" customFormat="1" ht="20.25" customHeight="1">
      <c r="A123" s="5" t="s">
        <v>440</v>
      </c>
      <c r="B123" s="6">
        <v>951</v>
      </c>
      <c r="C123" s="33" t="s">
        <v>495</v>
      </c>
      <c r="D123" s="33" t="s">
        <v>443</v>
      </c>
      <c r="E123" s="7">
        <v>244</v>
      </c>
      <c r="F123" s="7">
        <v>227</v>
      </c>
      <c r="G123" s="31" t="s">
        <v>409</v>
      </c>
      <c r="H123" s="8">
        <v>1000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19"/>
        <v>1000</v>
      </c>
      <c r="O123" s="8">
        <v>0</v>
      </c>
    </row>
    <row r="124" spans="1:15" s="84" customFormat="1" ht="46.5" customHeight="1" hidden="1">
      <c r="A124" s="1" t="s">
        <v>464</v>
      </c>
      <c r="B124" s="2">
        <v>951</v>
      </c>
      <c r="C124" s="32" t="s">
        <v>85</v>
      </c>
      <c r="D124" s="30" t="s">
        <v>115</v>
      </c>
      <c r="E124" s="3"/>
      <c r="F124" s="3"/>
      <c r="G124" s="3"/>
      <c r="H124" s="4">
        <f aca="true" t="shared" si="31" ref="H124:M124">H125</f>
        <v>0</v>
      </c>
      <c r="I124" s="4">
        <f t="shared" si="31"/>
        <v>0</v>
      </c>
      <c r="J124" s="4">
        <f t="shared" si="31"/>
        <v>0</v>
      </c>
      <c r="K124" s="4">
        <f t="shared" si="31"/>
        <v>0</v>
      </c>
      <c r="L124" s="4">
        <f t="shared" si="31"/>
        <v>0</v>
      </c>
      <c r="M124" s="4">
        <f t="shared" si="31"/>
        <v>0</v>
      </c>
      <c r="N124" s="4">
        <f t="shared" si="19"/>
        <v>0</v>
      </c>
      <c r="O124" s="4">
        <v>0</v>
      </c>
    </row>
    <row r="125" spans="1:15" s="83" customFormat="1" ht="25.5" customHeight="1" hidden="1">
      <c r="A125" s="5" t="s">
        <v>114</v>
      </c>
      <c r="B125" s="6">
        <v>951</v>
      </c>
      <c r="C125" s="33" t="s">
        <v>85</v>
      </c>
      <c r="D125" s="31" t="s">
        <v>115</v>
      </c>
      <c r="E125" s="7">
        <v>244</v>
      </c>
      <c r="F125" s="7">
        <v>340</v>
      </c>
      <c r="G125" s="7"/>
      <c r="H125" s="8">
        <f aca="true" t="shared" si="32" ref="H125:M125">H126</f>
        <v>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 t="shared" si="19"/>
        <v>0</v>
      </c>
      <c r="O125" s="8">
        <v>0</v>
      </c>
    </row>
    <row r="126" spans="1:15" s="83" customFormat="1" ht="33.75" customHeight="1" hidden="1">
      <c r="A126" s="5" t="s">
        <v>436</v>
      </c>
      <c r="B126" s="6">
        <v>951</v>
      </c>
      <c r="C126" s="33" t="s">
        <v>85</v>
      </c>
      <c r="D126" s="31" t="s">
        <v>115</v>
      </c>
      <c r="E126" s="7">
        <v>244</v>
      </c>
      <c r="F126" s="7">
        <v>346</v>
      </c>
      <c r="G126" s="7">
        <v>100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9"/>
        <v>0</v>
      </c>
      <c r="O126" s="8">
        <v>0</v>
      </c>
    </row>
    <row r="127" spans="1:254" s="68" customFormat="1" ht="31.5" customHeight="1">
      <c r="A127" s="1" t="s">
        <v>486</v>
      </c>
      <c r="B127" s="2">
        <v>951</v>
      </c>
      <c r="C127" s="2" t="s">
        <v>50</v>
      </c>
      <c r="D127" s="3" t="s">
        <v>124</v>
      </c>
      <c r="E127" s="3" t="s">
        <v>1</v>
      </c>
      <c r="F127" s="3" t="s">
        <v>1</v>
      </c>
      <c r="G127" s="3" t="s">
        <v>1</v>
      </c>
      <c r="H127" s="4">
        <f>H128+H132</f>
        <v>1844600</v>
      </c>
      <c r="I127" s="4">
        <f>I128+I132</f>
        <v>196785.16</v>
      </c>
      <c r="J127" s="4">
        <f>J128+J132</f>
        <v>196785.16</v>
      </c>
      <c r="K127" s="4">
        <f>K128</f>
        <v>0</v>
      </c>
      <c r="L127" s="4">
        <f>L128</f>
        <v>0</v>
      </c>
      <c r="M127" s="4">
        <f>M128+M132</f>
        <v>196785.16</v>
      </c>
      <c r="N127" s="4">
        <f t="shared" si="19"/>
        <v>1647814.84</v>
      </c>
      <c r="O127" s="4">
        <v>0</v>
      </c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</row>
    <row r="128" spans="1:15" s="83" customFormat="1" ht="17.25" customHeight="1">
      <c r="A128" s="5" t="s">
        <v>14</v>
      </c>
      <c r="B128" s="6">
        <v>951</v>
      </c>
      <c r="C128" s="6" t="s">
        <v>50</v>
      </c>
      <c r="D128" s="7" t="s">
        <v>124</v>
      </c>
      <c r="E128" s="7" t="s">
        <v>16</v>
      </c>
      <c r="F128" s="7" t="s">
        <v>15</v>
      </c>
      <c r="G128" s="7" t="s">
        <v>1</v>
      </c>
      <c r="H128" s="8">
        <f aca="true" t="shared" si="33" ref="H128:M128">H130+H131</f>
        <v>1844600</v>
      </c>
      <c r="I128" s="8">
        <f t="shared" si="33"/>
        <v>196785.16</v>
      </c>
      <c r="J128" s="8">
        <f t="shared" si="33"/>
        <v>196785.16</v>
      </c>
      <c r="K128" s="8">
        <f t="shared" si="33"/>
        <v>0</v>
      </c>
      <c r="L128" s="8">
        <f t="shared" si="33"/>
        <v>0</v>
      </c>
      <c r="M128" s="8">
        <f t="shared" si="33"/>
        <v>196785.16</v>
      </c>
      <c r="N128" s="8">
        <f t="shared" si="19"/>
        <v>1647814.84</v>
      </c>
      <c r="O128" s="8">
        <v>0</v>
      </c>
    </row>
    <row r="129" spans="1:15" s="83" customFormat="1" ht="21.75" customHeight="1" hidden="1">
      <c r="A129" s="5" t="s">
        <v>25</v>
      </c>
      <c r="B129" s="6">
        <v>951</v>
      </c>
      <c r="C129" s="6" t="s">
        <v>50</v>
      </c>
      <c r="D129" s="7" t="s">
        <v>124</v>
      </c>
      <c r="E129" s="7" t="s">
        <v>16</v>
      </c>
      <c r="F129" s="7" t="s">
        <v>26</v>
      </c>
      <c r="G129" s="7">
        <v>100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>H129-J129</f>
        <v>0</v>
      </c>
      <c r="O129" s="8">
        <v>0</v>
      </c>
    </row>
    <row r="130" spans="1:15" s="83" customFormat="1" ht="21.75" customHeight="1">
      <c r="A130" s="5" t="s">
        <v>25</v>
      </c>
      <c r="B130" s="6">
        <v>951</v>
      </c>
      <c r="C130" s="6" t="s">
        <v>50</v>
      </c>
      <c r="D130" s="7" t="s">
        <v>124</v>
      </c>
      <c r="E130" s="7" t="s">
        <v>16</v>
      </c>
      <c r="F130" s="7" t="s">
        <v>26</v>
      </c>
      <c r="G130" s="7">
        <v>130</v>
      </c>
      <c r="H130" s="8">
        <v>1762200</v>
      </c>
      <c r="I130" s="8">
        <v>124435.2</v>
      </c>
      <c r="J130" s="8">
        <v>124435.2</v>
      </c>
      <c r="K130" s="8">
        <v>0</v>
      </c>
      <c r="L130" s="8">
        <v>0</v>
      </c>
      <c r="M130" s="8">
        <v>124435.2</v>
      </c>
      <c r="N130" s="8">
        <f t="shared" si="19"/>
        <v>1637764.8</v>
      </c>
      <c r="O130" s="8">
        <v>0</v>
      </c>
    </row>
    <row r="131" spans="1:15" s="83" customFormat="1" ht="16.5" customHeight="1">
      <c r="A131" s="5" t="s">
        <v>17</v>
      </c>
      <c r="B131" s="6">
        <v>951</v>
      </c>
      <c r="C131" s="6" t="s">
        <v>50</v>
      </c>
      <c r="D131" s="7" t="s">
        <v>124</v>
      </c>
      <c r="E131" s="7" t="s">
        <v>16</v>
      </c>
      <c r="F131" s="7" t="s">
        <v>18</v>
      </c>
      <c r="G131" s="7">
        <v>130</v>
      </c>
      <c r="H131" s="8">
        <v>82400</v>
      </c>
      <c r="I131" s="8">
        <v>72349.96</v>
      </c>
      <c r="J131" s="8">
        <v>72349.96</v>
      </c>
      <c r="K131" s="8">
        <v>0</v>
      </c>
      <c r="L131" s="8">
        <v>0</v>
      </c>
      <c r="M131" s="8">
        <v>72349.96</v>
      </c>
      <c r="N131" s="8">
        <f t="shared" si="19"/>
        <v>10050.039999999994</v>
      </c>
      <c r="O131" s="8">
        <v>0</v>
      </c>
    </row>
    <row r="132" spans="1:15" s="83" customFormat="1" ht="16.5" customHeight="1" hidden="1">
      <c r="A132" s="5" t="s">
        <v>19</v>
      </c>
      <c r="B132" s="6">
        <v>951</v>
      </c>
      <c r="C132" s="6" t="s">
        <v>50</v>
      </c>
      <c r="D132" s="7" t="s">
        <v>124</v>
      </c>
      <c r="E132" s="7" t="s">
        <v>16</v>
      </c>
      <c r="F132" s="7">
        <v>340</v>
      </c>
      <c r="G132" s="7"/>
      <c r="H132" s="8">
        <f>H133+H134</f>
        <v>0</v>
      </c>
      <c r="I132" s="8">
        <f>I133+I134</f>
        <v>0</v>
      </c>
      <c r="J132" s="8">
        <f>J133+J134</f>
        <v>0</v>
      </c>
      <c r="K132" s="8">
        <v>0</v>
      </c>
      <c r="L132" s="8">
        <v>0</v>
      </c>
      <c r="M132" s="8">
        <f>M133+M134</f>
        <v>0</v>
      </c>
      <c r="N132" s="8">
        <f>H132-J132</f>
        <v>0</v>
      </c>
      <c r="O132" s="8">
        <v>0</v>
      </c>
    </row>
    <row r="133" spans="1:15" s="83" customFormat="1" ht="16.5" customHeight="1" hidden="1">
      <c r="A133" s="5" t="s">
        <v>17</v>
      </c>
      <c r="B133" s="6">
        <v>951</v>
      </c>
      <c r="C133" s="6" t="s">
        <v>50</v>
      </c>
      <c r="D133" s="7" t="s">
        <v>124</v>
      </c>
      <c r="E133" s="7" t="s">
        <v>16</v>
      </c>
      <c r="F133" s="7">
        <v>346</v>
      </c>
      <c r="G133" s="7">
        <v>123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>H133-J133</f>
        <v>0</v>
      </c>
      <c r="O133" s="8">
        <v>0</v>
      </c>
    </row>
    <row r="134" spans="1:15" s="83" customFormat="1" ht="16.5" customHeight="1" hidden="1">
      <c r="A134" s="5" t="s">
        <v>17</v>
      </c>
      <c r="B134" s="6">
        <v>951</v>
      </c>
      <c r="C134" s="6" t="s">
        <v>50</v>
      </c>
      <c r="D134" s="7" t="s">
        <v>124</v>
      </c>
      <c r="E134" s="7" t="s">
        <v>16</v>
      </c>
      <c r="F134" s="7">
        <v>346</v>
      </c>
      <c r="G134" s="7">
        <v>130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>H134-J134</f>
        <v>0</v>
      </c>
      <c r="O134" s="8">
        <v>0</v>
      </c>
    </row>
    <row r="135" spans="1:254" s="68" customFormat="1" ht="34.5" customHeight="1" hidden="1">
      <c r="A135" s="1" t="s">
        <v>91</v>
      </c>
      <c r="B135" s="2">
        <v>951</v>
      </c>
      <c r="C135" s="3" t="s">
        <v>50</v>
      </c>
      <c r="D135" s="3" t="s">
        <v>93</v>
      </c>
      <c r="E135" s="3"/>
      <c r="F135" s="3"/>
      <c r="G135" s="3"/>
      <c r="H135" s="4">
        <f>H136</f>
        <v>0</v>
      </c>
      <c r="I135" s="4">
        <f aca="true" t="shared" si="34" ref="I135:M136">I136</f>
        <v>0</v>
      </c>
      <c r="J135" s="4">
        <f t="shared" si="34"/>
        <v>0</v>
      </c>
      <c r="K135" s="4">
        <f t="shared" si="34"/>
        <v>0</v>
      </c>
      <c r="L135" s="4">
        <f t="shared" si="34"/>
        <v>0</v>
      </c>
      <c r="M135" s="4">
        <f t="shared" si="34"/>
        <v>0</v>
      </c>
      <c r="N135" s="8">
        <f t="shared" si="19"/>
        <v>0</v>
      </c>
      <c r="O135" s="8">
        <v>0</v>
      </c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4"/>
      <c r="HF135" s="84"/>
      <c r="HG135" s="84"/>
      <c r="HH135" s="8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4"/>
      <c r="IT135" s="84"/>
    </row>
    <row r="136" spans="1:15" s="83" customFormat="1" ht="16.5" customHeight="1" hidden="1">
      <c r="A136" s="5" t="s">
        <v>92</v>
      </c>
      <c r="B136" s="6">
        <v>951</v>
      </c>
      <c r="C136" s="7" t="s">
        <v>50</v>
      </c>
      <c r="D136" s="7" t="s">
        <v>93</v>
      </c>
      <c r="E136" s="7" t="s">
        <v>16</v>
      </c>
      <c r="F136" s="7">
        <v>310</v>
      </c>
      <c r="G136" s="7"/>
      <c r="H136" s="8">
        <f>H137</f>
        <v>0</v>
      </c>
      <c r="I136" s="8">
        <f t="shared" si="34"/>
        <v>0</v>
      </c>
      <c r="J136" s="8">
        <f t="shared" si="34"/>
        <v>0</v>
      </c>
      <c r="K136" s="8">
        <f t="shared" si="34"/>
        <v>0</v>
      </c>
      <c r="L136" s="8">
        <f t="shared" si="34"/>
        <v>0</v>
      </c>
      <c r="M136" s="8">
        <f t="shared" si="34"/>
        <v>0</v>
      </c>
      <c r="N136" s="8">
        <f t="shared" si="19"/>
        <v>0</v>
      </c>
      <c r="O136" s="8">
        <v>0</v>
      </c>
    </row>
    <row r="137" spans="1:15" s="83" customFormat="1" ht="16.5" customHeight="1" hidden="1">
      <c r="A137" s="5" t="s">
        <v>92</v>
      </c>
      <c r="B137" s="6">
        <v>951</v>
      </c>
      <c r="C137" s="7" t="s">
        <v>50</v>
      </c>
      <c r="D137" s="7" t="s">
        <v>93</v>
      </c>
      <c r="E137" s="7" t="s">
        <v>16</v>
      </c>
      <c r="F137" s="7">
        <v>310</v>
      </c>
      <c r="G137" s="7">
        <v>26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9"/>
        <v>0</v>
      </c>
      <c r="O137" s="8">
        <v>0</v>
      </c>
    </row>
    <row r="138" spans="1:254" s="68" customFormat="1" ht="126" customHeight="1" hidden="1">
      <c r="A138" s="1" t="s">
        <v>94</v>
      </c>
      <c r="B138" s="2">
        <v>951</v>
      </c>
      <c r="C138" s="3" t="s">
        <v>50</v>
      </c>
      <c r="D138" s="30" t="s">
        <v>95</v>
      </c>
      <c r="E138" s="3" t="s">
        <v>1</v>
      </c>
      <c r="F138" s="3" t="s">
        <v>1</v>
      </c>
      <c r="G138" s="3" t="s">
        <v>1</v>
      </c>
      <c r="H138" s="4">
        <f>H139</f>
        <v>0</v>
      </c>
      <c r="I138" s="4">
        <f aca="true" t="shared" si="35" ref="I138:M139">I139</f>
        <v>0</v>
      </c>
      <c r="J138" s="4">
        <f t="shared" si="35"/>
        <v>0</v>
      </c>
      <c r="K138" s="4">
        <f t="shared" si="35"/>
        <v>0</v>
      </c>
      <c r="L138" s="4">
        <f t="shared" si="35"/>
        <v>0</v>
      </c>
      <c r="M138" s="4">
        <f t="shared" si="35"/>
        <v>0</v>
      </c>
      <c r="N138" s="8">
        <f t="shared" si="19"/>
        <v>0</v>
      </c>
      <c r="O138" s="8">
        <v>0</v>
      </c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4"/>
      <c r="IT138" s="84"/>
    </row>
    <row r="139" spans="1:15" s="83" customFormat="1" ht="16.5" customHeight="1" hidden="1">
      <c r="A139" s="5" t="s">
        <v>19</v>
      </c>
      <c r="B139" s="6">
        <v>951</v>
      </c>
      <c r="C139" s="7" t="s">
        <v>50</v>
      </c>
      <c r="D139" s="31" t="s">
        <v>95</v>
      </c>
      <c r="E139" s="7">
        <v>414</v>
      </c>
      <c r="F139" s="7">
        <v>310</v>
      </c>
      <c r="G139" s="7" t="s">
        <v>1</v>
      </c>
      <c r="H139" s="8">
        <f>H140</f>
        <v>0</v>
      </c>
      <c r="I139" s="8">
        <f t="shared" si="35"/>
        <v>0</v>
      </c>
      <c r="J139" s="8">
        <f t="shared" si="35"/>
        <v>0</v>
      </c>
      <c r="K139" s="8">
        <f t="shared" si="35"/>
        <v>0</v>
      </c>
      <c r="L139" s="8">
        <f t="shared" si="35"/>
        <v>0</v>
      </c>
      <c r="M139" s="8">
        <f t="shared" si="35"/>
        <v>0</v>
      </c>
      <c r="N139" s="8">
        <f t="shared" si="19"/>
        <v>0</v>
      </c>
      <c r="O139" s="8">
        <v>0</v>
      </c>
    </row>
    <row r="140" spans="1:15" s="83" customFormat="1" ht="16.5" customHeight="1" hidden="1">
      <c r="A140" s="5" t="s">
        <v>19</v>
      </c>
      <c r="B140" s="6">
        <v>951</v>
      </c>
      <c r="C140" s="7" t="s">
        <v>50</v>
      </c>
      <c r="D140" s="31" t="s">
        <v>95</v>
      </c>
      <c r="E140" s="7">
        <v>414</v>
      </c>
      <c r="F140" s="7">
        <v>310</v>
      </c>
      <c r="G140" s="31" t="s">
        <v>87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9"/>
        <v>0</v>
      </c>
      <c r="O140" s="8">
        <v>0</v>
      </c>
    </row>
    <row r="141" spans="1:254" s="68" customFormat="1" ht="45" customHeight="1" hidden="1">
      <c r="A141" s="1" t="s">
        <v>80</v>
      </c>
      <c r="B141" s="2">
        <v>951</v>
      </c>
      <c r="C141" s="3" t="s">
        <v>50</v>
      </c>
      <c r="D141" s="3" t="s">
        <v>81</v>
      </c>
      <c r="E141" s="3" t="s">
        <v>1</v>
      </c>
      <c r="F141" s="3" t="s">
        <v>1</v>
      </c>
      <c r="G141" s="3" t="s">
        <v>1</v>
      </c>
      <c r="H141" s="4">
        <f aca="true" t="shared" si="36" ref="H141:J142">H142</f>
        <v>0</v>
      </c>
      <c r="I141" s="4">
        <f t="shared" si="36"/>
        <v>0</v>
      </c>
      <c r="J141" s="4">
        <f t="shared" si="36"/>
        <v>0</v>
      </c>
      <c r="K141" s="4">
        <f aca="true" t="shared" si="37" ref="K141:M142">K142</f>
        <v>0</v>
      </c>
      <c r="L141" s="4">
        <f t="shared" si="37"/>
        <v>0</v>
      </c>
      <c r="M141" s="4">
        <f t="shared" si="37"/>
        <v>0</v>
      </c>
      <c r="N141" s="8">
        <f t="shared" si="19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5.75" customHeight="1" hidden="1">
      <c r="A142" s="5" t="s">
        <v>14</v>
      </c>
      <c r="B142" s="6">
        <v>951</v>
      </c>
      <c r="C142" s="7" t="s">
        <v>50</v>
      </c>
      <c r="D142" s="7" t="s">
        <v>81</v>
      </c>
      <c r="E142" s="7" t="s">
        <v>82</v>
      </c>
      <c r="F142" s="7" t="s">
        <v>15</v>
      </c>
      <c r="G142" s="7" t="s">
        <v>1</v>
      </c>
      <c r="H142" s="8">
        <f t="shared" si="36"/>
        <v>0</v>
      </c>
      <c r="I142" s="8">
        <f t="shared" si="36"/>
        <v>0</v>
      </c>
      <c r="J142" s="8">
        <f t="shared" si="36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19"/>
        <v>0</v>
      </c>
      <c r="O142" s="8">
        <v>0</v>
      </c>
    </row>
    <row r="143" spans="1:15" s="83" customFormat="1" ht="20.25" customHeight="1" hidden="1">
      <c r="A143" s="5" t="s">
        <v>25</v>
      </c>
      <c r="B143" s="6">
        <v>951</v>
      </c>
      <c r="C143" s="7" t="s">
        <v>50</v>
      </c>
      <c r="D143" s="7" t="s">
        <v>81</v>
      </c>
      <c r="E143" s="7" t="s">
        <v>82</v>
      </c>
      <c r="F143" s="7" t="s">
        <v>26</v>
      </c>
      <c r="G143" s="7" t="s">
        <v>63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9"/>
        <v>0</v>
      </c>
      <c r="O143" s="8">
        <v>0</v>
      </c>
    </row>
    <row r="144" spans="1:254" s="68" customFormat="1" ht="69.75" customHeight="1" hidden="1">
      <c r="A144" s="1" t="s">
        <v>83</v>
      </c>
      <c r="B144" s="2">
        <v>951</v>
      </c>
      <c r="C144" s="3" t="s">
        <v>50</v>
      </c>
      <c r="D144" s="3" t="s">
        <v>84</v>
      </c>
      <c r="E144" s="3" t="s">
        <v>1</v>
      </c>
      <c r="F144" s="3" t="s">
        <v>1</v>
      </c>
      <c r="G144" s="3" t="s">
        <v>1</v>
      </c>
      <c r="H144" s="4">
        <f aca="true" t="shared" si="38" ref="H144:J145">H145</f>
        <v>0</v>
      </c>
      <c r="I144" s="4">
        <f t="shared" si="38"/>
        <v>0</v>
      </c>
      <c r="J144" s="4">
        <f t="shared" si="38"/>
        <v>0</v>
      </c>
      <c r="K144" s="4">
        <f aca="true" t="shared" si="39" ref="K144:M145">K145</f>
        <v>0</v>
      </c>
      <c r="L144" s="4">
        <f t="shared" si="39"/>
        <v>0</v>
      </c>
      <c r="M144" s="4">
        <f t="shared" si="39"/>
        <v>0</v>
      </c>
      <c r="N144" s="8">
        <f t="shared" si="19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5.75" customHeight="1" hidden="1">
      <c r="A145" s="5" t="s">
        <v>14</v>
      </c>
      <c r="B145" s="6">
        <v>951</v>
      </c>
      <c r="C145" s="7" t="s">
        <v>50</v>
      </c>
      <c r="D145" s="7" t="s">
        <v>84</v>
      </c>
      <c r="E145" s="7">
        <v>414</v>
      </c>
      <c r="F145" s="7" t="s">
        <v>15</v>
      </c>
      <c r="G145" s="7" t="s">
        <v>1</v>
      </c>
      <c r="H145" s="8">
        <f t="shared" si="38"/>
        <v>0</v>
      </c>
      <c r="I145" s="8">
        <f t="shared" si="38"/>
        <v>0</v>
      </c>
      <c r="J145" s="8">
        <f t="shared" si="38"/>
        <v>0</v>
      </c>
      <c r="K145" s="8">
        <f t="shared" si="39"/>
        <v>0</v>
      </c>
      <c r="L145" s="8">
        <f t="shared" si="39"/>
        <v>0</v>
      </c>
      <c r="M145" s="8">
        <f t="shared" si="39"/>
        <v>0</v>
      </c>
      <c r="N145" s="8">
        <f t="shared" si="19"/>
        <v>0</v>
      </c>
      <c r="O145" s="8">
        <v>0</v>
      </c>
    </row>
    <row r="146" spans="1:15" s="83" customFormat="1" ht="17.25" customHeight="1" hidden="1">
      <c r="A146" s="5" t="s">
        <v>17</v>
      </c>
      <c r="B146" s="6">
        <v>951</v>
      </c>
      <c r="C146" s="7" t="s">
        <v>50</v>
      </c>
      <c r="D146" s="7" t="s">
        <v>84</v>
      </c>
      <c r="E146" s="7">
        <v>414</v>
      </c>
      <c r="F146" s="7" t="s">
        <v>18</v>
      </c>
      <c r="G146" s="7" t="s">
        <v>63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19"/>
        <v>0</v>
      </c>
      <c r="O146" s="8">
        <v>0</v>
      </c>
    </row>
    <row r="147" spans="1:254" s="68" customFormat="1" ht="34.5" customHeight="1" hidden="1">
      <c r="A147" s="1" t="s">
        <v>373</v>
      </c>
      <c r="B147" s="2">
        <v>951</v>
      </c>
      <c r="C147" s="2" t="s">
        <v>50</v>
      </c>
      <c r="D147" s="2">
        <v>9990028970</v>
      </c>
      <c r="E147" s="3" t="s">
        <v>1</v>
      </c>
      <c r="F147" s="3" t="s">
        <v>1</v>
      </c>
      <c r="G147" s="3" t="s">
        <v>1</v>
      </c>
      <c r="H147" s="4">
        <f aca="true" t="shared" si="40" ref="H147:M147">H148</f>
        <v>0</v>
      </c>
      <c r="I147" s="4">
        <f t="shared" si="40"/>
        <v>0</v>
      </c>
      <c r="J147" s="4">
        <f t="shared" si="40"/>
        <v>0</v>
      </c>
      <c r="K147" s="4">
        <f t="shared" si="40"/>
        <v>0</v>
      </c>
      <c r="L147" s="4">
        <f t="shared" si="40"/>
        <v>0</v>
      </c>
      <c r="M147" s="4">
        <f t="shared" si="40"/>
        <v>0</v>
      </c>
      <c r="N147" s="8">
        <f t="shared" si="19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7.25" customHeight="1" hidden="1">
      <c r="A148" s="5" t="s">
        <v>29</v>
      </c>
      <c r="B148" s="6">
        <v>951</v>
      </c>
      <c r="C148" s="6" t="s">
        <v>50</v>
      </c>
      <c r="D148" s="6">
        <v>9990028970</v>
      </c>
      <c r="E148" s="7">
        <v>540</v>
      </c>
      <c r="F148" s="7">
        <v>250</v>
      </c>
      <c r="G148" s="7" t="s">
        <v>1</v>
      </c>
      <c r="H148" s="8">
        <f>H149</f>
        <v>0</v>
      </c>
      <c r="I148" s="8">
        <f>I149</f>
        <v>0</v>
      </c>
      <c r="J148" s="8">
        <f>J149</f>
        <v>0</v>
      </c>
      <c r="K148" s="8">
        <f>K149+K150</f>
        <v>0</v>
      </c>
      <c r="L148" s="8">
        <f>L149+L150</f>
        <v>0</v>
      </c>
      <c r="M148" s="8">
        <f>M149</f>
        <v>0</v>
      </c>
      <c r="N148" s="8">
        <f t="shared" si="19"/>
        <v>0</v>
      </c>
      <c r="O148" s="8">
        <v>0</v>
      </c>
    </row>
    <row r="149" spans="1:15" s="83" customFormat="1" ht="34.5" customHeight="1" hidden="1">
      <c r="A149" s="5" t="s">
        <v>32</v>
      </c>
      <c r="B149" s="6">
        <v>951</v>
      </c>
      <c r="C149" s="6" t="s">
        <v>50</v>
      </c>
      <c r="D149" s="6">
        <v>9990028970</v>
      </c>
      <c r="E149" s="7">
        <v>540</v>
      </c>
      <c r="F149" s="7">
        <v>251</v>
      </c>
      <c r="G149" s="31" t="s">
        <v>374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19"/>
        <v>0</v>
      </c>
      <c r="O149" s="8">
        <v>0</v>
      </c>
    </row>
    <row r="150" spans="1:254" s="68" customFormat="1" ht="44.25" customHeight="1">
      <c r="A150" s="1" t="s">
        <v>442</v>
      </c>
      <c r="B150" s="2">
        <v>951</v>
      </c>
      <c r="C150" s="2" t="s">
        <v>348</v>
      </c>
      <c r="D150" s="3" t="s">
        <v>118</v>
      </c>
      <c r="E150" s="3" t="s">
        <v>1</v>
      </c>
      <c r="F150" s="3" t="s">
        <v>1</v>
      </c>
      <c r="G150" s="3" t="s">
        <v>1</v>
      </c>
      <c r="H150" s="4">
        <f aca="true" t="shared" si="41" ref="H150:M150">H151</f>
        <v>31000</v>
      </c>
      <c r="I150" s="4">
        <f t="shared" si="41"/>
        <v>7000</v>
      </c>
      <c r="J150" s="4">
        <f t="shared" si="41"/>
        <v>7000</v>
      </c>
      <c r="K150" s="4">
        <f t="shared" si="41"/>
        <v>0</v>
      </c>
      <c r="L150" s="4">
        <f t="shared" si="41"/>
        <v>0</v>
      </c>
      <c r="M150" s="4">
        <f t="shared" si="41"/>
        <v>7000</v>
      </c>
      <c r="N150" s="8">
        <f t="shared" si="19"/>
        <v>24000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6.5" customHeight="1">
      <c r="A151" s="5" t="s">
        <v>14</v>
      </c>
      <c r="B151" s="6">
        <v>951</v>
      </c>
      <c r="C151" s="6" t="s">
        <v>348</v>
      </c>
      <c r="D151" s="6">
        <v>9990028990</v>
      </c>
      <c r="E151" s="7">
        <v>245</v>
      </c>
      <c r="F151" s="7" t="s">
        <v>15</v>
      </c>
      <c r="G151" s="7" t="s">
        <v>1</v>
      </c>
      <c r="H151" s="8">
        <f>H152+H153</f>
        <v>31000</v>
      </c>
      <c r="I151" s="8">
        <f>I152+I153</f>
        <v>7000</v>
      </c>
      <c r="J151" s="8">
        <f>J152+J153</f>
        <v>7000</v>
      </c>
      <c r="K151" s="8">
        <f>K152</f>
        <v>0</v>
      </c>
      <c r="L151" s="8">
        <f>L152</f>
        <v>0</v>
      </c>
      <c r="M151" s="8">
        <f>M152+M153</f>
        <v>7000</v>
      </c>
      <c r="N151" s="8">
        <f t="shared" si="19"/>
        <v>24000</v>
      </c>
      <c r="O151" s="8">
        <v>0</v>
      </c>
    </row>
    <row r="152" spans="1:15" s="83" customFormat="1" ht="15.75" customHeight="1">
      <c r="A152" s="5" t="s">
        <v>17</v>
      </c>
      <c r="B152" s="6">
        <v>951</v>
      </c>
      <c r="C152" s="6" t="s">
        <v>348</v>
      </c>
      <c r="D152" s="6">
        <v>9990028990</v>
      </c>
      <c r="E152" s="7">
        <v>245</v>
      </c>
      <c r="F152" s="7" t="s">
        <v>18</v>
      </c>
      <c r="G152" s="31" t="s">
        <v>409</v>
      </c>
      <c r="H152" s="8">
        <v>10000</v>
      </c>
      <c r="I152" s="8">
        <v>7000</v>
      </c>
      <c r="J152" s="8">
        <v>7000</v>
      </c>
      <c r="K152" s="8">
        <v>0</v>
      </c>
      <c r="L152" s="8">
        <v>0</v>
      </c>
      <c r="M152" s="8">
        <v>7000</v>
      </c>
      <c r="N152" s="8">
        <f t="shared" si="19"/>
        <v>3000</v>
      </c>
      <c r="O152" s="8">
        <v>0</v>
      </c>
    </row>
    <row r="153" spans="1:15" s="83" customFormat="1" ht="15.75" customHeight="1">
      <c r="A153" s="5" t="s">
        <v>17</v>
      </c>
      <c r="B153" s="6">
        <v>951</v>
      </c>
      <c r="C153" s="6" t="s">
        <v>348</v>
      </c>
      <c r="D153" s="6">
        <v>9990028990</v>
      </c>
      <c r="E153" s="7">
        <v>245</v>
      </c>
      <c r="F153" s="7" t="s">
        <v>18</v>
      </c>
      <c r="G153" s="31" t="s">
        <v>447</v>
      </c>
      <c r="H153" s="8">
        <v>21000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>H153-J153</f>
        <v>21000</v>
      </c>
      <c r="O153" s="8">
        <v>0</v>
      </c>
    </row>
    <row r="154" spans="1:254" s="68" customFormat="1" ht="74.25" customHeight="1" hidden="1">
      <c r="A154" s="1" t="s">
        <v>456</v>
      </c>
      <c r="B154" s="32">
        <v>951</v>
      </c>
      <c r="C154" s="32" t="s">
        <v>88</v>
      </c>
      <c r="D154" s="32" t="s">
        <v>455</v>
      </c>
      <c r="E154" s="30"/>
      <c r="F154" s="30"/>
      <c r="G154" s="30"/>
      <c r="H154" s="4">
        <f aca="true" t="shared" si="42" ref="H154:M154">H155</f>
        <v>0</v>
      </c>
      <c r="I154" s="4">
        <f t="shared" si="42"/>
        <v>0</v>
      </c>
      <c r="J154" s="4">
        <f t="shared" si="42"/>
        <v>0</v>
      </c>
      <c r="K154" s="4">
        <f t="shared" si="42"/>
        <v>0</v>
      </c>
      <c r="L154" s="4">
        <f t="shared" si="42"/>
        <v>0</v>
      </c>
      <c r="M154" s="4">
        <f t="shared" si="42"/>
        <v>0</v>
      </c>
      <c r="N154" s="8">
        <f t="shared" si="19"/>
        <v>0</v>
      </c>
      <c r="O154" s="8">
        <v>0</v>
      </c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</row>
    <row r="155" spans="1:15" s="83" customFormat="1" ht="19.5" customHeight="1" hidden="1">
      <c r="A155" s="5" t="s">
        <v>104</v>
      </c>
      <c r="B155" s="33" t="s">
        <v>89</v>
      </c>
      <c r="C155" s="33" t="s">
        <v>88</v>
      </c>
      <c r="D155" s="33" t="s">
        <v>455</v>
      </c>
      <c r="E155" s="31" t="s">
        <v>448</v>
      </c>
      <c r="F155" s="31"/>
      <c r="G155" s="31"/>
      <c r="H155" s="8">
        <f>H156+H157</f>
        <v>0</v>
      </c>
      <c r="I155" s="8">
        <f>I156+I157</f>
        <v>0</v>
      </c>
      <c r="J155" s="8">
        <f>J156+J157</f>
        <v>0</v>
      </c>
      <c r="K155" s="8">
        <f>K157</f>
        <v>0</v>
      </c>
      <c r="L155" s="8">
        <f>L157</f>
        <v>0</v>
      </c>
      <c r="M155" s="8">
        <f>M156+M157</f>
        <v>0</v>
      </c>
      <c r="N155" s="8">
        <f t="shared" si="19"/>
        <v>0</v>
      </c>
      <c r="O155" s="8">
        <v>0</v>
      </c>
    </row>
    <row r="156" spans="1:15" s="83" customFormat="1" ht="19.5" customHeight="1" hidden="1">
      <c r="A156" s="5" t="s">
        <v>104</v>
      </c>
      <c r="B156" s="33" t="s">
        <v>89</v>
      </c>
      <c r="C156" s="33" t="s">
        <v>88</v>
      </c>
      <c r="D156" s="33" t="s">
        <v>455</v>
      </c>
      <c r="E156" s="31" t="s">
        <v>448</v>
      </c>
      <c r="F156" s="31" t="s">
        <v>449</v>
      </c>
      <c r="G156" s="31" t="s">
        <v>447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>H156-J156</f>
        <v>0</v>
      </c>
      <c r="O156" s="8">
        <v>0</v>
      </c>
    </row>
    <row r="157" spans="1:15" s="83" customFormat="1" ht="19.5" customHeight="1" hidden="1">
      <c r="A157" s="5" t="s">
        <v>104</v>
      </c>
      <c r="B157" s="33" t="s">
        <v>89</v>
      </c>
      <c r="C157" s="33" t="s">
        <v>88</v>
      </c>
      <c r="D157" s="33" t="s">
        <v>455</v>
      </c>
      <c r="E157" s="31" t="s">
        <v>448</v>
      </c>
      <c r="F157" s="31" t="s">
        <v>449</v>
      </c>
      <c r="G157" s="31" t="s">
        <v>454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19"/>
        <v>0</v>
      </c>
      <c r="O157" s="8">
        <v>0</v>
      </c>
    </row>
    <row r="158" spans="1:254" s="68" customFormat="1" ht="89.25" customHeight="1" hidden="1">
      <c r="A158" s="1" t="s">
        <v>51</v>
      </c>
      <c r="B158" s="2">
        <v>951</v>
      </c>
      <c r="C158" s="2" t="s">
        <v>53</v>
      </c>
      <c r="D158" s="2" t="s">
        <v>52</v>
      </c>
      <c r="E158" s="3" t="s">
        <v>1</v>
      </c>
      <c r="F158" s="3" t="s">
        <v>1</v>
      </c>
      <c r="G158" s="3" t="s">
        <v>1</v>
      </c>
      <c r="H158" s="4">
        <f>H159</f>
        <v>0</v>
      </c>
      <c r="I158" s="4">
        <f aca="true" t="shared" si="43" ref="I158:M159">I159</f>
        <v>0</v>
      </c>
      <c r="J158" s="4">
        <f t="shared" si="43"/>
        <v>0</v>
      </c>
      <c r="K158" s="4">
        <f t="shared" si="43"/>
        <v>0</v>
      </c>
      <c r="L158" s="4">
        <f t="shared" si="43"/>
        <v>0</v>
      </c>
      <c r="M158" s="4">
        <f t="shared" si="43"/>
        <v>0</v>
      </c>
      <c r="N158" s="8">
        <f aca="true" t="shared" si="44" ref="N158:N242">H158-J158</f>
        <v>0</v>
      </c>
      <c r="O158" s="8">
        <v>0</v>
      </c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</row>
    <row r="159" spans="1:15" s="83" customFormat="1" ht="22.5" customHeight="1" hidden="1">
      <c r="A159" s="5" t="s">
        <v>54</v>
      </c>
      <c r="B159" s="6">
        <v>951</v>
      </c>
      <c r="C159" s="6" t="s">
        <v>53</v>
      </c>
      <c r="D159" s="6" t="s">
        <v>52</v>
      </c>
      <c r="E159" s="7" t="s">
        <v>56</v>
      </c>
      <c r="F159" s="7" t="s">
        <v>55</v>
      </c>
      <c r="G159" s="7" t="s">
        <v>1</v>
      </c>
      <c r="H159" s="8">
        <f>H160</f>
        <v>0</v>
      </c>
      <c r="I159" s="8">
        <f t="shared" si="43"/>
        <v>0</v>
      </c>
      <c r="J159" s="8">
        <f t="shared" si="43"/>
        <v>0</v>
      </c>
      <c r="K159" s="8">
        <f t="shared" si="43"/>
        <v>0</v>
      </c>
      <c r="L159" s="8">
        <f t="shared" si="43"/>
        <v>0</v>
      </c>
      <c r="M159" s="8">
        <f t="shared" si="43"/>
        <v>0</v>
      </c>
      <c r="N159" s="8">
        <f t="shared" si="44"/>
        <v>0</v>
      </c>
      <c r="O159" s="8">
        <v>0</v>
      </c>
    </row>
    <row r="160" spans="1:15" s="83" customFormat="1" ht="33.75" customHeight="1" hidden="1">
      <c r="A160" s="5" t="s">
        <v>57</v>
      </c>
      <c r="B160" s="6">
        <v>951</v>
      </c>
      <c r="C160" s="6" t="s">
        <v>53</v>
      </c>
      <c r="D160" s="6" t="s">
        <v>52</v>
      </c>
      <c r="E160" s="7" t="s">
        <v>56</v>
      </c>
      <c r="F160" s="7" t="s">
        <v>86</v>
      </c>
      <c r="G160" s="7" t="s">
        <v>59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4"/>
        <v>0</v>
      </c>
      <c r="O160" s="8">
        <v>0</v>
      </c>
    </row>
    <row r="161" spans="1:254" s="68" customFormat="1" ht="60.75" customHeight="1" hidden="1">
      <c r="A161" s="1" t="s">
        <v>60</v>
      </c>
      <c r="B161" s="2">
        <v>951</v>
      </c>
      <c r="C161" s="2" t="s">
        <v>53</v>
      </c>
      <c r="D161" s="2" t="s">
        <v>125</v>
      </c>
      <c r="E161" s="3" t="s">
        <v>1</v>
      </c>
      <c r="F161" s="3" t="s">
        <v>1</v>
      </c>
      <c r="G161" s="3" t="s">
        <v>1</v>
      </c>
      <c r="H161" s="4">
        <f aca="true" t="shared" si="45" ref="H161:M161">H162</f>
        <v>0</v>
      </c>
      <c r="I161" s="4">
        <f t="shared" si="45"/>
        <v>0</v>
      </c>
      <c r="J161" s="4">
        <f t="shared" si="45"/>
        <v>0</v>
      </c>
      <c r="K161" s="4">
        <f t="shared" si="45"/>
        <v>0</v>
      </c>
      <c r="L161" s="4">
        <f t="shared" si="45"/>
        <v>0</v>
      </c>
      <c r="M161" s="4">
        <f t="shared" si="45"/>
        <v>0</v>
      </c>
      <c r="N161" s="8">
        <f t="shared" si="44"/>
        <v>0</v>
      </c>
      <c r="O161" s="8">
        <v>0</v>
      </c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</row>
    <row r="162" spans="1:15" s="83" customFormat="1" ht="20.25" customHeight="1" hidden="1">
      <c r="A162" s="5" t="s">
        <v>14</v>
      </c>
      <c r="B162" s="6">
        <v>951</v>
      </c>
      <c r="C162" s="6" t="s">
        <v>53</v>
      </c>
      <c r="D162" s="6" t="s">
        <v>125</v>
      </c>
      <c r="E162" s="7" t="s">
        <v>16</v>
      </c>
      <c r="F162" s="7" t="s">
        <v>15</v>
      </c>
      <c r="G162" s="7" t="s">
        <v>1</v>
      </c>
      <c r="H162" s="8">
        <f aca="true" t="shared" si="46" ref="H162:M162">H164+H163</f>
        <v>0</v>
      </c>
      <c r="I162" s="8">
        <f t="shared" si="46"/>
        <v>0</v>
      </c>
      <c r="J162" s="8">
        <f t="shared" si="46"/>
        <v>0</v>
      </c>
      <c r="K162" s="8">
        <f t="shared" si="46"/>
        <v>0</v>
      </c>
      <c r="L162" s="8">
        <f t="shared" si="46"/>
        <v>0</v>
      </c>
      <c r="M162" s="8">
        <f t="shared" si="46"/>
        <v>0</v>
      </c>
      <c r="N162" s="8">
        <f t="shared" si="44"/>
        <v>0</v>
      </c>
      <c r="O162" s="8">
        <v>0</v>
      </c>
    </row>
    <row r="163" spans="1:15" s="83" customFormat="1" ht="20.25" customHeight="1" hidden="1">
      <c r="A163" s="5" t="s">
        <v>25</v>
      </c>
      <c r="B163" s="6">
        <v>951</v>
      </c>
      <c r="C163" s="6" t="s">
        <v>53</v>
      </c>
      <c r="D163" s="6" t="s">
        <v>125</v>
      </c>
      <c r="E163" s="7" t="s">
        <v>16</v>
      </c>
      <c r="F163" s="7" t="s">
        <v>26</v>
      </c>
      <c r="G163" s="7" t="s">
        <v>8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4"/>
        <v>0</v>
      </c>
      <c r="O163" s="8">
        <v>0</v>
      </c>
    </row>
    <row r="164" spans="1:15" s="83" customFormat="1" ht="19.5" customHeight="1" hidden="1">
      <c r="A164" s="5" t="s">
        <v>17</v>
      </c>
      <c r="B164" s="6">
        <v>951</v>
      </c>
      <c r="C164" s="6" t="s">
        <v>53</v>
      </c>
      <c r="D164" s="6" t="s">
        <v>125</v>
      </c>
      <c r="E164" s="7" t="s">
        <v>16</v>
      </c>
      <c r="F164" s="7" t="s">
        <v>18</v>
      </c>
      <c r="G164" s="7" t="s">
        <v>8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 t="shared" si="44"/>
        <v>0</v>
      </c>
      <c r="O164" s="8">
        <v>0</v>
      </c>
    </row>
    <row r="165" spans="1:254" s="68" customFormat="1" ht="38.25" customHeight="1" hidden="1">
      <c r="A165" s="1" t="s">
        <v>335</v>
      </c>
      <c r="B165" s="2">
        <v>951</v>
      </c>
      <c r="C165" s="2" t="s">
        <v>53</v>
      </c>
      <c r="D165" s="2" t="s">
        <v>338</v>
      </c>
      <c r="E165" s="3" t="s">
        <v>1</v>
      </c>
      <c r="F165" s="3" t="s">
        <v>1</v>
      </c>
      <c r="G165" s="3" t="s">
        <v>1</v>
      </c>
      <c r="H165" s="4">
        <f aca="true" t="shared" si="47" ref="H165:M165">H166+H168</f>
        <v>0</v>
      </c>
      <c r="I165" s="4">
        <f t="shared" si="47"/>
        <v>0</v>
      </c>
      <c r="J165" s="4">
        <f t="shared" si="47"/>
        <v>0</v>
      </c>
      <c r="K165" s="4">
        <f t="shared" si="47"/>
        <v>0</v>
      </c>
      <c r="L165" s="4">
        <f t="shared" si="47"/>
        <v>0</v>
      </c>
      <c r="M165" s="4">
        <f t="shared" si="47"/>
        <v>0</v>
      </c>
      <c r="N165" s="8">
        <f t="shared" si="44"/>
        <v>0</v>
      </c>
      <c r="O165" s="8">
        <v>0</v>
      </c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</row>
    <row r="166" spans="1:15" s="83" customFormat="1" ht="20.25" customHeight="1" hidden="1">
      <c r="A166" s="5" t="s">
        <v>375</v>
      </c>
      <c r="B166" s="6">
        <v>951</v>
      </c>
      <c r="C166" s="6" t="s">
        <v>53</v>
      </c>
      <c r="D166" s="6" t="s">
        <v>338</v>
      </c>
      <c r="E166" s="7" t="s">
        <v>16</v>
      </c>
      <c r="F166" s="7">
        <v>220</v>
      </c>
      <c r="G166" s="7" t="s">
        <v>1</v>
      </c>
      <c r="H166" s="8">
        <f>H167</f>
        <v>0</v>
      </c>
      <c r="I166" s="8">
        <f>I168+I169</f>
        <v>0</v>
      </c>
      <c r="J166" s="8">
        <f>J168+J169</f>
        <v>0</v>
      </c>
      <c r="K166" s="8">
        <f>K169</f>
        <v>0</v>
      </c>
      <c r="L166" s="8">
        <f>L169</f>
        <v>0</v>
      </c>
      <c r="M166" s="8">
        <f>M168+M169</f>
        <v>0</v>
      </c>
      <c r="N166" s="8">
        <f t="shared" si="44"/>
        <v>0</v>
      </c>
      <c r="O166" s="8">
        <v>0</v>
      </c>
    </row>
    <row r="167" spans="1:15" s="83" customFormat="1" ht="20.25" customHeight="1" hidden="1">
      <c r="A167" s="5" t="s">
        <v>375</v>
      </c>
      <c r="B167" s="6">
        <v>951</v>
      </c>
      <c r="C167" s="6" t="s">
        <v>53</v>
      </c>
      <c r="D167" s="6" t="s">
        <v>338</v>
      </c>
      <c r="E167" s="7" t="s">
        <v>16</v>
      </c>
      <c r="F167" s="7">
        <v>226</v>
      </c>
      <c r="G167" s="7" t="s">
        <v>1</v>
      </c>
      <c r="H167" s="8">
        <v>0</v>
      </c>
      <c r="I167" s="8">
        <f>I169+I170</f>
        <v>0</v>
      </c>
      <c r="J167" s="8">
        <f>J169+J170</f>
        <v>0</v>
      </c>
      <c r="K167" s="8">
        <f>K170</f>
        <v>0</v>
      </c>
      <c r="L167" s="8">
        <f>L170</f>
        <v>0</v>
      </c>
      <c r="M167" s="8">
        <f>M169+M170</f>
        <v>0</v>
      </c>
      <c r="N167" s="8">
        <f>H167-J167</f>
        <v>0</v>
      </c>
      <c r="O167" s="8">
        <v>0</v>
      </c>
    </row>
    <row r="168" spans="1:15" s="83" customFormat="1" ht="21.75" customHeight="1" hidden="1">
      <c r="A168" s="5" t="s">
        <v>104</v>
      </c>
      <c r="B168" s="6">
        <v>951</v>
      </c>
      <c r="C168" s="6" t="s">
        <v>53</v>
      </c>
      <c r="D168" s="6" t="s">
        <v>338</v>
      </c>
      <c r="E168" s="7" t="s">
        <v>16</v>
      </c>
      <c r="F168" s="7">
        <v>340</v>
      </c>
      <c r="G168" s="31"/>
      <c r="H168" s="8">
        <f aca="true" t="shared" si="48" ref="H168:M168">H169</f>
        <v>0</v>
      </c>
      <c r="I168" s="8">
        <f t="shared" si="48"/>
        <v>0</v>
      </c>
      <c r="J168" s="8">
        <f t="shared" si="48"/>
        <v>0</v>
      </c>
      <c r="K168" s="8">
        <f t="shared" si="48"/>
        <v>0</v>
      </c>
      <c r="L168" s="8">
        <f t="shared" si="48"/>
        <v>0</v>
      </c>
      <c r="M168" s="8">
        <f t="shared" si="48"/>
        <v>0</v>
      </c>
      <c r="N168" s="8">
        <f t="shared" si="44"/>
        <v>0</v>
      </c>
      <c r="O168" s="8">
        <v>0</v>
      </c>
    </row>
    <row r="169" spans="1:15" s="83" customFormat="1" ht="21.75" customHeight="1" hidden="1">
      <c r="A169" s="5" t="s">
        <v>19</v>
      </c>
      <c r="B169" s="6">
        <v>951</v>
      </c>
      <c r="C169" s="6" t="s">
        <v>53</v>
      </c>
      <c r="D169" s="6" t="s">
        <v>338</v>
      </c>
      <c r="E169" s="7" t="s">
        <v>16</v>
      </c>
      <c r="F169" s="7">
        <v>340</v>
      </c>
      <c r="G169" s="31" t="s">
        <v>336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f t="shared" si="44"/>
        <v>0</v>
      </c>
      <c r="O169" s="8">
        <v>0</v>
      </c>
    </row>
    <row r="170" spans="1:15" s="84" customFormat="1" ht="153" customHeight="1" hidden="1">
      <c r="A170" s="1" t="s">
        <v>331</v>
      </c>
      <c r="B170" s="2">
        <v>951</v>
      </c>
      <c r="C170" s="32" t="s">
        <v>100</v>
      </c>
      <c r="D170" s="30" t="s">
        <v>101</v>
      </c>
      <c r="E170" s="3"/>
      <c r="F170" s="3"/>
      <c r="G170" s="3"/>
      <c r="H170" s="4">
        <f>H171</f>
        <v>0</v>
      </c>
      <c r="I170" s="4">
        <f aca="true" t="shared" si="49" ref="I170:M171">I171</f>
        <v>0</v>
      </c>
      <c r="J170" s="4">
        <f t="shared" si="49"/>
        <v>0</v>
      </c>
      <c r="K170" s="4">
        <f t="shared" si="49"/>
        <v>0</v>
      </c>
      <c r="L170" s="4">
        <f t="shared" si="49"/>
        <v>0</v>
      </c>
      <c r="M170" s="4">
        <f t="shared" si="49"/>
        <v>0</v>
      </c>
      <c r="N170" s="8">
        <f t="shared" si="44"/>
        <v>0</v>
      </c>
      <c r="O170" s="8">
        <v>0</v>
      </c>
    </row>
    <row r="171" spans="1:15" s="83" customFormat="1" ht="21.75" customHeight="1" hidden="1">
      <c r="A171" s="5" t="s">
        <v>99</v>
      </c>
      <c r="B171" s="6">
        <v>951</v>
      </c>
      <c r="C171" s="33" t="s">
        <v>100</v>
      </c>
      <c r="D171" s="31" t="s">
        <v>101</v>
      </c>
      <c r="E171" s="7">
        <v>414</v>
      </c>
      <c r="F171" s="7">
        <v>220</v>
      </c>
      <c r="G171" s="7"/>
      <c r="H171" s="8">
        <f>H172</f>
        <v>0</v>
      </c>
      <c r="I171" s="8">
        <f t="shared" si="49"/>
        <v>0</v>
      </c>
      <c r="J171" s="8">
        <f t="shared" si="49"/>
        <v>0</v>
      </c>
      <c r="K171" s="8">
        <f t="shared" si="49"/>
        <v>0</v>
      </c>
      <c r="L171" s="8">
        <f t="shared" si="49"/>
        <v>0</v>
      </c>
      <c r="M171" s="8">
        <f t="shared" si="49"/>
        <v>0</v>
      </c>
      <c r="N171" s="8">
        <f t="shared" si="44"/>
        <v>0</v>
      </c>
      <c r="O171" s="8">
        <v>0</v>
      </c>
    </row>
    <row r="172" spans="1:15" s="83" customFormat="1" ht="21.75" customHeight="1" hidden="1">
      <c r="A172" s="5" t="s">
        <v>98</v>
      </c>
      <c r="B172" s="6">
        <v>951</v>
      </c>
      <c r="C172" s="6" t="s">
        <v>53</v>
      </c>
      <c r="D172" s="31" t="s">
        <v>101</v>
      </c>
      <c r="E172" s="7">
        <v>414</v>
      </c>
      <c r="F172" s="7">
        <v>226</v>
      </c>
      <c r="G172" s="7">
        <v>26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4"/>
        <v>0</v>
      </c>
      <c r="O172" s="8">
        <v>0</v>
      </c>
    </row>
    <row r="173" spans="1:254" s="68" customFormat="1" ht="89.25" customHeight="1" hidden="1">
      <c r="A173" s="1" t="s">
        <v>61</v>
      </c>
      <c r="B173" s="2">
        <v>951</v>
      </c>
      <c r="C173" s="2" t="s">
        <v>53</v>
      </c>
      <c r="D173" s="3" t="s">
        <v>62</v>
      </c>
      <c r="E173" s="3" t="s">
        <v>1</v>
      </c>
      <c r="F173" s="3" t="s">
        <v>1</v>
      </c>
      <c r="G173" s="3" t="s">
        <v>1</v>
      </c>
      <c r="H173" s="4">
        <f>H174</f>
        <v>0</v>
      </c>
      <c r="I173" s="4">
        <f aca="true" t="shared" si="50" ref="I173:M174">I174</f>
        <v>0</v>
      </c>
      <c r="J173" s="4">
        <f t="shared" si="50"/>
        <v>0</v>
      </c>
      <c r="K173" s="4">
        <f t="shared" si="50"/>
        <v>0</v>
      </c>
      <c r="L173" s="4">
        <f t="shared" si="50"/>
        <v>0</v>
      </c>
      <c r="M173" s="4">
        <f t="shared" si="50"/>
        <v>0</v>
      </c>
      <c r="N173" s="8">
        <f t="shared" si="44"/>
        <v>0</v>
      </c>
      <c r="O173" s="8">
        <v>0</v>
      </c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</row>
    <row r="174" spans="1:15" s="83" customFormat="1" ht="22.5" customHeight="1" hidden="1">
      <c r="A174" s="5" t="s">
        <v>54</v>
      </c>
      <c r="B174" s="6">
        <v>951</v>
      </c>
      <c r="C174" s="6" t="s">
        <v>53</v>
      </c>
      <c r="D174" s="7" t="s">
        <v>62</v>
      </c>
      <c r="E174" s="7" t="s">
        <v>56</v>
      </c>
      <c r="F174" s="7" t="s">
        <v>55</v>
      </c>
      <c r="G174" s="7" t="s">
        <v>1</v>
      </c>
      <c r="H174" s="8">
        <f>H175</f>
        <v>0</v>
      </c>
      <c r="I174" s="8">
        <f t="shared" si="50"/>
        <v>0</v>
      </c>
      <c r="J174" s="8">
        <f t="shared" si="50"/>
        <v>0</v>
      </c>
      <c r="K174" s="8">
        <f t="shared" si="50"/>
        <v>0</v>
      </c>
      <c r="L174" s="8">
        <f t="shared" si="50"/>
        <v>0</v>
      </c>
      <c r="M174" s="8">
        <f t="shared" si="50"/>
        <v>0</v>
      </c>
      <c r="N174" s="8">
        <f t="shared" si="44"/>
        <v>0</v>
      </c>
      <c r="O174" s="8">
        <v>0</v>
      </c>
    </row>
    <row r="175" spans="1:15" s="83" customFormat="1" ht="30.75" customHeight="1" hidden="1">
      <c r="A175" s="5" t="s">
        <v>57</v>
      </c>
      <c r="B175" s="6">
        <v>951</v>
      </c>
      <c r="C175" s="6" t="s">
        <v>53</v>
      </c>
      <c r="D175" s="7" t="s">
        <v>62</v>
      </c>
      <c r="E175" s="7" t="s">
        <v>56</v>
      </c>
      <c r="F175" s="7">
        <v>242</v>
      </c>
      <c r="G175" s="7" t="s">
        <v>63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4"/>
        <v>0</v>
      </c>
      <c r="O175" s="8">
        <v>0</v>
      </c>
    </row>
    <row r="176" spans="1:254" s="68" customFormat="1" ht="38.25" customHeight="1" hidden="1">
      <c r="A176" s="1" t="s">
        <v>64</v>
      </c>
      <c r="B176" s="2">
        <v>951</v>
      </c>
      <c r="C176" s="2" t="s">
        <v>65</v>
      </c>
      <c r="D176" s="3" t="s">
        <v>332</v>
      </c>
      <c r="E176" s="3" t="s">
        <v>1</v>
      </c>
      <c r="F176" s="3" t="s">
        <v>1</v>
      </c>
      <c r="G176" s="3" t="s">
        <v>1</v>
      </c>
      <c r="H176" s="4">
        <f>H177</f>
        <v>0</v>
      </c>
      <c r="I176" s="4">
        <f aca="true" t="shared" si="51" ref="I176:M177">I177</f>
        <v>0</v>
      </c>
      <c r="J176" s="4">
        <f t="shared" si="51"/>
        <v>0</v>
      </c>
      <c r="K176" s="4">
        <f t="shared" si="51"/>
        <v>0</v>
      </c>
      <c r="L176" s="4">
        <f t="shared" si="51"/>
        <v>0</v>
      </c>
      <c r="M176" s="4">
        <f t="shared" si="51"/>
        <v>0</v>
      </c>
      <c r="N176" s="8">
        <f t="shared" si="44"/>
        <v>0</v>
      </c>
      <c r="O176" s="8">
        <v>0</v>
      </c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4"/>
      <c r="IT176" s="84"/>
    </row>
    <row r="177" spans="1:15" s="83" customFormat="1" ht="21.75" customHeight="1" hidden="1">
      <c r="A177" s="5" t="s">
        <v>14</v>
      </c>
      <c r="B177" s="6">
        <v>951</v>
      </c>
      <c r="C177" s="6" t="s">
        <v>65</v>
      </c>
      <c r="D177" s="7" t="s">
        <v>332</v>
      </c>
      <c r="E177" s="7" t="s">
        <v>16</v>
      </c>
      <c r="F177" s="7" t="s">
        <v>15</v>
      </c>
      <c r="G177" s="7" t="s">
        <v>1</v>
      </c>
      <c r="H177" s="8">
        <f>H178</f>
        <v>0</v>
      </c>
      <c r="I177" s="8">
        <f t="shared" si="51"/>
        <v>0</v>
      </c>
      <c r="J177" s="8">
        <f t="shared" si="51"/>
        <v>0</v>
      </c>
      <c r="K177" s="8">
        <f>K178</f>
        <v>0</v>
      </c>
      <c r="L177" s="8">
        <f>L178</f>
        <v>0</v>
      </c>
      <c r="M177" s="8">
        <f t="shared" si="51"/>
        <v>0</v>
      </c>
      <c r="N177" s="8">
        <f t="shared" si="44"/>
        <v>0</v>
      </c>
      <c r="O177" s="8">
        <v>0</v>
      </c>
    </row>
    <row r="178" spans="1:15" s="83" customFormat="1" ht="21.75" customHeight="1" hidden="1">
      <c r="A178" s="5" t="s">
        <v>25</v>
      </c>
      <c r="B178" s="6">
        <v>951</v>
      </c>
      <c r="C178" s="6" t="s">
        <v>65</v>
      </c>
      <c r="D178" s="7" t="s">
        <v>332</v>
      </c>
      <c r="E178" s="7" t="s">
        <v>16</v>
      </c>
      <c r="F178" s="7" t="s">
        <v>26</v>
      </c>
      <c r="G178" s="7"/>
      <c r="H178" s="8">
        <v>0</v>
      </c>
      <c r="I178" s="8">
        <v>0</v>
      </c>
      <c r="J178" s="8">
        <v>0</v>
      </c>
      <c r="K178" s="8"/>
      <c r="L178" s="8"/>
      <c r="M178" s="8">
        <v>0</v>
      </c>
      <c r="N178" s="8">
        <f t="shared" si="44"/>
        <v>0</v>
      </c>
      <c r="O178" s="8">
        <v>0</v>
      </c>
    </row>
    <row r="179" spans="1:254" s="68" customFormat="1" ht="23.25" customHeight="1" hidden="1">
      <c r="A179" s="1" t="s">
        <v>337</v>
      </c>
      <c r="B179" s="2">
        <v>951</v>
      </c>
      <c r="C179" s="2" t="s">
        <v>53</v>
      </c>
      <c r="D179" s="2">
        <v>9990028740</v>
      </c>
      <c r="E179" s="3" t="s">
        <v>1</v>
      </c>
      <c r="F179" s="3" t="s">
        <v>1</v>
      </c>
      <c r="G179" s="3" t="s">
        <v>1</v>
      </c>
      <c r="H179" s="4">
        <f>H180+H182</f>
        <v>0</v>
      </c>
      <c r="I179" s="4">
        <f>I180+I182</f>
        <v>0</v>
      </c>
      <c r="J179" s="4">
        <f>J180+J182</f>
        <v>0</v>
      </c>
      <c r="K179" s="4">
        <f>K180</f>
        <v>0</v>
      </c>
      <c r="L179" s="4">
        <f>L180</f>
        <v>0</v>
      </c>
      <c r="M179" s="4">
        <f>M180+M182</f>
        <v>0</v>
      </c>
      <c r="N179" s="8">
        <f t="shared" si="44"/>
        <v>0</v>
      </c>
      <c r="O179" s="8">
        <v>0</v>
      </c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4"/>
      <c r="IT179" s="84"/>
    </row>
    <row r="180" spans="1:15" s="83" customFormat="1" ht="21.75" customHeight="1" hidden="1">
      <c r="A180" s="5" t="s">
        <v>27</v>
      </c>
      <c r="B180" s="6">
        <v>951</v>
      </c>
      <c r="C180" s="6" t="s">
        <v>53</v>
      </c>
      <c r="D180" s="6">
        <v>9990028740</v>
      </c>
      <c r="E180" s="6">
        <v>853</v>
      </c>
      <c r="F180" s="7">
        <v>290</v>
      </c>
      <c r="G180" s="7" t="s">
        <v>1</v>
      </c>
      <c r="H180" s="8">
        <f>H181</f>
        <v>0</v>
      </c>
      <c r="I180" s="8">
        <f>I181</f>
        <v>0</v>
      </c>
      <c r="J180" s="8">
        <f>J181</f>
        <v>0</v>
      </c>
      <c r="K180" s="8">
        <f>K181</f>
        <v>0</v>
      </c>
      <c r="L180" s="8">
        <f>L181</f>
        <v>0</v>
      </c>
      <c r="M180" s="8">
        <f>M181</f>
        <v>0</v>
      </c>
      <c r="N180" s="8">
        <f t="shared" si="44"/>
        <v>0</v>
      </c>
      <c r="O180" s="8">
        <v>0</v>
      </c>
    </row>
    <row r="181" spans="1:15" s="83" customFormat="1" ht="21.75" customHeight="1" hidden="1">
      <c r="A181" s="5" t="s">
        <v>27</v>
      </c>
      <c r="B181" s="6">
        <v>951</v>
      </c>
      <c r="C181" s="6" t="s">
        <v>53</v>
      </c>
      <c r="D181" s="6">
        <v>9990028740</v>
      </c>
      <c r="E181" s="6">
        <v>853</v>
      </c>
      <c r="F181" s="7">
        <v>290</v>
      </c>
      <c r="G181" s="31" t="s">
        <v>336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4"/>
        <v>0</v>
      </c>
      <c r="O181" s="8">
        <v>0</v>
      </c>
    </row>
    <row r="182" spans="1:15" s="83" customFormat="1" ht="21.75" customHeight="1" hidden="1">
      <c r="A182" s="5" t="s">
        <v>27</v>
      </c>
      <c r="B182" s="6">
        <v>951</v>
      </c>
      <c r="C182" s="6" t="s">
        <v>53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 aca="true" t="shared" si="52" ref="H182:M182">H183</f>
        <v>0</v>
      </c>
      <c r="I182" s="8">
        <f t="shared" si="52"/>
        <v>0</v>
      </c>
      <c r="J182" s="8">
        <f t="shared" si="52"/>
        <v>0</v>
      </c>
      <c r="K182" s="8">
        <f t="shared" si="52"/>
        <v>0</v>
      </c>
      <c r="L182" s="8">
        <f t="shared" si="52"/>
        <v>0</v>
      </c>
      <c r="M182" s="8">
        <f t="shared" si="52"/>
        <v>0</v>
      </c>
      <c r="N182" s="8">
        <f t="shared" si="44"/>
        <v>0</v>
      </c>
      <c r="O182" s="8">
        <v>0</v>
      </c>
    </row>
    <row r="183" spans="1:15" s="83" customFormat="1" ht="21.75" customHeight="1" hidden="1">
      <c r="A183" s="5" t="s">
        <v>27</v>
      </c>
      <c r="B183" s="6">
        <v>951</v>
      </c>
      <c r="C183" s="6" t="s">
        <v>53</v>
      </c>
      <c r="D183" s="6">
        <v>9990028740</v>
      </c>
      <c r="E183" s="6">
        <v>853</v>
      </c>
      <c r="F183" s="7">
        <v>290</v>
      </c>
      <c r="G183" s="31" t="s">
        <v>90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4"/>
        <v>0</v>
      </c>
      <c r="O183" s="8">
        <v>0</v>
      </c>
    </row>
    <row r="184" spans="1:254" s="68" customFormat="1" ht="72.75" customHeight="1" hidden="1">
      <c r="A184" s="1" t="s">
        <v>49</v>
      </c>
      <c r="B184" s="2">
        <v>951</v>
      </c>
      <c r="C184" s="2" t="s">
        <v>65</v>
      </c>
      <c r="D184" s="3" t="s">
        <v>123</v>
      </c>
      <c r="E184" s="3" t="s">
        <v>1</v>
      </c>
      <c r="F184" s="3" t="s">
        <v>1</v>
      </c>
      <c r="G184" s="3" t="s">
        <v>1</v>
      </c>
      <c r="H184" s="4">
        <f aca="true" t="shared" si="53" ref="H184:J185">H185</f>
        <v>0</v>
      </c>
      <c r="I184" s="4">
        <f t="shared" si="53"/>
        <v>0</v>
      </c>
      <c r="J184" s="4">
        <f t="shared" si="53"/>
        <v>0</v>
      </c>
      <c r="K184" s="4">
        <f aca="true" t="shared" si="54" ref="K184:M185">K185</f>
        <v>0</v>
      </c>
      <c r="L184" s="4">
        <f t="shared" si="54"/>
        <v>0</v>
      </c>
      <c r="M184" s="4">
        <f t="shared" si="54"/>
        <v>0</v>
      </c>
      <c r="N184" s="8">
        <f t="shared" si="44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19.5" customHeight="1" hidden="1">
      <c r="A185" s="5" t="s">
        <v>14</v>
      </c>
      <c r="B185" s="6">
        <v>951</v>
      </c>
      <c r="C185" s="6" t="s">
        <v>65</v>
      </c>
      <c r="D185" s="7" t="s">
        <v>123</v>
      </c>
      <c r="E185" s="7" t="s">
        <v>16</v>
      </c>
      <c r="F185" s="7">
        <v>220</v>
      </c>
      <c r="G185" s="7" t="s">
        <v>1</v>
      </c>
      <c r="H185" s="8">
        <f t="shared" si="53"/>
        <v>0</v>
      </c>
      <c r="I185" s="8">
        <f t="shared" si="53"/>
        <v>0</v>
      </c>
      <c r="J185" s="8">
        <f t="shared" si="53"/>
        <v>0</v>
      </c>
      <c r="K185" s="8">
        <f t="shared" si="54"/>
        <v>0</v>
      </c>
      <c r="L185" s="8">
        <f t="shared" si="54"/>
        <v>0</v>
      </c>
      <c r="M185" s="8">
        <f t="shared" si="54"/>
        <v>0</v>
      </c>
      <c r="N185" s="8">
        <f t="shared" si="44"/>
        <v>0</v>
      </c>
      <c r="O185" s="8">
        <v>0</v>
      </c>
    </row>
    <row r="186" spans="1:15" s="83" customFormat="1" ht="20.25" customHeight="1" hidden="1">
      <c r="A186" s="5" t="s">
        <v>17</v>
      </c>
      <c r="B186" s="6">
        <v>951</v>
      </c>
      <c r="C186" s="6" t="s">
        <v>65</v>
      </c>
      <c r="D186" s="7" t="s">
        <v>123</v>
      </c>
      <c r="E186" s="7" t="s">
        <v>16</v>
      </c>
      <c r="F186" s="7">
        <v>225</v>
      </c>
      <c r="G186" s="7" t="s">
        <v>8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44"/>
        <v>0</v>
      </c>
      <c r="O186" s="8">
        <v>0</v>
      </c>
    </row>
    <row r="187" spans="1:254" s="68" customFormat="1" ht="38.25" customHeight="1" hidden="1">
      <c r="A187" s="1" t="s">
        <v>335</v>
      </c>
      <c r="B187" s="2">
        <v>951</v>
      </c>
      <c r="C187" s="2" t="s">
        <v>53</v>
      </c>
      <c r="D187" s="3" t="s">
        <v>338</v>
      </c>
      <c r="E187" s="3" t="s">
        <v>1</v>
      </c>
      <c r="F187" s="3" t="s">
        <v>1</v>
      </c>
      <c r="G187" s="3" t="s">
        <v>1</v>
      </c>
      <c r="H187" s="4">
        <f>H188+H193</f>
        <v>0</v>
      </c>
      <c r="I187" s="4">
        <f>I188+I193</f>
        <v>0</v>
      </c>
      <c r="J187" s="4">
        <f>J188+J193</f>
        <v>0</v>
      </c>
      <c r="K187" s="4">
        <f>K190+K192</f>
        <v>0</v>
      </c>
      <c r="L187" s="4">
        <f>L190+L192</f>
        <v>0</v>
      </c>
      <c r="M187" s="4">
        <f>M188+M193</f>
        <v>0</v>
      </c>
      <c r="N187" s="8">
        <f t="shared" si="44"/>
        <v>0</v>
      </c>
      <c r="O187" s="8">
        <v>0</v>
      </c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</row>
    <row r="188" spans="1:15" s="83" customFormat="1" ht="21.75" customHeight="1" hidden="1">
      <c r="A188" s="5" t="s">
        <v>14</v>
      </c>
      <c r="B188" s="6">
        <v>951</v>
      </c>
      <c r="C188" s="6" t="s">
        <v>53</v>
      </c>
      <c r="D188" s="7" t="s">
        <v>338</v>
      </c>
      <c r="E188" s="7" t="s">
        <v>16</v>
      </c>
      <c r="F188" s="7">
        <v>220</v>
      </c>
      <c r="G188" s="31"/>
      <c r="H188" s="8">
        <f>H189+H190</f>
        <v>0</v>
      </c>
      <c r="I188" s="8">
        <f>I189+I190</f>
        <v>0</v>
      </c>
      <c r="J188" s="8">
        <f>J189+J190</f>
        <v>0</v>
      </c>
      <c r="K188" s="8">
        <f>K190</f>
        <v>0</v>
      </c>
      <c r="L188" s="8">
        <f>L190</f>
        <v>0</v>
      </c>
      <c r="M188" s="8">
        <f>M189+M190</f>
        <v>0</v>
      </c>
      <c r="N188" s="8">
        <f t="shared" si="44"/>
        <v>0</v>
      </c>
      <c r="O188" s="8">
        <v>0</v>
      </c>
    </row>
    <row r="189" spans="1:15" s="83" customFormat="1" ht="21.75" customHeight="1" hidden="1">
      <c r="A189" s="5" t="s">
        <v>416</v>
      </c>
      <c r="B189" s="6">
        <v>951</v>
      </c>
      <c r="C189" s="6" t="s">
        <v>53</v>
      </c>
      <c r="D189" s="7" t="s">
        <v>338</v>
      </c>
      <c r="E189" s="7" t="s">
        <v>16</v>
      </c>
      <c r="F189" s="7">
        <v>225</v>
      </c>
      <c r="G189" s="31" t="s">
        <v>90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>H189-J189</f>
        <v>0</v>
      </c>
      <c r="O189" s="8">
        <v>0</v>
      </c>
    </row>
    <row r="190" spans="1:15" s="83" customFormat="1" ht="21.75" customHeight="1" hidden="1">
      <c r="A190" s="5" t="s">
        <v>17</v>
      </c>
      <c r="B190" s="6">
        <v>951</v>
      </c>
      <c r="C190" s="6" t="s">
        <v>53</v>
      </c>
      <c r="D190" s="7" t="s">
        <v>338</v>
      </c>
      <c r="E190" s="7" t="s">
        <v>16</v>
      </c>
      <c r="F190" s="7">
        <v>226</v>
      </c>
      <c r="G190" s="31" t="s">
        <v>90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f t="shared" si="44"/>
        <v>0</v>
      </c>
      <c r="O190" s="8">
        <v>0</v>
      </c>
    </row>
    <row r="191" spans="1:15" s="83" customFormat="1" ht="21.75" customHeight="1" hidden="1">
      <c r="A191" s="5" t="s">
        <v>104</v>
      </c>
      <c r="B191" s="6">
        <v>951</v>
      </c>
      <c r="C191" s="6" t="s">
        <v>53</v>
      </c>
      <c r="D191" s="7" t="s">
        <v>338</v>
      </c>
      <c r="E191" s="7" t="s">
        <v>16</v>
      </c>
      <c r="F191" s="7">
        <v>310</v>
      </c>
      <c r="G191" s="31"/>
      <c r="H191" s="8">
        <f aca="true" t="shared" si="55" ref="H191:M191">H192</f>
        <v>0</v>
      </c>
      <c r="I191" s="8">
        <f t="shared" si="55"/>
        <v>0</v>
      </c>
      <c r="J191" s="8">
        <f t="shared" si="55"/>
        <v>0</v>
      </c>
      <c r="K191" s="8">
        <f t="shared" si="55"/>
        <v>0</v>
      </c>
      <c r="L191" s="8">
        <f t="shared" si="55"/>
        <v>0</v>
      </c>
      <c r="M191" s="8">
        <f t="shared" si="55"/>
        <v>0</v>
      </c>
      <c r="N191" s="8">
        <f t="shared" si="44"/>
        <v>0</v>
      </c>
      <c r="O191" s="8">
        <v>0</v>
      </c>
    </row>
    <row r="192" spans="1:15" s="83" customFormat="1" ht="21.75" customHeight="1" hidden="1">
      <c r="A192" s="5" t="s">
        <v>104</v>
      </c>
      <c r="B192" s="6">
        <v>951</v>
      </c>
      <c r="C192" s="6" t="s">
        <v>53</v>
      </c>
      <c r="D192" s="7" t="s">
        <v>338</v>
      </c>
      <c r="E192" s="7" t="s">
        <v>16</v>
      </c>
      <c r="F192" s="7">
        <v>310</v>
      </c>
      <c r="G192" s="31" t="s">
        <v>90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4"/>
        <v>0</v>
      </c>
      <c r="O192" s="8">
        <v>0</v>
      </c>
    </row>
    <row r="193" spans="1:15" s="83" customFormat="1" ht="21.75" customHeight="1" hidden="1">
      <c r="A193" s="5" t="s">
        <v>19</v>
      </c>
      <c r="B193" s="6">
        <v>951</v>
      </c>
      <c r="C193" s="6" t="s">
        <v>53</v>
      </c>
      <c r="D193" s="7" t="s">
        <v>338</v>
      </c>
      <c r="E193" s="7" t="s">
        <v>16</v>
      </c>
      <c r="F193" s="7">
        <v>340</v>
      </c>
      <c r="G193" s="31"/>
      <c r="H193" s="8">
        <f aca="true" t="shared" si="56" ref="H193:M193">H194</f>
        <v>0</v>
      </c>
      <c r="I193" s="8">
        <f t="shared" si="56"/>
        <v>0</v>
      </c>
      <c r="J193" s="8">
        <f t="shared" si="56"/>
        <v>0</v>
      </c>
      <c r="K193" s="8">
        <f t="shared" si="56"/>
        <v>0</v>
      </c>
      <c r="L193" s="8">
        <f t="shared" si="56"/>
        <v>0</v>
      </c>
      <c r="M193" s="8">
        <f t="shared" si="56"/>
        <v>0</v>
      </c>
      <c r="N193" s="8">
        <f t="shared" si="44"/>
        <v>0</v>
      </c>
      <c r="O193" s="8">
        <v>0</v>
      </c>
    </row>
    <row r="194" spans="1:15" s="83" customFormat="1" ht="21.75" customHeight="1" hidden="1">
      <c r="A194" s="5" t="s">
        <v>19</v>
      </c>
      <c r="B194" s="6">
        <v>951</v>
      </c>
      <c r="C194" s="6" t="s">
        <v>53</v>
      </c>
      <c r="D194" s="7" t="s">
        <v>338</v>
      </c>
      <c r="E194" s="7" t="s">
        <v>16</v>
      </c>
      <c r="F194" s="7">
        <v>340</v>
      </c>
      <c r="G194" s="31" t="s">
        <v>90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4"/>
        <v>0</v>
      </c>
      <c r="O194" s="8">
        <v>0</v>
      </c>
    </row>
    <row r="195" spans="1:254" s="68" customFormat="1" ht="31.5" customHeight="1" hidden="1">
      <c r="A195" s="1" t="s">
        <v>485</v>
      </c>
      <c r="B195" s="2">
        <v>951</v>
      </c>
      <c r="C195" s="2" t="s">
        <v>53</v>
      </c>
      <c r="D195" s="32" t="s">
        <v>484</v>
      </c>
      <c r="E195" s="3" t="s">
        <v>1</v>
      </c>
      <c r="F195" s="3" t="s">
        <v>1</v>
      </c>
      <c r="G195" s="3" t="s">
        <v>1</v>
      </c>
      <c r="H195" s="4">
        <f aca="true" t="shared" si="57" ref="H195:M195">H196</f>
        <v>0</v>
      </c>
      <c r="I195" s="4">
        <f t="shared" si="57"/>
        <v>0</v>
      </c>
      <c r="J195" s="4">
        <f t="shared" si="57"/>
        <v>0</v>
      </c>
      <c r="K195" s="4">
        <f t="shared" si="57"/>
        <v>0</v>
      </c>
      <c r="L195" s="4">
        <f t="shared" si="57"/>
        <v>0</v>
      </c>
      <c r="M195" s="4">
        <f t="shared" si="57"/>
        <v>0</v>
      </c>
      <c r="N195" s="8">
        <f>H195-J195</f>
        <v>0</v>
      </c>
      <c r="O195" s="8">
        <v>0</v>
      </c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</row>
    <row r="196" spans="1:15" s="83" customFormat="1" ht="21.75" customHeight="1" hidden="1">
      <c r="A196" s="5" t="s">
        <v>25</v>
      </c>
      <c r="B196" s="6">
        <v>951</v>
      </c>
      <c r="C196" s="6" t="s">
        <v>53</v>
      </c>
      <c r="D196" s="33" t="s">
        <v>484</v>
      </c>
      <c r="E196" s="7">
        <v>244</v>
      </c>
      <c r="F196" s="7">
        <v>220</v>
      </c>
      <c r="G196" s="31"/>
      <c r="H196" s="8">
        <f>H197</f>
        <v>0</v>
      </c>
      <c r="I196" s="8">
        <f>I197</f>
        <v>0</v>
      </c>
      <c r="J196" s="8">
        <f>J197</f>
        <v>0</v>
      </c>
      <c r="K196" s="8">
        <v>0</v>
      </c>
      <c r="L196" s="8">
        <v>0</v>
      </c>
      <c r="M196" s="8">
        <f>M197</f>
        <v>0</v>
      </c>
      <c r="N196" s="8">
        <f>H196-J196</f>
        <v>0</v>
      </c>
      <c r="O196" s="8">
        <v>0</v>
      </c>
    </row>
    <row r="197" spans="1:15" s="83" customFormat="1" ht="18.75" customHeight="1" hidden="1">
      <c r="A197" s="5" t="s">
        <v>25</v>
      </c>
      <c r="B197" s="6">
        <v>951</v>
      </c>
      <c r="C197" s="6" t="s">
        <v>53</v>
      </c>
      <c r="D197" s="33" t="s">
        <v>484</v>
      </c>
      <c r="E197" s="7">
        <v>244</v>
      </c>
      <c r="F197" s="7">
        <v>225</v>
      </c>
      <c r="G197" s="31" t="s">
        <v>409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>H197-J197</f>
        <v>0</v>
      </c>
      <c r="O197" s="8">
        <v>0</v>
      </c>
    </row>
    <row r="198" spans="1:254" s="68" customFormat="1" ht="71.25" customHeight="1">
      <c r="A198" s="1" t="s">
        <v>441</v>
      </c>
      <c r="B198" s="2">
        <v>951</v>
      </c>
      <c r="C198" s="2" t="s">
        <v>53</v>
      </c>
      <c r="D198" s="2">
        <v>9990085030</v>
      </c>
      <c r="E198" s="3" t="s">
        <v>1</v>
      </c>
      <c r="F198" s="3" t="s">
        <v>1</v>
      </c>
      <c r="G198" s="3" t="s">
        <v>1</v>
      </c>
      <c r="H198" s="4">
        <f aca="true" t="shared" si="58" ref="H198:M198">H199</f>
        <v>50000</v>
      </c>
      <c r="I198" s="4">
        <f t="shared" si="58"/>
        <v>0</v>
      </c>
      <c r="J198" s="4">
        <f t="shared" si="58"/>
        <v>0</v>
      </c>
      <c r="K198" s="4">
        <f t="shared" si="58"/>
        <v>0</v>
      </c>
      <c r="L198" s="4">
        <f t="shared" si="58"/>
        <v>0</v>
      </c>
      <c r="M198" s="4">
        <f t="shared" si="58"/>
        <v>0</v>
      </c>
      <c r="N198" s="8">
        <f t="shared" si="44"/>
        <v>50000</v>
      </c>
      <c r="O198" s="8">
        <v>0</v>
      </c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</row>
    <row r="199" spans="1:15" s="83" customFormat="1" ht="21.75" customHeight="1">
      <c r="A199" s="5" t="s">
        <v>29</v>
      </c>
      <c r="B199" s="6">
        <v>951</v>
      </c>
      <c r="C199" s="6" t="s">
        <v>53</v>
      </c>
      <c r="D199" s="6">
        <v>9990085030</v>
      </c>
      <c r="E199" s="7">
        <v>540</v>
      </c>
      <c r="F199" s="7">
        <v>250</v>
      </c>
      <c r="G199" s="31"/>
      <c r="H199" s="8">
        <f>H200</f>
        <v>50000</v>
      </c>
      <c r="I199" s="8">
        <f>I200</f>
        <v>0</v>
      </c>
      <c r="J199" s="8">
        <f>J200</f>
        <v>0</v>
      </c>
      <c r="K199" s="8">
        <v>0</v>
      </c>
      <c r="L199" s="8">
        <v>0</v>
      </c>
      <c r="M199" s="8">
        <f>M200</f>
        <v>0</v>
      </c>
      <c r="N199" s="8">
        <f t="shared" si="44"/>
        <v>50000</v>
      </c>
      <c r="O199" s="8">
        <v>0</v>
      </c>
    </row>
    <row r="200" spans="1:15" s="83" customFormat="1" ht="31.5" customHeight="1">
      <c r="A200" s="5" t="s">
        <v>32</v>
      </c>
      <c r="B200" s="6">
        <v>951</v>
      </c>
      <c r="C200" s="6" t="s">
        <v>53</v>
      </c>
      <c r="D200" s="6">
        <v>9990085030</v>
      </c>
      <c r="E200" s="7">
        <v>540</v>
      </c>
      <c r="F200" s="7">
        <v>251</v>
      </c>
      <c r="G200" s="31" t="s">
        <v>409</v>
      </c>
      <c r="H200" s="8">
        <v>50000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4"/>
        <v>50000</v>
      </c>
      <c r="O200" s="8">
        <v>0</v>
      </c>
    </row>
    <row r="201" spans="1:254" s="68" customFormat="1" ht="35.25" customHeight="1" hidden="1">
      <c r="A201" s="1" t="s">
        <v>452</v>
      </c>
      <c r="B201" s="2">
        <v>951</v>
      </c>
      <c r="C201" s="2" t="s">
        <v>65</v>
      </c>
      <c r="D201" s="3" t="s">
        <v>332</v>
      </c>
      <c r="E201" s="3" t="s">
        <v>1</v>
      </c>
      <c r="F201" s="3" t="s">
        <v>1</v>
      </c>
      <c r="G201" s="3" t="s">
        <v>1</v>
      </c>
      <c r="H201" s="4">
        <f>H202+H206</f>
        <v>0</v>
      </c>
      <c r="I201" s="4">
        <f>I202+I206</f>
        <v>0</v>
      </c>
      <c r="J201" s="4">
        <f>J202+J206</f>
        <v>0</v>
      </c>
      <c r="K201" s="4">
        <f>K206</f>
        <v>0</v>
      </c>
      <c r="L201" s="4">
        <f>L206</f>
        <v>0</v>
      </c>
      <c r="M201" s="4">
        <f>M202+M206</f>
        <v>0</v>
      </c>
      <c r="N201" s="4">
        <f>H201-J201</f>
        <v>0</v>
      </c>
      <c r="O201" s="4">
        <v>0</v>
      </c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</row>
    <row r="202" spans="1:15" s="83" customFormat="1" ht="20.25" customHeight="1" hidden="1">
      <c r="A202" s="5" t="s">
        <v>14</v>
      </c>
      <c r="B202" s="6">
        <v>951</v>
      </c>
      <c r="C202" s="6" t="s">
        <v>65</v>
      </c>
      <c r="D202" s="7" t="s">
        <v>332</v>
      </c>
      <c r="E202" s="7" t="s">
        <v>16</v>
      </c>
      <c r="F202" s="7">
        <v>220</v>
      </c>
      <c r="G202" s="7" t="s">
        <v>1</v>
      </c>
      <c r="H202" s="8">
        <f>H203+H204+H205</f>
        <v>0</v>
      </c>
      <c r="I202" s="8">
        <f>I203+I204+I205</f>
        <v>0</v>
      </c>
      <c r="J202" s="8">
        <f>J203+J204+J205</f>
        <v>0</v>
      </c>
      <c r="K202" s="8">
        <f>K203</f>
        <v>0</v>
      </c>
      <c r="L202" s="8">
        <f>L203</f>
        <v>0</v>
      </c>
      <c r="M202" s="8">
        <f>M203+M204+M205</f>
        <v>0</v>
      </c>
      <c r="N202" s="8">
        <f>H202-J202</f>
        <v>0</v>
      </c>
      <c r="O202" s="8">
        <v>0</v>
      </c>
    </row>
    <row r="203" spans="1:15" s="83" customFormat="1" ht="20.25" customHeight="1" hidden="1">
      <c r="A203" s="5" t="s">
        <v>25</v>
      </c>
      <c r="B203" s="6">
        <v>951</v>
      </c>
      <c r="C203" s="6" t="s">
        <v>65</v>
      </c>
      <c r="D203" s="7" t="s">
        <v>332</v>
      </c>
      <c r="E203" s="7" t="s">
        <v>16</v>
      </c>
      <c r="F203" s="7">
        <v>225</v>
      </c>
      <c r="G203" s="31" t="s">
        <v>409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0</v>
      </c>
      <c r="O203" s="8">
        <v>0</v>
      </c>
    </row>
    <row r="204" spans="1:15" s="83" customFormat="1" ht="20.25" customHeight="1" hidden="1">
      <c r="A204" s="5" t="s">
        <v>25</v>
      </c>
      <c r="B204" s="6">
        <v>951</v>
      </c>
      <c r="C204" s="6" t="s">
        <v>65</v>
      </c>
      <c r="D204" s="7" t="s">
        <v>332</v>
      </c>
      <c r="E204" s="7" t="s">
        <v>16</v>
      </c>
      <c r="F204" s="7">
        <v>225</v>
      </c>
      <c r="G204" s="31" t="s">
        <v>447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>H204-J204</f>
        <v>0</v>
      </c>
      <c r="O204" s="8">
        <v>0</v>
      </c>
    </row>
    <row r="205" spans="1:15" s="83" customFormat="1" ht="20.25" customHeight="1" hidden="1">
      <c r="A205" s="5" t="s">
        <v>17</v>
      </c>
      <c r="B205" s="6">
        <v>951</v>
      </c>
      <c r="C205" s="6" t="s">
        <v>65</v>
      </c>
      <c r="D205" s="7" t="s">
        <v>332</v>
      </c>
      <c r="E205" s="7" t="s">
        <v>16</v>
      </c>
      <c r="F205" s="7">
        <v>226</v>
      </c>
      <c r="G205" s="31" t="s">
        <v>447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>H205-J205</f>
        <v>0</v>
      </c>
      <c r="O205" s="8">
        <v>0</v>
      </c>
    </row>
    <row r="206" spans="1:15" s="83" customFormat="1" ht="21.75" customHeight="1" hidden="1">
      <c r="A206" s="5" t="s">
        <v>19</v>
      </c>
      <c r="B206" s="6">
        <v>951</v>
      </c>
      <c r="C206" s="6" t="s">
        <v>65</v>
      </c>
      <c r="D206" s="7" t="s">
        <v>332</v>
      </c>
      <c r="E206" s="7" t="s">
        <v>16</v>
      </c>
      <c r="F206" s="7">
        <v>340</v>
      </c>
      <c r="G206" s="31"/>
      <c r="H206" s="8">
        <f>H207</f>
        <v>0</v>
      </c>
      <c r="I206" s="8">
        <f>I207</f>
        <v>0</v>
      </c>
      <c r="J206" s="8">
        <f>J207</f>
        <v>0</v>
      </c>
      <c r="K206" s="8">
        <v>0</v>
      </c>
      <c r="L206" s="8">
        <v>0</v>
      </c>
      <c r="M206" s="8">
        <f>M207</f>
        <v>0</v>
      </c>
      <c r="N206" s="8">
        <f t="shared" si="44"/>
        <v>0</v>
      </c>
      <c r="O206" s="8">
        <v>0</v>
      </c>
    </row>
    <row r="207" spans="1:15" s="83" customFormat="1" ht="21.75" customHeight="1" hidden="1">
      <c r="A207" s="5" t="s">
        <v>19</v>
      </c>
      <c r="B207" s="6">
        <v>951</v>
      </c>
      <c r="C207" s="6" t="s">
        <v>65</v>
      </c>
      <c r="D207" s="7" t="s">
        <v>332</v>
      </c>
      <c r="E207" s="7" t="s">
        <v>16</v>
      </c>
      <c r="F207" s="7">
        <v>346</v>
      </c>
      <c r="G207" s="31" t="s">
        <v>409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 t="shared" si="44"/>
        <v>0</v>
      </c>
      <c r="O207" s="8">
        <v>0</v>
      </c>
    </row>
    <row r="208" spans="1:254" s="68" customFormat="1" ht="35.25" customHeight="1">
      <c r="A208" s="1" t="s">
        <v>66</v>
      </c>
      <c r="B208" s="2">
        <v>951</v>
      </c>
      <c r="C208" s="2" t="s">
        <v>65</v>
      </c>
      <c r="D208" s="3" t="s">
        <v>126</v>
      </c>
      <c r="E208" s="3" t="s">
        <v>1</v>
      </c>
      <c r="F208" s="3" t="s">
        <v>1</v>
      </c>
      <c r="G208" s="3" t="s">
        <v>1</v>
      </c>
      <c r="H208" s="4">
        <f>H209+H211</f>
        <v>272900</v>
      </c>
      <c r="I208" s="4">
        <f>I209+I211</f>
        <v>146341.3</v>
      </c>
      <c r="J208" s="4">
        <f>J209+J211</f>
        <v>146341.3</v>
      </c>
      <c r="K208" s="4">
        <f>K209</f>
        <v>0</v>
      </c>
      <c r="L208" s="4">
        <f>L209</f>
        <v>0</v>
      </c>
      <c r="M208" s="4">
        <f>M209+M211</f>
        <v>146341.3</v>
      </c>
      <c r="N208" s="4">
        <f t="shared" si="44"/>
        <v>126558.70000000001</v>
      </c>
      <c r="O208" s="4">
        <v>0</v>
      </c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</row>
    <row r="209" spans="1:15" s="83" customFormat="1" ht="20.25" customHeight="1">
      <c r="A209" s="5" t="s">
        <v>14</v>
      </c>
      <c r="B209" s="6">
        <v>951</v>
      </c>
      <c r="C209" s="6" t="s">
        <v>65</v>
      </c>
      <c r="D209" s="7" t="s">
        <v>126</v>
      </c>
      <c r="E209" s="7">
        <v>247</v>
      </c>
      <c r="F209" s="7" t="s">
        <v>15</v>
      </c>
      <c r="G209" s="7" t="s">
        <v>1</v>
      </c>
      <c r="H209" s="8">
        <f>H210</f>
        <v>252900</v>
      </c>
      <c r="I209" s="8">
        <f>I210</f>
        <v>126342.3</v>
      </c>
      <c r="J209" s="8">
        <f>J210</f>
        <v>126342.3</v>
      </c>
      <c r="K209" s="8">
        <f>K210</f>
        <v>0</v>
      </c>
      <c r="L209" s="8">
        <f>L210</f>
        <v>0</v>
      </c>
      <c r="M209" s="8">
        <f>M210</f>
        <v>126342.3</v>
      </c>
      <c r="N209" s="8">
        <f t="shared" si="44"/>
        <v>126557.7</v>
      </c>
      <c r="O209" s="8">
        <v>0</v>
      </c>
    </row>
    <row r="210" spans="1:15" s="83" customFormat="1" ht="20.25" customHeight="1">
      <c r="A210" s="5" t="s">
        <v>24</v>
      </c>
      <c r="B210" s="6">
        <v>951</v>
      </c>
      <c r="C210" s="6" t="s">
        <v>65</v>
      </c>
      <c r="D210" s="7" t="s">
        <v>126</v>
      </c>
      <c r="E210" s="7">
        <v>247</v>
      </c>
      <c r="F210" s="7">
        <v>223</v>
      </c>
      <c r="G210" s="31" t="s">
        <v>409</v>
      </c>
      <c r="H210" s="8">
        <v>252900</v>
      </c>
      <c r="I210" s="8">
        <v>126342.3</v>
      </c>
      <c r="J210" s="8">
        <v>126342.3</v>
      </c>
      <c r="K210" s="8">
        <v>0</v>
      </c>
      <c r="L210" s="8">
        <v>0</v>
      </c>
      <c r="M210" s="8">
        <v>126342.3</v>
      </c>
      <c r="N210" s="8">
        <f t="shared" si="44"/>
        <v>126557.7</v>
      </c>
      <c r="O210" s="8">
        <v>0</v>
      </c>
    </row>
    <row r="211" spans="1:15" s="83" customFormat="1" ht="20.25" customHeight="1">
      <c r="A211" s="5" t="s">
        <v>14</v>
      </c>
      <c r="B211" s="6">
        <v>951</v>
      </c>
      <c r="C211" s="6" t="s">
        <v>65</v>
      </c>
      <c r="D211" s="7" t="s">
        <v>126</v>
      </c>
      <c r="E211" s="7" t="s">
        <v>16</v>
      </c>
      <c r="F211" s="7" t="s">
        <v>15</v>
      </c>
      <c r="G211" s="7" t="s">
        <v>1</v>
      </c>
      <c r="H211" s="8">
        <f>H212+H213</f>
        <v>20000</v>
      </c>
      <c r="I211" s="8">
        <f>I212+I213</f>
        <v>19999</v>
      </c>
      <c r="J211" s="8">
        <f>J212+J213</f>
        <v>19999</v>
      </c>
      <c r="K211" s="8">
        <f>K212</f>
        <v>0</v>
      </c>
      <c r="L211" s="8">
        <f>L212</f>
        <v>0</v>
      </c>
      <c r="M211" s="8">
        <f>M212+M213</f>
        <v>19999</v>
      </c>
      <c r="N211" s="8">
        <f>H211-J211</f>
        <v>1</v>
      </c>
      <c r="O211" s="8">
        <v>0</v>
      </c>
    </row>
    <row r="212" spans="1:15" s="83" customFormat="1" ht="20.25" customHeight="1">
      <c r="A212" s="5" t="s">
        <v>25</v>
      </c>
      <c r="B212" s="6">
        <v>951</v>
      </c>
      <c r="C212" s="6" t="s">
        <v>65</v>
      </c>
      <c r="D212" s="7" t="s">
        <v>126</v>
      </c>
      <c r="E212" s="7" t="s">
        <v>16</v>
      </c>
      <c r="F212" s="7">
        <v>225</v>
      </c>
      <c r="G212" s="31" t="s">
        <v>409</v>
      </c>
      <c r="H212" s="8">
        <v>10000</v>
      </c>
      <c r="I212" s="8">
        <v>10000</v>
      </c>
      <c r="J212" s="8">
        <v>10000</v>
      </c>
      <c r="K212" s="8">
        <v>0</v>
      </c>
      <c r="L212" s="8">
        <v>0</v>
      </c>
      <c r="M212" s="8">
        <v>10000</v>
      </c>
      <c r="N212" s="8">
        <f>H212-J212</f>
        <v>0</v>
      </c>
      <c r="O212" s="8">
        <v>0</v>
      </c>
    </row>
    <row r="213" spans="1:15" s="83" customFormat="1" ht="20.25" customHeight="1">
      <c r="A213" s="5" t="s">
        <v>25</v>
      </c>
      <c r="B213" s="6">
        <v>951</v>
      </c>
      <c r="C213" s="6" t="s">
        <v>65</v>
      </c>
      <c r="D213" s="7" t="s">
        <v>126</v>
      </c>
      <c r="E213" s="7" t="s">
        <v>16</v>
      </c>
      <c r="F213" s="7">
        <v>225</v>
      </c>
      <c r="G213" s="31" t="s">
        <v>447</v>
      </c>
      <c r="H213" s="8">
        <v>10000</v>
      </c>
      <c r="I213" s="8">
        <v>9999</v>
      </c>
      <c r="J213" s="8">
        <v>9999</v>
      </c>
      <c r="K213" s="8">
        <v>0</v>
      </c>
      <c r="L213" s="8">
        <v>0</v>
      </c>
      <c r="M213" s="8">
        <v>9999</v>
      </c>
      <c r="N213" s="8">
        <f t="shared" si="44"/>
        <v>1</v>
      </c>
      <c r="O213" s="8">
        <v>0</v>
      </c>
    </row>
    <row r="214" spans="1:254" s="68" customFormat="1" ht="31.5" customHeight="1">
      <c r="A214" s="1" t="s">
        <v>465</v>
      </c>
      <c r="B214" s="2">
        <v>951</v>
      </c>
      <c r="C214" s="2" t="s">
        <v>65</v>
      </c>
      <c r="D214" s="3" t="s">
        <v>463</v>
      </c>
      <c r="E214" s="3" t="s">
        <v>1</v>
      </c>
      <c r="F214" s="3" t="s">
        <v>1</v>
      </c>
      <c r="G214" s="3" t="s">
        <v>1</v>
      </c>
      <c r="H214" s="4">
        <f aca="true" t="shared" si="59" ref="H214:M214">H215</f>
        <v>1226500</v>
      </c>
      <c r="I214" s="4">
        <f t="shared" si="59"/>
        <v>1226405.8</v>
      </c>
      <c r="J214" s="4">
        <f t="shared" si="59"/>
        <v>1226405.8</v>
      </c>
      <c r="K214" s="4">
        <f t="shared" si="59"/>
        <v>0</v>
      </c>
      <c r="L214" s="4">
        <f t="shared" si="59"/>
        <v>0</v>
      </c>
      <c r="M214" s="4">
        <f t="shared" si="59"/>
        <v>1226405.8</v>
      </c>
      <c r="N214" s="4">
        <f aca="true" t="shared" si="60" ref="N214:N221">H214-J214</f>
        <v>94.19999999995343</v>
      </c>
      <c r="O214" s="4">
        <v>0</v>
      </c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4"/>
      <c r="IT214" s="84"/>
    </row>
    <row r="215" spans="1:15" s="83" customFormat="1" ht="20.25" customHeight="1">
      <c r="A215" s="5" t="s">
        <v>14</v>
      </c>
      <c r="B215" s="6">
        <v>951</v>
      </c>
      <c r="C215" s="6" t="s">
        <v>65</v>
      </c>
      <c r="D215" s="7" t="s">
        <v>463</v>
      </c>
      <c r="E215" s="7" t="s">
        <v>16</v>
      </c>
      <c r="F215" s="7">
        <v>220</v>
      </c>
      <c r="G215" s="7" t="s">
        <v>1</v>
      </c>
      <c r="H215" s="8">
        <f>H216+H217+H218</f>
        <v>1226500</v>
      </c>
      <c r="I215" s="8">
        <f>I216+I217+I218</f>
        <v>1226405.8</v>
      </c>
      <c r="J215" s="8">
        <f>J216+J217+J218</f>
        <v>1226405.8</v>
      </c>
      <c r="K215" s="8">
        <f>K217</f>
        <v>0</v>
      </c>
      <c r="L215" s="8">
        <f>L217</f>
        <v>0</v>
      </c>
      <c r="M215" s="8">
        <f>M216+M217+M218</f>
        <v>1226405.8</v>
      </c>
      <c r="N215" s="8">
        <f t="shared" si="60"/>
        <v>94.19999999995343</v>
      </c>
      <c r="O215" s="8">
        <v>0</v>
      </c>
    </row>
    <row r="216" spans="1:15" s="83" customFormat="1" ht="20.25" customHeight="1" hidden="1">
      <c r="A216" s="5" t="s">
        <v>25</v>
      </c>
      <c r="B216" s="6">
        <v>951</v>
      </c>
      <c r="C216" s="6" t="s">
        <v>65</v>
      </c>
      <c r="D216" s="7" t="s">
        <v>463</v>
      </c>
      <c r="E216" s="7" t="s">
        <v>16</v>
      </c>
      <c r="F216" s="7">
        <v>225</v>
      </c>
      <c r="G216" s="31" t="s">
        <v>409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>H216-J216</f>
        <v>0</v>
      </c>
      <c r="O216" s="8">
        <v>0</v>
      </c>
    </row>
    <row r="217" spans="1:15" s="83" customFormat="1" ht="20.25" customHeight="1">
      <c r="A217" s="5" t="s">
        <v>25</v>
      </c>
      <c r="B217" s="6">
        <v>951</v>
      </c>
      <c r="C217" s="6" t="s">
        <v>65</v>
      </c>
      <c r="D217" s="7" t="s">
        <v>463</v>
      </c>
      <c r="E217" s="7" t="s">
        <v>16</v>
      </c>
      <c r="F217" s="7">
        <v>225</v>
      </c>
      <c r="G217" s="31" t="s">
        <v>447</v>
      </c>
      <c r="H217" s="8">
        <v>1226500</v>
      </c>
      <c r="I217" s="8">
        <v>1226405.8</v>
      </c>
      <c r="J217" s="8">
        <v>1226405.8</v>
      </c>
      <c r="K217" s="8">
        <v>0</v>
      </c>
      <c r="L217" s="8">
        <v>0</v>
      </c>
      <c r="M217" s="8">
        <v>1226405.8</v>
      </c>
      <c r="N217" s="8">
        <f t="shared" si="60"/>
        <v>94.19999999995343</v>
      </c>
      <c r="O217" s="8">
        <v>0</v>
      </c>
    </row>
    <row r="218" spans="1:15" s="83" customFormat="1" ht="20.25" customHeight="1">
      <c r="A218" s="5" t="s">
        <v>17</v>
      </c>
      <c r="B218" s="6">
        <v>951</v>
      </c>
      <c r="C218" s="6" t="s">
        <v>65</v>
      </c>
      <c r="D218" s="7" t="s">
        <v>463</v>
      </c>
      <c r="E218" s="7" t="s">
        <v>16</v>
      </c>
      <c r="F218" s="7">
        <v>226</v>
      </c>
      <c r="G218" s="31" t="s">
        <v>409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>H218-J218</f>
        <v>0</v>
      </c>
      <c r="O218" s="8">
        <v>0</v>
      </c>
    </row>
    <row r="219" spans="1:254" s="68" customFormat="1" ht="33" customHeight="1">
      <c r="A219" s="1" t="s">
        <v>422</v>
      </c>
      <c r="B219" s="2">
        <v>951</v>
      </c>
      <c r="C219" s="2" t="s">
        <v>65</v>
      </c>
      <c r="D219" s="3" t="s">
        <v>421</v>
      </c>
      <c r="E219" s="3" t="s">
        <v>1</v>
      </c>
      <c r="F219" s="3" t="s">
        <v>1</v>
      </c>
      <c r="G219" s="3" t="s">
        <v>1</v>
      </c>
      <c r="H219" s="4">
        <f aca="true" t="shared" si="61" ref="H219:M219">H220</f>
        <v>4800</v>
      </c>
      <c r="I219" s="4">
        <f t="shared" si="61"/>
        <v>4800</v>
      </c>
      <c r="J219" s="4">
        <f t="shared" si="61"/>
        <v>4800</v>
      </c>
      <c r="K219" s="4">
        <f t="shared" si="61"/>
        <v>0</v>
      </c>
      <c r="L219" s="4">
        <f t="shared" si="61"/>
        <v>0</v>
      </c>
      <c r="M219" s="4">
        <f t="shared" si="61"/>
        <v>4800</v>
      </c>
      <c r="N219" s="4">
        <f t="shared" si="60"/>
        <v>0</v>
      </c>
      <c r="O219" s="4">
        <v>0</v>
      </c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</row>
    <row r="220" spans="1:15" s="83" customFormat="1" ht="21" customHeight="1">
      <c r="A220" s="5" t="s">
        <v>14</v>
      </c>
      <c r="B220" s="6">
        <v>951</v>
      </c>
      <c r="C220" s="6" t="s">
        <v>65</v>
      </c>
      <c r="D220" s="7" t="s">
        <v>421</v>
      </c>
      <c r="E220" s="7" t="s">
        <v>16</v>
      </c>
      <c r="F220" s="7">
        <v>220</v>
      </c>
      <c r="G220" s="7" t="s">
        <v>1</v>
      </c>
      <c r="H220" s="8">
        <f>H221</f>
        <v>4800</v>
      </c>
      <c r="I220" s="8">
        <f>I221</f>
        <v>4800</v>
      </c>
      <c r="J220" s="8">
        <f>J221</f>
        <v>4800</v>
      </c>
      <c r="K220" s="8">
        <f>K222</f>
        <v>0</v>
      </c>
      <c r="L220" s="8">
        <f>L222</f>
        <v>0</v>
      </c>
      <c r="M220" s="8">
        <f>M221</f>
        <v>4800</v>
      </c>
      <c r="N220" s="8">
        <f t="shared" si="60"/>
        <v>0</v>
      </c>
      <c r="O220" s="8">
        <v>0</v>
      </c>
    </row>
    <row r="221" spans="1:15" s="83" customFormat="1" ht="22.5" customHeight="1">
      <c r="A221" s="5" t="s">
        <v>17</v>
      </c>
      <c r="B221" s="6">
        <v>951</v>
      </c>
      <c r="C221" s="6" t="s">
        <v>65</v>
      </c>
      <c r="D221" s="7" t="s">
        <v>421</v>
      </c>
      <c r="E221" s="7" t="s">
        <v>16</v>
      </c>
      <c r="F221" s="7">
        <v>226</v>
      </c>
      <c r="G221" s="31" t="s">
        <v>409</v>
      </c>
      <c r="H221" s="8">
        <v>4800</v>
      </c>
      <c r="I221" s="8">
        <v>4800</v>
      </c>
      <c r="J221" s="8">
        <v>4800</v>
      </c>
      <c r="K221" s="8">
        <v>0</v>
      </c>
      <c r="L221" s="8">
        <v>0</v>
      </c>
      <c r="M221" s="8">
        <v>4800</v>
      </c>
      <c r="N221" s="8">
        <f t="shared" si="60"/>
        <v>0</v>
      </c>
      <c r="O221" s="8">
        <v>0</v>
      </c>
    </row>
    <row r="222" spans="1:254" s="68" customFormat="1" ht="45.75" customHeight="1">
      <c r="A222" s="1" t="s">
        <v>326</v>
      </c>
      <c r="B222" s="2">
        <v>951</v>
      </c>
      <c r="C222" s="2" t="s">
        <v>65</v>
      </c>
      <c r="D222" s="3" t="s">
        <v>127</v>
      </c>
      <c r="E222" s="3" t="s">
        <v>1</v>
      </c>
      <c r="F222" s="3" t="s">
        <v>1</v>
      </c>
      <c r="G222" s="3" t="s">
        <v>1</v>
      </c>
      <c r="H222" s="4">
        <f>H223+H227</f>
        <v>370400</v>
      </c>
      <c r="I222" s="4">
        <f>I223+I227</f>
        <v>364511.18</v>
      </c>
      <c r="J222" s="4">
        <f>J223+J227</f>
        <v>364511.18</v>
      </c>
      <c r="K222" s="4">
        <f>K223</f>
        <v>0</v>
      </c>
      <c r="L222" s="4">
        <f>L223</f>
        <v>0</v>
      </c>
      <c r="M222" s="4">
        <f>M223+M227</f>
        <v>364511.18</v>
      </c>
      <c r="N222" s="4">
        <f>N223+N227</f>
        <v>5888.820000000007</v>
      </c>
      <c r="O222" s="4">
        <v>0</v>
      </c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</row>
    <row r="223" spans="1:15" s="83" customFormat="1" ht="21" customHeight="1">
      <c r="A223" s="5" t="s">
        <v>14</v>
      </c>
      <c r="B223" s="6">
        <v>951</v>
      </c>
      <c r="C223" s="6" t="s">
        <v>65</v>
      </c>
      <c r="D223" s="7" t="s">
        <v>127</v>
      </c>
      <c r="E223" s="7" t="s">
        <v>16</v>
      </c>
      <c r="F223" s="7">
        <v>220</v>
      </c>
      <c r="G223" s="7" t="s">
        <v>1</v>
      </c>
      <c r="H223" s="8">
        <f>H225+H226</f>
        <v>298400</v>
      </c>
      <c r="I223" s="8">
        <f>I225+I226</f>
        <v>292511.18</v>
      </c>
      <c r="J223" s="8">
        <f>J225+J226</f>
        <v>292511.18</v>
      </c>
      <c r="K223" s="8">
        <f>K224</f>
        <v>0</v>
      </c>
      <c r="L223" s="8">
        <f>L224</f>
        <v>0</v>
      </c>
      <c r="M223" s="8">
        <f>M225+M226</f>
        <v>292511.18</v>
      </c>
      <c r="N223" s="8">
        <f t="shared" si="44"/>
        <v>5888.820000000007</v>
      </c>
      <c r="O223" s="8">
        <v>0</v>
      </c>
    </row>
    <row r="224" spans="1:15" s="83" customFormat="1" ht="22.5" customHeight="1" hidden="1">
      <c r="A224" s="5" t="s">
        <v>25</v>
      </c>
      <c r="B224" s="6">
        <v>951</v>
      </c>
      <c r="C224" s="6" t="s">
        <v>65</v>
      </c>
      <c r="D224" s="7" t="s">
        <v>127</v>
      </c>
      <c r="E224" s="7" t="s">
        <v>16</v>
      </c>
      <c r="F224" s="7">
        <v>225</v>
      </c>
      <c r="G224" s="31" t="s">
        <v>90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4"/>
        <v>0</v>
      </c>
      <c r="O224" s="8">
        <v>0</v>
      </c>
    </row>
    <row r="225" spans="1:15" s="83" customFormat="1" ht="22.5" customHeight="1">
      <c r="A225" s="5" t="s">
        <v>25</v>
      </c>
      <c r="B225" s="6">
        <v>951</v>
      </c>
      <c r="C225" s="6" t="s">
        <v>65</v>
      </c>
      <c r="D225" s="7" t="s">
        <v>127</v>
      </c>
      <c r="E225" s="7" t="s">
        <v>16</v>
      </c>
      <c r="F225" s="7">
        <v>225</v>
      </c>
      <c r="G225" s="31" t="s">
        <v>409</v>
      </c>
      <c r="H225" s="8">
        <v>267400</v>
      </c>
      <c r="I225" s="8">
        <v>261511.18</v>
      </c>
      <c r="J225" s="8">
        <v>261511.18</v>
      </c>
      <c r="K225" s="8">
        <v>0</v>
      </c>
      <c r="L225" s="8">
        <v>0</v>
      </c>
      <c r="M225" s="8">
        <v>261511.18</v>
      </c>
      <c r="N225" s="8">
        <f t="shared" si="44"/>
        <v>5888.820000000007</v>
      </c>
      <c r="O225" s="8">
        <v>0</v>
      </c>
    </row>
    <row r="226" spans="1:15" s="83" customFormat="1" ht="22.5" customHeight="1">
      <c r="A226" s="5" t="s">
        <v>25</v>
      </c>
      <c r="B226" s="6">
        <v>951</v>
      </c>
      <c r="C226" s="6" t="s">
        <v>65</v>
      </c>
      <c r="D226" s="7" t="s">
        <v>127</v>
      </c>
      <c r="E226" s="7" t="s">
        <v>16</v>
      </c>
      <c r="F226" s="7">
        <v>225</v>
      </c>
      <c r="G226" s="31" t="s">
        <v>447</v>
      </c>
      <c r="H226" s="8">
        <v>31000</v>
      </c>
      <c r="I226" s="8">
        <v>31000</v>
      </c>
      <c r="J226" s="8">
        <v>31000</v>
      </c>
      <c r="K226" s="8">
        <v>0</v>
      </c>
      <c r="L226" s="8">
        <v>0</v>
      </c>
      <c r="M226" s="8">
        <v>31000</v>
      </c>
      <c r="N226" s="8">
        <f>H226-J226</f>
        <v>0</v>
      </c>
      <c r="O226" s="8">
        <v>0</v>
      </c>
    </row>
    <row r="227" spans="1:15" s="83" customFormat="1" ht="21" customHeight="1">
      <c r="A227" s="5" t="s">
        <v>375</v>
      </c>
      <c r="B227" s="6">
        <v>951</v>
      </c>
      <c r="C227" s="6" t="s">
        <v>65</v>
      </c>
      <c r="D227" s="7" t="s">
        <v>127</v>
      </c>
      <c r="E227" s="7" t="s">
        <v>16</v>
      </c>
      <c r="F227" s="7">
        <v>300</v>
      </c>
      <c r="G227" s="7" t="s">
        <v>1</v>
      </c>
      <c r="H227" s="8">
        <f>H228+H230</f>
        <v>72000</v>
      </c>
      <c r="I227" s="8">
        <f>I228+I230</f>
        <v>72000</v>
      </c>
      <c r="J227" s="8">
        <f>J228+J230</f>
        <v>72000</v>
      </c>
      <c r="K227" s="8">
        <f>K228</f>
        <v>0</v>
      </c>
      <c r="L227" s="8">
        <f>L228</f>
        <v>0</v>
      </c>
      <c r="M227" s="8">
        <f>M228+M230</f>
        <v>72000</v>
      </c>
      <c r="N227" s="8">
        <f t="shared" si="44"/>
        <v>0</v>
      </c>
      <c r="O227" s="8">
        <v>0</v>
      </c>
    </row>
    <row r="228" spans="1:15" s="83" customFormat="1" ht="19.5" customHeight="1">
      <c r="A228" s="5" t="s">
        <v>104</v>
      </c>
      <c r="B228" s="6">
        <v>951</v>
      </c>
      <c r="C228" s="6" t="s">
        <v>65</v>
      </c>
      <c r="D228" s="7" t="s">
        <v>127</v>
      </c>
      <c r="E228" s="7" t="s">
        <v>16</v>
      </c>
      <c r="F228" s="7">
        <v>310</v>
      </c>
      <c r="G228" s="7" t="s">
        <v>1</v>
      </c>
      <c r="H228" s="8">
        <f>H229</f>
        <v>72000</v>
      </c>
      <c r="I228" s="8">
        <f>I229</f>
        <v>72000</v>
      </c>
      <c r="J228" s="8">
        <f>J229</f>
        <v>72000</v>
      </c>
      <c r="K228" s="8">
        <f>K229</f>
        <v>0</v>
      </c>
      <c r="L228" s="8">
        <f>L229</f>
        <v>0</v>
      </c>
      <c r="M228" s="8">
        <f>M229</f>
        <v>72000</v>
      </c>
      <c r="N228" s="8">
        <f t="shared" si="44"/>
        <v>0</v>
      </c>
      <c r="O228" s="8">
        <v>0</v>
      </c>
    </row>
    <row r="229" spans="1:15" s="83" customFormat="1" ht="21" customHeight="1">
      <c r="A229" s="5" t="s">
        <v>104</v>
      </c>
      <c r="B229" s="6">
        <v>951</v>
      </c>
      <c r="C229" s="6" t="s">
        <v>65</v>
      </c>
      <c r="D229" s="7" t="s">
        <v>127</v>
      </c>
      <c r="E229" s="7" t="s">
        <v>16</v>
      </c>
      <c r="F229" s="7">
        <v>310</v>
      </c>
      <c r="G229" s="7">
        <v>100</v>
      </c>
      <c r="H229" s="8">
        <v>72000</v>
      </c>
      <c r="I229" s="8">
        <v>72000</v>
      </c>
      <c r="J229" s="8">
        <v>72000</v>
      </c>
      <c r="K229" s="8">
        <v>0</v>
      </c>
      <c r="L229" s="8">
        <v>0</v>
      </c>
      <c r="M229" s="8">
        <v>72000</v>
      </c>
      <c r="N229" s="8">
        <f t="shared" si="44"/>
        <v>0</v>
      </c>
      <c r="O229" s="8">
        <v>0</v>
      </c>
    </row>
    <row r="230" spans="1:15" s="83" customFormat="1" ht="22.5" customHeight="1" hidden="1">
      <c r="A230" s="5" t="s">
        <v>19</v>
      </c>
      <c r="B230" s="6">
        <v>951</v>
      </c>
      <c r="C230" s="6" t="s">
        <v>65</v>
      </c>
      <c r="D230" s="7" t="s">
        <v>127</v>
      </c>
      <c r="E230" s="7" t="s">
        <v>16</v>
      </c>
      <c r="F230" s="7">
        <v>340</v>
      </c>
      <c r="G230" s="7">
        <v>123</v>
      </c>
      <c r="H230" s="8">
        <f aca="true" t="shared" si="62" ref="H230:M230">H231</f>
        <v>0</v>
      </c>
      <c r="I230" s="8">
        <f t="shared" si="62"/>
        <v>0</v>
      </c>
      <c r="J230" s="8">
        <f t="shared" si="62"/>
        <v>0</v>
      </c>
      <c r="K230" s="8">
        <f t="shared" si="62"/>
        <v>0</v>
      </c>
      <c r="L230" s="8">
        <f t="shared" si="62"/>
        <v>0</v>
      </c>
      <c r="M230" s="8">
        <f t="shared" si="62"/>
        <v>0</v>
      </c>
      <c r="N230" s="8">
        <f t="shared" si="44"/>
        <v>0</v>
      </c>
      <c r="O230" s="8">
        <v>0</v>
      </c>
    </row>
    <row r="231" spans="1:15" s="83" customFormat="1" ht="34.5" customHeight="1" hidden="1">
      <c r="A231" s="5" t="s">
        <v>436</v>
      </c>
      <c r="B231" s="6">
        <v>951</v>
      </c>
      <c r="C231" s="6" t="s">
        <v>65</v>
      </c>
      <c r="D231" s="7" t="s">
        <v>127</v>
      </c>
      <c r="E231" s="7" t="s">
        <v>16</v>
      </c>
      <c r="F231" s="7">
        <v>346</v>
      </c>
      <c r="G231" s="7">
        <v>123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44"/>
        <v>0</v>
      </c>
      <c r="O231" s="8">
        <v>0</v>
      </c>
    </row>
    <row r="232" spans="1:254" s="68" customFormat="1" ht="21.75" customHeight="1">
      <c r="A232" s="1" t="s">
        <v>423</v>
      </c>
      <c r="B232" s="2">
        <v>951</v>
      </c>
      <c r="C232" s="2" t="s">
        <v>65</v>
      </c>
      <c r="D232" s="3" t="s">
        <v>345</v>
      </c>
      <c r="E232" s="3" t="s">
        <v>1</v>
      </c>
      <c r="F232" s="3" t="s">
        <v>1</v>
      </c>
      <c r="G232" s="3" t="s">
        <v>1</v>
      </c>
      <c r="H232" s="4">
        <f aca="true" t="shared" si="63" ref="H232:M232">H233</f>
        <v>21000</v>
      </c>
      <c r="I232" s="4">
        <f t="shared" si="63"/>
        <v>0</v>
      </c>
      <c r="J232" s="4">
        <f t="shared" si="63"/>
        <v>0</v>
      </c>
      <c r="K232" s="4">
        <f t="shared" si="63"/>
        <v>0</v>
      </c>
      <c r="L232" s="4">
        <f t="shared" si="63"/>
        <v>0</v>
      </c>
      <c r="M232" s="4">
        <f t="shared" si="63"/>
        <v>0</v>
      </c>
      <c r="N232" s="4">
        <f t="shared" si="44"/>
        <v>21000</v>
      </c>
      <c r="O232" s="4">
        <v>0</v>
      </c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4"/>
      <c r="IT232" s="84"/>
    </row>
    <row r="233" spans="1:15" s="83" customFormat="1" ht="21" customHeight="1">
      <c r="A233" s="5" t="s">
        <v>14</v>
      </c>
      <c r="B233" s="6">
        <v>951</v>
      </c>
      <c r="C233" s="6" t="s">
        <v>65</v>
      </c>
      <c r="D233" s="7" t="s">
        <v>345</v>
      </c>
      <c r="E233" s="7" t="s">
        <v>16</v>
      </c>
      <c r="F233" s="7">
        <v>220</v>
      </c>
      <c r="G233" s="7" t="s">
        <v>1</v>
      </c>
      <c r="H233" s="8">
        <f>H234+H235</f>
        <v>21000</v>
      </c>
      <c r="I233" s="8">
        <f>I234+I235</f>
        <v>0</v>
      </c>
      <c r="J233" s="8">
        <f>J234+J235</f>
        <v>0</v>
      </c>
      <c r="K233" s="8">
        <f>K235</f>
        <v>0</v>
      </c>
      <c r="L233" s="8">
        <f>L235</f>
        <v>0</v>
      </c>
      <c r="M233" s="8">
        <f>M234+M235</f>
        <v>0</v>
      </c>
      <c r="N233" s="8">
        <f t="shared" si="44"/>
        <v>21000</v>
      </c>
      <c r="O233" s="8">
        <v>0</v>
      </c>
    </row>
    <row r="234" spans="1:15" s="83" customFormat="1" ht="22.5" customHeight="1">
      <c r="A234" s="5" t="s">
        <v>17</v>
      </c>
      <c r="B234" s="6">
        <v>951</v>
      </c>
      <c r="C234" s="6" t="s">
        <v>65</v>
      </c>
      <c r="D234" s="7" t="s">
        <v>345</v>
      </c>
      <c r="E234" s="7" t="s">
        <v>16</v>
      </c>
      <c r="F234" s="7">
        <v>226</v>
      </c>
      <c r="G234" s="31" t="s">
        <v>409</v>
      </c>
      <c r="H234" s="8">
        <v>21000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4"/>
        <v>21000</v>
      </c>
      <c r="O234" s="8">
        <v>0</v>
      </c>
    </row>
    <row r="235" spans="1:15" s="83" customFormat="1" ht="22.5" customHeight="1" hidden="1">
      <c r="A235" s="5" t="s">
        <v>17</v>
      </c>
      <c r="B235" s="6">
        <v>951</v>
      </c>
      <c r="C235" s="6" t="s">
        <v>65</v>
      </c>
      <c r="D235" s="7" t="s">
        <v>345</v>
      </c>
      <c r="E235" s="7" t="s">
        <v>16</v>
      </c>
      <c r="F235" s="7">
        <v>226</v>
      </c>
      <c r="G235" s="31" t="s">
        <v>447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44"/>
        <v>0</v>
      </c>
      <c r="O235" s="8">
        <v>0</v>
      </c>
    </row>
    <row r="236" spans="1:254" s="68" customFormat="1" ht="24.75" customHeight="1" hidden="1">
      <c r="A236" s="1" t="s">
        <v>325</v>
      </c>
      <c r="B236" s="2">
        <v>951</v>
      </c>
      <c r="C236" s="2" t="s">
        <v>65</v>
      </c>
      <c r="D236" s="3" t="s">
        <v>324</v>
      </c>
      <c r="E236" s="7"/>
      <c r="F236" s="7"/>
      <c r="G236" s="7"/>
      <c r="H236" s="4">
        <f aca="true" t="shared" si="64" ref="H236:M236">H237+H241+H239</f>
        <v>0</v>
      </c>
      <c r="I236" s="4">
        <f t="shared" si="64"/>
        <v>0</v>
      </c>
      <c r="J236" s="4">
        <f t="shared" si="64"/>
        <v>0</v>
      </c>
      <c r="K236" s="4">
        <f t="shared" si="64"/>
        <v>0</v>
      </c>
      <c r="L236" s="4">
        <f t="shared" si="64"/>
        <v>0</v>
      </c>
      <c r="M236" s="4">
        <f t="shared" si="64"/>
        <v>0</v>
      </c>
      <c r="N236" s="8">
        <f t="shared" si="44"/>
        <v>0</v>
      </c>
      <c r="O236" s="8">
        <v>0</v>
      </c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4"/>
      <c r="IT236" s="84"/>
    </row>
    <row r="237" spans="1:15" s="83" customFormat="1" ht="20.25" customHeight="1" hidden="1">
      <c r="A237" s="5" t="s">
        <v>14</v>
      </c>
      <c r="B237" s="6">
        <v>951</v>
      </c>
      <c r="C237" s="6" t="s">
        <v>65</v>
      </c>
      <c r="D237" s="7" t="s">
        <v>324</v>
      </c>
      <c r="E237" s="7" t="s">
        <v>16</v>
      </c>
      <c r="F237" s="7" t="s">
        <v>15</v>
      </c>
      <c r="G237" s="7" t="s">
        <v>1</v>
      </c>
      <c r="H237" s="8">
        <f aca="true" t="shared" si="65" ref="H237:M237">H238</f>
        <v>0</v>
      </c>
      <c r="I237" s="8">
        <f t="shared" si="65"/>
        <v>0</v>
      </c>
      <c r="J237" s="8">
        <f t="shared" si="65"/>
        <v>0</v>
      </c>
      <c r="K237" s="8">
        <f t="shared" si="65"/>
        <v>0</v>
      </c>
      <c r="L237" s="8">
        <f t="shared" si="65"/>
        <v>0</v>
      </c>
      <c r="M237" s="8">
        <f t="shared" si="65"/>
        <v>0</v>
      </c>
      <c r="N237" s="8">
        <f t="shared" si="44"/>
        <v>0</v>
      </c>
      <c r="O237" s="8">
        <v>0</v>
      </c>
    </row>
    <row r="238" spans="1:15" s="83" customFormat="1" ht="19.5" customHeight="1" hidden="1">
      <c r="A238" s="5" t="s">
        <v>25</v>
      </c>
      <c r="B238" s="6">
        <v>951</v>
      </c>
      <c r="C238" s="6" t="s">
        <v>65</v>
      </c>
      <c r="D238" s="7" t="s">
        <v>324</v>
      </c>
      <c r="E238" s="7" t="s">
        <v>16</v>
      </c>
      <c r="F238" s="7" t="s">
        <v>26</v>
      </c>
      <c r="G238" s="7" t="s">
        <v>8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4"/>
        <v>0</v>
      </c>
      <c r="O238" s="8">
        <v>0</v>
      </c>
    </row>
    <row r="239" spans="1:15" s="83" customFormat="1" ht="19.5" customHeight="1" hidden="1">
      <c r="A239" s="5"/>
      <c r="B239" s="6">
        <v>951</v>
      </c>
      <c r="C239" s="6" t="s">
        <v>65</v>
      </c>
      <c r="D239" s="7" t="s">
        <v>127</v>
      </c>
      <c r="E239" s="7" t="s">
        <v>16</v>
      </c>
      <c r="F239" s="7">
        <v>310</v>
      </c>
      <c r="G239" s="7" t="s">
        <v>1</v>
      </c>
      <c r="H239" s="8">
        <f aca="true" t="shared" si="66" ref="H239:M239">H240</f>
        <v>0</v>
      </c>
      <c r="I239" s="8">
        <f t="shared" si="66"/>
        <v>0</v>
      </c>
      <c r="J239" s="8">
        <f t="shared" si="66"/>
        <v>0</v>
      </c>
      <c r="K239" s="8">
        <f t="shared" si="66"/>
        <v>0</v>
      </c>
      <c r="L239" s="8">
        <f t="shared" si="66"/>
        <v>0</v>
      </c>
      <c r="M239" s="8">
        <f t="shared" si="66"/>
        <v>0</v>
      </c>
      <c r="N239" s="8">
        <f t="shared" si="44"/>
        <v>0</v>
      </c>
      <c r="O239" s="8">
        <v>0</v>
      </c>
    </row>
    <row r="240" spans="1:15" s="83" customFormat="1" ht="19.5" customHeight="1" hidden="1">
      <c r="A240" s="5"/>
      <c r="B240" s="6">
        <v>951</v>
      </c>
      <c r="C240" s="6" t="s">
        <v>65</v>
      </c>
      <c r="D240" s="7" t="s">
        <v>127</v>
      </c>
      <c r="E240" s="7" t="s">
        <v>16</v>
      </c>
      <c r="F240" s="7">
        <v>310</v>
      </c>
      <c r="G240" s="7" t="s">
        <v>8</v>
      </c>
      <c r="H240" s="8">
        <v>0</v>
      </c>
      <c r="I240" s="8">
        <v>0</v>
      </c>
      <c r="J240" s="8">
        <v>0</v>
      </c>
      <c r="K240" s="8"/>
      <c r="L240" s="8"/>
      <c r="M240" s="8">
        <v>0</v>
      </c>
      <c r="N240" s="8">
        <f t="shared" si="44"/>
        <v>0</v>
      </c>
      <c r="O240" s="8">
        <v>0</v>
      </c>
    </row>
    <row r="241" spans="1:15" s="83" customFormat="1" ht="20.25" customHeight="1" hidden="1">
      <c r="A241" s="5" t="s">
        <v>19</v>
      </c>
      <c r="B241" s="6">
        <v>951</v>
      </c>
      <c r="C241" s="6" t="s">
        <v>65</v>
      </c>
      <c r="D241" s="7" t="s">
        <v>324</v>
      </c>
      <c r="E241" s="7" t="s">
        <v>16</v>
      </c>
      <c r="F241" s="7" t="s">
        <v>20</v>
      </c>
      <c r="G241" s="7" t="s">
        <v>1</v>
      </c>
      <c r="H241" s="8">
        <f aca="true" t="shared" si="67" ref="H241:M241">H242</f>
        <v>0</v>
      </c>
      <c r="I241" s="8">
        <f t="shared" si="67"/>
        <v>0</v>
      </c>
      <c r="J241" s="8">
        <f t="shared" si="67"/>
        <v>0</v>
      </c>
      <c r="K241" s="8">
        <f t="shared" si="67"/>
        <v>0</v>
      </c>
      <c r="L241" s="8">
        <f t="shared" si="67"/>
        <v>0</v>
      </c>
      <c r="M241" s="8">
        <f t="shared" si="67"/>
        <v>0</v>
      </c>
      <c r="N241" s="8">
        <f t="shared" si="44"/>
        <v>0</v>
      </c>
      <c r="O241" s="8">
        <v>0</v>
      </c>
    </row>
    <row r="242" spans="1:15" s="83" customFormat="1" ht="18.75" customHeight="1" hidden="1">
      <c r="A242" s="5" t="s">
        <v>19</v>
      </c>
      <c r="B242" s="6">
        <v>951</v>
      </c>
      <c r="C242" s="6" t="s">
        <v>65</v>
      </c>
      <c r="D242" s="7" t="s">
        <v>324</v>
      </c>
      <c r="E242" s="7" t="s">
        <v>16</v>
      </c>
      <c r="F242" s="7" t="s">
        <v>20</v>
      </c>
      <c r="G242" s="7" t="s">
        <v>8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f t="shared" si="44"/>
        <v>0</v>
      </c>
      <c r="O242" s="8">
        <v>0</v>
      </c>
    </row>
    <row r="243" spans="1:254" s="68" customFormat="1" ht="32.25" customHeight="1">
      <c r="A243" s="1" t="s">
        <v>425</v>
      </c>
      <c r="B243" s="2">
        <v>951</v>
      </c>
      <c r="C243" s="2" t="s">
        <v>65</v>
      </c>
      <c r="D243" s="3" t="s">
        <v>424</v>
      </c>
      <c r="E243" s="3" t="s">
        <v>1</v>
      </c>
      <c r="F243" s="3" t="s">
        <v>1</v>
      </c>
      <c r="G243" s="3" t="s">
        <v>1</v>
      </c>
      <c r="H243" s="4">
        <f aca="true" t="shared" si="68" ref="H243:M243">H244</f>
        <v>10000</v>
      </c>
      <c r="I243" s="4">
        <f t="shared" si="68"/>
        <v>0</v>
      </c>
      <c r="J243" s="4">
        <f t="shared" si="68"/>
        <v>0</v>
      </c>
      <c r="K243" s="4">
        <f t="shared" si="68"/>
        <v>0</v>
      </c>
      <c r="L243" s="4">
        <f t="shared" si="68"/>
        <v>0</v>
      </c>
      <c r="M243" s="4">
        <f t="shared" si="68"/>
        <v>0</v>
      </c>
      <c r="N243" s="4">
        <f>H243-J243</f>
        <v>10000</v>
      </c>
      <c r="O243" s="4">
        <v>0</v>
      </c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4"/>
      <c r="IT243" s="84"/>
    </row>
    <row r="244" spans="1:15" s="83" customFormat="1" ht="21" customHeight="1">
      <c r="A244" s="5" t="s">
        <v>14</v>
      </c>
      <c r="B244" s="6">
        <v>951</v>
      </c>
      <c r="C244" s="6" t="s">
        <v>65</v>
      </c>
      <c r="D244" s="7" t="s">
        <v>424</v>
      </c>
      <c r="E244" s="7" t="s">
        <v>16</v>
      </c>
      <c r="F244" s="7">
        <v>220</v>
      </c>
      <c r="G244" s="7" t="s">
        <v>1</v>
      </c>
      <c r="H244" s="8">
        <f>H245+H246</f>
        <v>10000</v>
      </c>
      <c r="I244" s="8">
        <f>I245+I246</f>
        <v>0</v>
      </c>
      <c r="J244" s="8">
        <f>J245+J246</f>
        <v>0</v>
      </c>
      <c r="K244" s="8">
        <f>K246</f>
        <v>0</v>
      </c>
      <c r="L244" s="8">
        <f>L246</f>
        <v>0</v>
      </c>
      <c r="M244" s="8">
        <f>M245+M246</f>
        <v>0</v>
      </c>
      <c r="N244" s="8">
        <f>H244-J244</f>
        <v>10000</v>
      </c>
      <c r="O244" s="8">
        <v>0</v>
      </c>
    </row>
    <row r="245" spans="1:15" s="83" customFormat="1" ht="22.5" customHeight="1">
      <c r="A245" s="5" t="s">
        <v>25</v>
      </c>
      <c r="B245" s="6">
        <v>951</v>
      </c>
      <c r="C245" s="6" t="s">
        <v>65</v>
      </c>
      <c r="D245" s="7" t="s">
        <v>424</v>
      </c>
      <c r="E245" s="7" t="s">
        <v>16</v>
      </c>
      <c r="F245" s="7">
        <v>225</v>
      </c>
      <c r="G245" s="31" t="s">
        <v>409</v>
      </c>
      <c r="H245" s="8">
        <v>10000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>H245-J245</f>
        <v>10000</v>
      </c>
      <c r="O245" s="8">
        <v>0</v>
      </c>
    </row>
    <row r="246" spans="1:15" s="83" customFormat="1" ht="22.5" customHeight="1" hidden="1">
      <c r="A246" s="5" t="s">
        <v>17</v>
      </c>
      <c r="B246" s="6">
        <v>951</v>
      </c>
      <c r="C246" s="6" t="s">
        <v>65</v>
      </c>
      <c r="D246" s="7" t="s">
        <v>424</v>
      </c>
      <c r="E246" s="7" t="s">
        <v>16</v>
      </c>
      <c r="F246" s="7">
        <v>226</v>
      </c>
      <c r="G246" s="31" t="s">
        <v>90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>H246-J246</f>
        <v>0</v>
      </c>
      <c r="O246" s="8">
        <v>0</v>
      </c>
    </row>
    <row r="247" spans="1:254" s="68" customFormat="1" ht="76.5" customHeight="1">
      <c r="A247" s="1" t="s">
        <v>119</v>
      </c>
      <c r="B247" s="2">
        <v>951</v>
      </c>
      <c r="C247" s="2" t="s">
        <v>343</v>
      </c>
      <c r="D247" s="30" t="s">
        <v>120</v>
      </c>
      <c r="E247" s="3" t="s">
        <v>1</v>
      </c>
      <c r="F247" s="3" t="s">
        <v>1</v>
      </c>
      <c r="G247" s="3" t="s">
        <v>1</v>
      </c>
      <c r="H247" s="4">
        <f>H248</f>
        <v>5000</v>
      </c>
      <c r="I247" s="4">
        <f aca="true" t="shared" si="69" ref="I247:M248">I248</f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  <c r="M247" s="4">
        <f t="shared" si="69"/>
        <v>0</v>
      </c>
      <c r="N247" s="4">
        <f aca="true" t="shared" si="70" ref="N247:N262">H247-J247</f>
        <v>5000</v>
      </c>
      <c r="O247" s="4">
        <v>0</v>
      </c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4"/>
      <c r="IT247" s="84"/>
    </row>
    <row r="248" spans="1:15" s="83" customFormat="1" ht="21" customHeight="1">
      <c r="A248" s="5" t="s">
        <v>14</v>
      </c>
      <c r="B248" s="6">
        <v>951</v>
      </c>
      <c r="C248" s="6" t="s">
        <v>343</v>
      </c>
      <c r="D248" s="31" t="s">
        <v>120</v>
      </c>
      <c r="E248" s="7" t="s">
        <v>16</v>
      </c>
      <c r="F248" s="7" t="s">
        <v>15</v>
      </c>
      <c r="G248" s="7" t="s">
        <v>1</v>
      </c>
      <c r="H248" s="8">
        <f>H249</f>
        <v>5000</v>
      </c>
      <c r="I248" s="8">
        <f t="shared" si="69"/>
        <v>0</v>
      </c>
      <c r="J248" s="8">
        <f t="shared" si="69"/>
        <v>0</v>
      </c>
      <c r="K248" s="8">
        <f t="shared" si="69"/>
        <v>0</v>
      </c>
      <c r="L248" s="8">
        <f t="shared" si="69"/>
        <v>0</v>
      </c>
      <c r="M248" s="8">
        <f t="shared" si="69"/>
        <v>0</v>
      </c>
      <c r="N248" s="8">
        <f t="shared" si="70"/>
        <v>5000</v>
      </c>
      <c r="O248" s="8">
        <v>0</v>
      </c>
    </row>
    <row r="249" spans="1:15" s="83" customFormat="1" ht="18" customHeight="1">
      <c r="A249" s="5" t="s">
        <v>17</v>
      </c>
      <c r="B249" s="6">
        <v>951</v>
      </c>
      <c r="C249" s="6" t="s">
        <v>343</v>
      </c>
      <c r="D249" s="31" t="s">
        <v>120</v>
      </c>
      <c r="E249" s="7" t="s">
        <v>16</v>
      </c>
      <c r="F249" s="7" t="s">
        <v>18</v>
      </c>
      <c r="G249" s="7">
        <v>100</v>
      </c>
      <c r="H249" s="8">
        <v>5000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 t="shared" si="70"/>
        <v>5000</v>
      </c>
      <c r="O249" s="8">
        <v>0</v>
      </c>
    </row>
    <row r="250" spans="1:15" s="83" customFormat="1" ht="30.75" customHeight="1">
      <c r="A250" s="1" t="s">
        <v>453</v>
      </c>
      <c r="B250" s="2">
        <v>951</v>
      </c>
      <c r="C250" s="2" t="s">
        <v>67</v>
      </c>
      <c r="D250" s="3" t="s">
        <v>128</v>
      </c>
      <c r="E250" s="7" t="s">
        <v>1</v>
      </c>
      <c r="F250" s="7" t="s">
        <v>1</v>
      </c>
      <c r="G250" s="7" t="s">
        <v>1</v>
      </c>
      <c r="H250" s="4">
        <f aca="true" t="shared" si="71" ref="H250:M250">H251+H255</f>
        <v>6009300</v>
      </c>
      <c r="I250" s="4">
        <f t="shared" si="71"/>
        <v>2442600</v>
      </c>
      <c r="J250" s="4">
        <f t="shared" si="71"/>
        <v>2442600</v>
      </c>
      <c r="K250" s="4">
        <f t="shared" si="71"/>
        <v>0</v>
      </c>
      <c r="L250" s="4">
        <f t="shared" si="71"/>
        <v>0</v>
      </c>
      <c r="M250" s="4">
        <f t="shared" si="71"/>
        <v>2442600</v>
      </c>
      <c r="N250" s="4">
        <f t="shared" si="70"/>
        <v>3566700</v>
      </c>
      <c r="O250" s="4">
        <v>0</v>
      </c>
    </row>
    <row r="251" spans="1:15" s="83" customFormat="1" ht="22.5" customHeight="1">
      <c r="A251" s="5" t="s">
        <v>54</v>
      </c>
      <c r="B251" s="6">
        <v>951</v>
      </c>
      <c r="C251" s="6" t="s">
        <v>67</v>
      </c>
      <c r="D251" s="7" t="s">
        <v>128</v>
      </c>
      <c r="E251" s="7">
        <v>610</v>
      </c>
      <c r="F251" s="7" t="s">
        <v>55</v>
      </c>
      <c r="G251" s="7" t="s">
        <v>1</v>
      </c>
      <c r="H251" s="8">
        <f>H252+H253+H254</f>
        <v>6009300</v>
      </c>
      <c r="I251" s="8">
        <f>I252+I253+I254</f>
        <v>2442600</v>
      </c>
      <c r="J251" s="8">
        <f>J252+J253+J254</f>
        <v>2442600</v>
      </c>
      <c r="K251" s="8">
        <f>K252</f>
        <v>0</v>
      </c>
      <c r="L251" s="8">
        <f>L252</f>
        <v>0</v>
      </c>
      <c r="M251" s="8">
        <f>M252+M253+M254</f>
        <v>2442600</v>
      </c>
      <c r="N251" s="8">
        <f t="shared" si="70"/>
        <v>3566700</v>
      </c>
      <c r="O251" s="8">
        <v>0</v>
      </c>
    </row>
    <row r="252" spans="1:15" s="83" customFormat="1" ht="30.75" customHeight="1">
      <c r="A252" s="5" t="s">
        <v>57</v>
      </c>
      <c r="B252" s="6">
        <v>951</v>
      </c>
      <c r="C252" s="6" t="s">
        <v>67</v>
      </c>
      <c r="D252" s="7" t="s">
        <v>128</v>
      </c>
      <c r="E252" s="7" t="s">
        <v>68</v>
      </c>
      <c r="F252" s="7" t="s">
        <v>58</v>
      </c>
      <c r="G252" s="7">
        <v>100</v>
      </c>
      <c r="H252" s="8">
        <v>5709300</v>
      </c>
      <c r="I252" s="8">
        <v>2142600</v>
      </c>
      <c r="J252" s="8">
        <v>2142600</v>
      </c>
      <c r="K252" s="8">
        <v>0</v>
      </c>
      <c r="L252" s="8">
        <v>0</v>
      </c>
      <c r="M252" s="8">
        <v>2142600</v>
      </c>
      <c r="N252" s="8">
        <f t="shared" si="70"/>
        <v>3566700</v>
      </c>
      <c r="O252" s="8">
        <v>0</v>
      </c>
    </row>
    <row r="253" spans="1:15" s="83" customFormat="1" ht="30.75" customHeight="1">
      <c r="A253" s="5" t="s">
        <v>57</v>
      </c>
      <c r="B253" s="6">
        <v>951</v>
      </c>
      <c r="C253" s="6" t="s">
        <v>67</v>
      </c>
      <c r="D253" s="7" t="s">
        <v>128</v>
      </c>
      <c r="E253" s="7">
        <v>612</v>
      </c>
      <c r="F253" s="7" t="s">
        <v>58</v>
      </c>
      <c r="G253" s="7">
        <v>123</v>
      </c>
      <c r="H253" s="8">
        <v>300000</v>
      </c>
      <c r="I253" s="8">
        <v>300000</v>
      </c>
      <c r="J253" s="8">
        <v>300000</v>
      </c>
      <c r="K253" s="8">
        <v>0</v>
      </c>
      <c r="L253" s="8">
        <v>0</v>
      </c>
      <c r="M253" s="8">
        <v>300000</v>
      </c>
      <c r="N253" s="8">
        <f>H253-J253</f>
        <v>0</v>
      </c>
      <c r="O253" s="8">
        <v>0</v>
      </c>
    </row>
    <row r="254" spans="1:15" s="83" customFormat="1" ht="30.75" customHeight="1" hidden="1">
      <c r="A254" s="5" t="s">
        <v>57</v>
      </c>
      <c r="B254" s="6">
        <v>951</v>
      </c>
      <c r="C254" s="6" t="s">
        <v>67</v>
      </c>
      <c r="D254" s="7" t="s">
        <v>128</v>
      </c>
      <c r="E254" s="7">
        <v>612</v>
      </c>
      <c r="F254" s="7" t="s">
        <v>58</v>
      </c>
      <c r="G254" s="7">
        <v>123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H254-J254</f>
        <v>0</v>
      </c>
      <c r="O254" s="8">
        <v>0</v>
      </c>
    </row>
    <row r="255" spans="1:15" s="83" customFormat="1" ht="21" customHeight="1" hidden="1">
      <c r="A255" s="5" t="s">
        <v>54</v>
      </c>
      <c r="B255" s="6">
        <v>951</v>
      </c>
      <c r="C255" s="6" t="s">
        <v>67</v>
      </c>
      <c r="D255" s="7" t="s">
        <v>128</v>
      </c>
      <c r="E255" s="7">
        <v>611</v>
      </c>
      <c r="F255" s="7" t="s">
        <v>55</v>
      </c>
      <c r="G255" s="7" t="s">
        <v>1</v>
      </c>
      <c r="H255" s="8">
        <f>H256</f>
        <v>0</v>
      </c>
      <c r="I255" s="8">
        <f>I256</f>
        <v>0</v>
      </c>
      <c r="J255" s="8">
        <f>J256</f>
        <v>0</v>
      </c>
      <c r="K255" s="8">
        <f>K257</f>
        <v>0</v>
      </c>
      <c r="L255" s="8">
        <f>L257</f>
        <v>0</v>
      </c>
      <c r="M255" s="8">
        <f>M256</f>
        <v>0</v>
      </c>
      <c r="N255" s="8">
        <f t="shared" si="70"/>
        <v>0</v>
      </c>
      <c r="O255" s="8">
        <v>0</v>
      </c>
    </row>
    <row r="256" spans="1:15" s="83" customFormat="1" ht="30.75" customHeight="1" hidden="1">
      <c r="A256" s="5" t="s">
        <v>57</v>
      </c>
      <c r="B256" s="6">
        <v>951</v>
      </c>
      <c r="C256" s="6" t="s">
        <v>67</v>
      </c>
      <c r="D256" s="7" t="s">
        <v>128</v>
      </c>
      <c r="E256" s="7">
        <v>611</v>
      </c>
      <c r="F256" s="7" t="s">
        <v>58</v>
      </c>
      <c r="G256" s="7">
        <v>104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 t="shared" si="70"/>
        <v>0</v>
      </c>
      <c r="O256" s="8">
        <v>0</v>
      </c>
    </row>
    <row r="257" spans="1:15" s="83" customFormat="1" ht="48" customHeight="1" hidden="1">
      <c r="A257" s="1" t="s">
        <v>327</v>
      </c>
      <c r="B257" s="2">
        <v>951</v>
      </c>
      <c r="C257" s="2" t="s">
        <v>67</v>
      </c>
      <c r="D257" s="3" t="s">
        <v>354</v>
      </c>
      <c r="E257" s="7" t="s">
        <v>1</v>
      </c>
      <c r="F257" s="7" t="s">
        <v>1</v>
      </c>
      <c r="G257" s="7" t="s">
        <v>1</v>
      </c>
      <c r="H257" s="4">
        <f>H258</f>
        <v>0</v>
      </c>
      <c r="I257" s="4">
        <f aca="true" t="shared" si="72" ref="I257:J264">I258</f>
        <v>0</v>
      </c>
      <c r="J257" s="4">
        <f t="shared" si="72"/>
        <v>0</v>
      </c>
      <c r="K257" s="4">
        <f aca="true" t="shared" si="73" ref="K257:O264">K258</f>
        <v>0</v>
      </c>
      <c r="L257" s="4">
        <f t="shared" si="73"/>
        <v>0</v>
      </c>
      <c r="M257" s="4">
        <f t="shared" si="73"/>
        <v>0</v>
      </c>
      <c r="N257" s="4">
        <f t="shared" si="70"/>
        <v>0</v>
      </c>
      <c r="O257" s="4">
        <v>0</v>
      </c>
    </row>
    <row r="258" spans="1:15" s="83" customFormat="1" ht="24.75" customHeight="1" hidden="1">
      <c r="A258" s="5" t="s">
        <v>54</v>
      </c>
      <c r="B258" s="6">
        <v>951</v>
      </c>
      <c r="C258" s="6" t="s">
        <v>67</v>
      </c>
      <c r="D258" s="7" t="s">
        <v>354</v>
      </c>
      <c r="E258" s="7" t="s">
        <v>68</v>
      </c>
      <c r="F258" s="7" t="s">
        <v>55</v>
      </c>
      <c r="G258" s="7" t="s">
        <v>1</v>
      </c>
      <c r="H258" s="8">
        <f>H259</f>
        <v>0</v>
      </c>
      <c r="I258" s="8">
        <f t="shared" si="72"/>
        <v>0</v>
      </c>
      <c r="J258" s="8">
        <f t="shared" si="72"/>
        <v>0</v>
      </c>
      <c r="K258" s="8">
        <f t="shared" si="73"/>
        <v>0</v>
      </c>
      <c r="L258" s="8">
        <f t="shared" si="73"/>
        <v>0</v>
      </c>
      <c r="M258" s="8">
        <f t="shared" si="73"/>
        <v>0</v>
      </c>
      <c r="N258" s="8">
        <f t="shared" si="70"/>
        <v>0</v>
      </c>
      <c r="O258" s="8">
        <v>0</v>
      </c>
    </row>
    <row r="259" spans="1:15" s="83" customFormat="1" ht="30" customHeight="1" hidden="1">
      <c r="A259" s="5" t="s">
        <v>57</v>
      </c>
      <c r="B259" s="6">
        <v>951</v>
      </c>
      <c r="C259" s="6" t="s">
        <v>67</v>
      </c>
      <c r="D259" s="7" t="s">
        <v>354</v>
      </c>
      <c r="E259" s="7" t="s">
        <v>68</v>
      </c>
      <c r="F259" s="7" t="s">
        <v>58</v>
      </c>
      <c r="G259" s="7">
        <v>316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70"/>
        <v>0</v>
      </c>
      <c r="O259" s="8">
        <v>0</v>
      </c>
    </row>
    <row r="260" spans="1:15" s="83" customFormat="1" ht="48" customHeight="1" hidden="1">
      <c r="A260" s="1" t="s">
        <v>327</v>
      </c>
      <c r="B260" s="2">
        <v>951</v>
      </c>
      <c r="C260" s="2" t="s">
        <v>67</v>
      </c>
      <c r="D260" s="3" t="s">
        <v>354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t="shared" si="72"/>
        <v>0</v>
      </c>
      <c r="J260" s="4">
        <f t="shared" si="72"/>
        <v>0</v>
      </c>
      <c r="K260" s="4">
        <f t="shared" si="73"/>
        <v>0</v>
      </c>
      <c r="L260" s="4">
        <f t="shared" si="73"/>
        <v>0</v>
      </c>
      <c r="M260" s="4">
        <f t="shared" si="73"/>
        <v>0</v>
      </c>
      <c r="N260" s="4">
        <f t="shared" si="70"/>
        <v>0</v>
      </c>
      <c r="O260" s="4">
        <v>0</v>
      </c>
    </row>
    <row r="261" spans="1:15" s="83" customFormat="1" ht="24.75" customHeight="1" hidden="1">
      <c r="A261" s="5" t="s">
        <v>54</v>
      </c>
      <c r="B261" s="6">
        <v>951</v>
      </c>
      <c r="C261" s="6" t="s">
        <v>67</v>
      </c>
      <c r="D261" s="7" t="s">
        <v>354</v>
      </c>
      <c r="E261" s="7" t="s">
        <v>68</v>
      </c>
      <c r="F261" s="7" t="s">
        <v>55</v>
      </c>
      <c r="G261" s="7" t="s">
        <v>1</v>
      </c>
      <c r="H261" s="8">
        <f>H262</f>
        <v>0</v>
      </c>
      <c r="I261" s="8">
        <f t="shared" si="72"/>
        <v>0</v>
      </c>
      <c r="J261" s="8">
        <f t="shared" si="72"/>
        <v>0</v>
      </c>
      <c r="K261" s="8">
        <f t="shared" si="73"/>
        <v>0</v>
      </c>
      <c r="L261" s="8">
        <f t="shared" si="73"/>
        <v>0</v>
      </c>
      <c r="M261" s="8">
        <f t="shared" si="73"/>
        <v>0</v>
      </c>
      <c r="N261" s="8">
        <f t="shared" si="70"/>
        <v>0</v>
      </c>
      <c r="O261" s="8">
        <v>0</v>
      </c>
    </row>
    <row r="262" spans="1:15" s="83" customFormat="1" ht="36" customHeight="1" hidden="1">
      <c r="A262" s="5" t="s">
        <v>57</v>
      </c>
      <c r="B262" s="6">
        <v>951</v>
      </c>
      <c r="C262" s="6" t="s">
        <v>67</v>
      </c>
      <c r="D262" s="7" t="s">
        <v>354</v>
      </c>
      <c r="E262" s="7" t="s">
        <v>68</v>
      </c>
      <c r="F262" s="7" t="s">
        <v>58</v>
      </c>
      <c r="G262" s="7">
        <v>185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0"/>
        <v>0</v>
      </c>
      <c r="O262" s="8">
        <v>0</v>
      </c>
    </row>
    <row r="263" spans="1:15" s="83" customFormat="1" ht="60.75" customHeight="1" hidden="1">
      <c r="A263" s="1" t="s">
        <v>334</v>
      </c>
      <c r="B263" s="2">
        <v>951</v>
      </c>
      <c r="C263" s="2" t="s">
        <v>67</v>
      </c>
      <c r="D263" s="2">
        <v>9910071180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72"/>
        <v>0</v>
      </c>
      <c r="J263" s="4">
        <f t="shared" si="72"/>
        <v>0</v>
      </c>
      <c r="K263" s="4">
        <f t="shared" si="73"/>
        <v>0</v>
      </c>
      <c r="L263" s="4">
        <f t="shared" si="73"/>
        <v>0</v>
      </c>
      <c r="M263" s="4">
        <f t="shared" si="73"/>
        <v>0</v>
      </c>
      <c r="N263" s="4">
        <f t="shared" si="73"/>
        <v>0</v>
      </c>
      <c r="O263" s="4">
        <f t="shared" si="73"/>
        <v>0</v>
      </c>
    </row>
    <row r="264" spans="1:15" s="83" customFormat="1" ht="24.75" customHeight="1" hidden="1">
      <c r="A264" s="5" t="s">
        <v>54</v>
      </c>
      <c r="B264" s="6">
        <v>951</v>
      </c>
      <c r="C264" s="6" t="s">
        <v>67</v>
      </c>
      <c r="D264" s="6">
        <v>9910071180</v>
      </c>
      <c r="E264" s="7">
        <v>612</v>
      </c>
      <c r="F264" s="7" t="s">
        <v>55</v>
      </c>
      <c r="G264" s="7" t="s">
        <v>1</v>
      </c>
      <c r="H264" s="8">
        <f>H265</f>
        <v>0</v>
      </c>
      <c r="I264" s="8">
        <f t="shared" si="72"/>
        <v>0</v>
      </c>
      <c r="J264" s="8">
        <f t="shared" si="72"/>
        <v>0</v>
      </c>
      <c r="K264" s="8">
        <f t="shared" si="73"/>
        <v>0</v>
      </c>
      <c r="L264" s="8">
        <f t="shared" si="73"/>
        <v>0</v>
      </c>
      <c r="M264" s="8">
        <f t="shared" si="73"/>
        <v>0</v>
      </c>
      <c r="N264" s="8">
        <f t="shared" si="73"/>
        <v>0</v>
      </c>
      <c r="O264" s="8">
        <f t="shared" si="73"/>
        <v>0</v>
      </c>
    </row>
    <row r="265" spans="1:15" s="83" customFormat="1" ht="30" customHeight="1" hidden="1">
      <c r="A265" s="5" t="s">
        <v>57</v>
      </c>
      <c r="B265" s="6">
        <v>951</v>
      </c>
      <c r="C265" s="6" t="s">
        <v>67</v>
      </c>
      <c r="D265" s="6">
        <v>9910071180</v>
      </c>
      <c r="E265" s="7">
        <v>612</v>
      </c>
      <c r="F265" s="7" t="s">
        <v>58</v>
      </c>
      <c r="G265" s="7">
        <v>25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>H265-I265</f>
        <v>0</v>
      </c>
      <c r="O265" s="8">
        <f>I265-J265</f>
        <v>0</v>
      </c>
    </row>
    <row r="266" spans="1:254" s="68" customFormat="1" ht="41.25" customHeight="1" hidden="1">
      <c r="A266" s="1" t="s">
        <v>69</v>
      </c>
      <c r="B266" s="2">
        <v>951</v>
      </c>
      <c r="C266" s="2" t="s">
        <v>70</v>
      </c>
      <c r="D266" s="3" t="s">
        <v>129</v>
      </c>
      <c r="E266" s="3" t="s">
        <v>1</v>
      </c>
      <c r="F266" s="3" t="s">
        <v>1</v>
      </c>
      <c r="G266" s="3" t="s">
        <v>1</v>
      </c>
      <c r="H266" s="4">
        <f>H267+H269</f>
        <v>0</v>
      </c>
      <c r="I266" s="4">
        <f>I267</f>
        <v>0</v>
      </c>
      <c r="J266" s="4">
        <f>J267</f>
        <v>0</v>
      </c>
      <c r="K266" s="4">
        <v>0</v>
      </c>
      <c r="L266" s="4">
        <v>0</v>
      </c>
      <c r="M266" s="4">
        <f>M267</f>
        <v>0</v>
      </c>
      <c r="N266" s="4">
        <f>H266-I266</f>
        <v>0</v>
      </c>
      <c r="O266" s="4">
        <f>I266-J266</f>
        <v>0</v>
      </c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84"/>
      <c r="GD266" s="84"/>
      <c r="GE266" s="84"/>
      <c r="GF266" s="84"/>
      <c r="GG266" s="84"/>
      <c r="GH266" s="84"/>
      <c r="GI266" s="84"/>
      <c r="GJ266" s="84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4"/>
      <c r="IS266" s="84"/>
      <c r="IT266" s="84"/>
    </row>
    <row r="267" spans="1:15" ht="25.5" customHeight="1" hidden="1">
      <c r="A267" s="5" t="s">
        <v>27</v>
      </c>
      <c r="B267" s="6">
        <v>951</v>
      </c>
      <c r="C267" s="6" t="s">
        <v>70</v>
      </c>
      <c r="D267" s="7" t="s">
        <v>129</v>
      </c>
      <c r="E267" s="7" t="s">
        <v>16</v>
      </c>
      <c r="F267" s="7">
        <v>300</v>
      </c>
      <c r="G267" s="7" t="s">
        <v>1</v>
      </c>
      <c r="H267" s="8">
        <f>H268+H270</f>
        <v>0</v>
      </c>
      <c r="I267" s="8">
        <f>I268+I270</f>
        <v>0</v>
      </c>
      <c r="J267" s="8">
        <f>J268+J270</f>
        <v>0</v>
      </c>
      <c r="K267" s="8">
        <f>K268</f>
        <v>0</v>
      </c>
      <c r="L267" s="8">
        <f>L268</f>
        <v>0</v>
      </c>
      <c r="M267" s="8">
        <f>M268+M270</f>
        <v>0</v>
      </c>
      <c r="N267" s="8">
        <f>N268</f>
        <v>0</v>
      </c>
      <c r="O267" s="8">
        <f>O268</f>
        <v>0</v>
      </c>
    </row>
    <row r="268" spans="1:15" ht="23.25" customHeight="1" hidden="1">
      <c r="A268" s="5" t="s">
        <v>27</v>
      </c>
      <c r="B268" s="6">
        <v>951</v>
      </c>
      <c r="C268" s="6" t="s">
        <v>70</v>
      </c>
      <c r="D268" s="7" t="s">
        <v>129</v>
      </c>
      <c r="E268" s="7" t="s">
        <v>16</v>
      </c>
      <c r="F268" s="7">
        <v>310</v>
      </c>
      <c r="G268" s="7" t="s">
        <v>8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>H268-I268</f>
        <v>0</v>
      </c>
      <c r="O268" s="8">
        <f>I268-J268</f>
        <v>0</v>
      </c>
    </row>
    <row r="269" spans="1:15" ht="23.25" customHeight="1" hidden="1">
      <c r="A269" s="5" t="s">
        <v>104</v>
      </c>
      <c r="B269" s="6">
        <v>951</v>
      </c>
      <c r="C269" s="6" t="s">
        <v>70</v>
      </c>
      <c r="D269" s="7" t="s">
        <v>129</v>
      </c>
      <c r="E269" s="7" t="s">
        <v>16</v>
      </c>
      <c r="F269" s="7">
        <v>340</v>
      </c>
      <c r="G269" s="7" t="s">
        <v>1</v>
      </c>
      <c r="H269" s="8">
        <v>0</v>
      </c>
      <c r="I269" s="8">
        <f aca="true" t="shared" si="74" ref="I269:O269">I270</f>
        <v>0</v>
      </c>
      <c r="J269" s="8">
        <f t="shared" si="74"/>
        <v>0</v>
      </c>
      <c r="K269" s="8">
        <f t="shared" si="74"/>
        <v>0</v>
      </c>
      <c r="L269" s="8">
        <f t="shared" si="74"/>
        <v>0</v>
      </c>
      <c r="M269" s="8">
        <f t="shared" si="74"/>
        <v>0</v>
      </c>
      <c r="N269" s="8">
        <f t="shared" si="74"/>
        <v>0</v>
      </c>
      <c r="O269" s="8">
        <f t="shared" si="74"/>
        <v>0</v>
      </c>
    </row>
    <row r="270" spans="1:15" ht="25.5" customHeight="1" hidden="1">
      <c r="A270" s="5" t="s">
        <v>104</v>
      </c>
      <c r="B270" s="6">
        <v>951</v>
      </c>
      <c r="C270" s="6" t="s">
        <v>70</v>
      </c>
      <c r="D270" s="7" t="s">
        <v>129</v>
      </c>
      <c r="E270" s="7" t="s">
        <v>16</v>
      </c>
      <c r="F270" s="7">
        <v>340</v>
      </c>
      <c r="G270" s="7" t="s">
        <v>8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f>H270-I270</f>
        <v>0</v>
      </c>
      <c r="O270" s="8">
        <f>I270-J270</f>
        <v>0</v>
      </c>
    </row>
    <row r="271" spans="1:15" ht="30" customHeight="1">
      <c r="A271" s="104" t="s">
        <v>406</v>
      </c>
      <c r="B271" s="60">
        <v>450</v>
      </c>
      <c r="C271" s="215" t="s">
        <v>146</v>
      </c>
      <c r="D271" s="216"/>
      <c r="E271" s="216"/>
      <c r="F271" s="216"/>
      <c r="G271" s="217"/>
      <c r="H271" s="62" t="s">
        <v>146</v>
      </c>
      <c r="I271" s="62" t="s">
        <v>146</v>
      </c>
      <c r="J271" s="108">
        <v>2871007.81</v>
      </c>
      <c r="K271" s="108"/>
      <c r="L271" s="108"/>
      <c r="M271" s="108">
        <v>2871007.81</v>
      </c>
      <c r="N271" s="62" t="s">
        <v>146</v>
      </c>
      <c r="O271" s="62" t="s">
        <v>146</v>
      </c>
    </row>
    <row r="272" spans="1:15" ht="17.25" customHeight="1" hidden="1">
      <c r="A272" s="5"/>
      <c r="B272" s="6"/>
      <c r="C272" s="7"/>
      <c r="D272" s="7"/>
      <c r="E272" s="7"/>
      <c r="F272" s="68">
        <v>221</v>
      </c>
      <c r="G272" s="7"/>
      <c r="H272" s="8">
        <f>H17+H102</f>
        <v>51000</v>
      </c>
      <c r="I272" s="8">
        <f>I17+I102</f>
        <v>20853.46</v>
      </c>
      <c r="J272" s="8">
        <f>J17+J102</f>
        <v>20853.46</v>
      </c>
      <c r="K272" s="90">
        <v>0</v>
      </c>
      <c r="L272" s="90">
        <v>0</v>
      </c>
      <c r="M272" s="8">
        <f>M17+M102</f>
        <v>20853.46</v>
      </c>
      <c r="N272" s="8">
        <f>N17+N102</f>
        <v>30146.54</v>
      </c>
      <c r="O272" s="90">
        <v>0</v>
      </c>
    </row>
    <row r="273" spans="1:15" ht="17.25" customHeight="1" hidden="1">
      <c r="A273" s="5"/>
      <c r="B273" s="6"/>
      <c r="C273" s="7"/>
      <c r="D273" s="7"/>
      <c r="E273" s="7"/>
      <c r="F273" s="68">
        <v>223</v>
      </c>
      <c r="G273" s="7"/>
      <c r="H273" s="8">
        <f>H210</f>
        <v>252900</v>
      </c>
      <c r="I273" s="8">
        <f>I210</f>
        <v>126342.3</v>
      </c>
      <c r="J273" s="8">
        <f>J210</f>
        <v>126342.3</v>
      </c>
      <c r="K273" s="90">
        <f aca="true" t="shared" si="75" ref="H273:L274">K18</f>
        <v>0</v>
      </c>
      <c r="L273" s="90">
        <f t="shared" si="75"/>
        <v>0</v>
      </c>
      <c r="M273" s="8">
        <f>M210</f>
        <v>126342.3</v>
      </c>
      <c r="N273" s="8">
        <f>N210</f>
        <v>126557.7</v>
      </c>
      <c r="O273" s="90">
        <v>0</v>
      </c>
    </row>
    <row r="274" spans="1:15" ht="17.25" customHeight="1" hidden="1">
      <c r="A274" s="5"/>
      <c r="B274" s="6"/>
      <c r="C274" s="7"/>
      <c r="D274" s="7"/>
      <c r="E274" s="7"/>
      <c r="F274" s="68">
        <v>224</v>
      </c>
      <c r="G274" s="7"/>
      <c r="H274" s="8">
        <f t="shared" si="75"/>
        <v>0</v>
      </c>
      <c r="I274" s="8">
        <f>I19</f>
        <v>0</v>
      </c>
      <c r="J274" s="8">
        <f>J19</f>
        <v>0</v>
      </c>
      <c r="K274" s="90">
        <f t="shared" si="75"/>
        <v>0</v>
      </c>
      <c r="L274" s="90">
        <f t="shared" si="75"/>
        <v>0</v>
      </c>
      <c r="M274" s="8">
        <f>M19</f>
        <v>0</v>
      </c>
      <c r="N274" s="8">
        <f>N19</f>
        <v>0</v>
      </c>
      <c r="O274" s="90">
        <v>0</v>
      </c>
    </row>
    <row r="275" spans="1:15" ht="15" hidden="1">
      <c r="A275" s="66"/>
      <c r="B275" s="6"/>
      <c r="C275" s="67"/>
      <c r="D275" s="68"/>
      <c r="E275" s="68"/>
      <c r="F275" s="68">
        <v>225</v>
      </c>
      <c r="H275" s="69">
        <f>H20+H103+H129+H130+H131+H197+H203+H204+H212+H213+H216+H217+H221+H225+H226+H245</f>
        <v>3417300</v>
      </c>
      <c r="I275" s="69">
        <f>I20+I103+I129+I130+I131+I197+I203+I204+I212+I213+I216+I217+I221+I225+I226+I245</f>
        <v>1744701.14</v>
      </c>
      <c r="J275" s="69">
        <f>J20+J103+J129+J130+J131+J197+J203+J204+J212+J213+J216+J217+J221+J225+J226+J245</f>
        <v>1744701.14</v>
      </c>
      <c r="K275" s="69">
        <f>K20+K130+K157+K178+K235</f>
        <v>0</v>
      </c>
      <c r="L275" s="69">
        <f>L20+L130+L157+L178+L235</f>
        <v>0</v>
      </c>
      <c r="M275" s="69">
        <f>M20+M103+M129+M130+M131+M197+M203+M204+M212+M213+M216+M217+M221+M225+M226+M245</f>
        <v>1744701.14</v>
      </c>
      <c r="N275" s="69">
        <f>N20+N103+N129+N130+N131+N197+N203+N204+N212+N213+N216+N217+N221+N225+N226+N245</f>
        <v>1672598.86</v>
      </c>
      <c r="O275" s="69">
        <f>O20+O130+O157+O235</f>
        <v>0</v>
      </c>
    </row>
    <row r="276" spans="1:15" ht="15" hidden="1">
      <c r="A276" s="66"/>
      <c r="B276" s="6"/>
      <c r="C276" s="67"/>
      <c r="D276" s="68"/>
      <c r="E276" s="68"/>
      <c r="F276" s="68">
        <v>226</v>
      </c>
      <c r="H276" s="69">
        <f>H21+H34+H67+H73+H74+H77+H249+H120+H152+H153+H218+H234+H235+H205</f>
        <v>521600</v>
      </c>
      <c r="I276" s="69">
        <f>I21+I34+I67+I73+I74+I77+I249+I120+I152+I153+I218+I234+I235+I205</f>
        <v>231352.45</v>
      </c>
      <c r="J276" s="69">
        <f>J21+J34+J67+J73+J74+J77+J249+J120+J152+J153+J218+J234+J235+J205</f>
        <v>231352.45</v>
      </c>
      <c r="K276" s="69">
        <v>0</v>
      </c>
      <c r="L276" s="14">
        <v>0</v>
      </c>
      <c r="M276" s="69">
        <f>M21+M34+M67+M73+M74+M77+M249+M120+M152+M153+M218+M234+M235+M205</f>
        <v>231352.45</v>
      </c>
      <c r="N276" s="69">
        <f>N21+N34+N67+N73+N74+N77+N249+N120+N152+N153+N218+N234+N235+N205</f>
        <v>290247.55</v>
      </c>
      <c r="O276" s="14">
        <f>O21+O249+O55+O108+O111+O117+O120+O131+O146+O164+O79+O152</f>
        <v>0</v>
      </c>
    </row>
    <row r="277" spans="1:15" ht="15" hidden="1">
      <c r="A277" s="66"/>
      <c r="B277" s="6"/>
      <c r="C277" s="67"/>
      <c r="D277" s="68"/>
      <c r="E277" s="68"/>
      <c r="F277" s="68">
        <v>227</v>
      </c>
      <c r="H277" s="69">
        <f>H111+H123</f>
        <v>2000</v>
      </c>
      <c r="I277" s="69">
        <f>I111+I123</f>
        <v>1000</v>
      </c>
      <c r="J277" s="69">
        <f>J111+J123</f>
        <v>1000</v>
      </c>
      <c r="K277" s="69">
        <v>0</v>
      </c>
      <c r="L277" s="14">
        <v>0</v>
      </c>
      <c r="M277" s="69">
        <f>M111+M123</f>
        <v>1000</v>
      </c>
      <c r="N277" s="69">
        <f>N111+N123</f>
        <v>1000</v>
      </c>
      <c r="O277" s="14">
        <v>0</v>
      </c>
    </row>
    <row r="278" spans="1:15" ht="15" hidden="1">
      <c r="A278" s="66"/>
      <c r="B278" s="6"/>
      <c r="C278" s="67"/>
      <c r="D278" s="68"/>
      <c r="E278" s="68"/>
      <c r="F278" s="68">
        <v>241</v>
      </c>
      <c r="H278" s="69">
        <f>H252+H253+H254+H256</f>
        <v>6009300</v>
      </c>
      <c r="I278" s="69">
        <f>I252+I253+I254+I256</f>
        <v>2442600</v>
      </c>
      <c r="J278" s="69">
        <f>J252+J253+J254+J256</f>
        <v>2442600</v>
      </c>
      <c r="K278" s="69">
        <f>K30+K57+K58+K80+K87+K267+K22+K84</f>
        <v>0</v>
      </c>
      <c r="L278" s="14">
        <f>L30+L57+L58+L80+L87+L267+L22+L84</f>
        <v>0</v>
      </c>
      <c r="M278" s="69">
        <f>M252+M253+M254+M256</f>
        <v>2442600</v>
      </c>
      <c r="N278" s="69">
        <f>N252+N253+N254+N256</f>
        <v>3566700</v>
      </c>
      <c r="O278" s="69">
        <f>O51+O62+O87</f>
        <v>0</v>
      </c>
    </row>
    <row r="279" spans="1:15" ht="15" hidden="1">
      <c r="A279" s="66"/>
      <c r="B279" s="6"/>
      <c r="C279" s="67"/>
      <c r="D279" s="68"/>
      <c r="E279" s="68"/>
      <c r="F279" s="68">
        <v>251</v>
      </c>
      <c r="H279" s="69">
        <f>H92+H95+H200</f>
        <v>57200</v>
      </c>
      <c r="I279" s="69">
        <f>I92+I95+I200</f>
        <v>7190</v>
      </c>
      <c r="J279" s="69">
        <f>J92+J95+J200</f>
        <v>7190</v>
      </c>
      <c r="K279" s="69">
        <v>0</v>
      </c>
      <c r="L279" s="14">
        <v>0</v>
      </c>
      <c r="M279" s="69">
        <f>M92+M95+M200</f>
        <v>7190</v>
      </c>
      <c r="N279" s="69">
        <f>N92+N95+N200</f>
        <v>50010</v>
      </c>
      <c r="O279" s="69">
        <v>0</v>
      </c>
    </row>
    <row r="280" spans="1:15" ht="15" hidden="1">
      <c r="A280" s="66"/>
      <c r="B280" s="6"/>
      <c r="C280" s="67"/>
      <c r="D280" s="68"/>
      <c r="E280" s="68"/>
      <c r="F280" s="68">
        <v>266</v>
      </c>
      <c r="H280" s="69">
        <f>H9+H99</f>
        <v>22200</v>
      </c>
      <c r="I280" s="69">
        <f>I9+I99</f>
        <v>13760.25</v>
      </c>
      <c r="J280" s="69">
        <f>J9+J99</f>
        <v>13760.25</v>
      </c>
      <c r="K280" s="69">
        <v>0</v>
      </c>
      <c r="L280" s="14">
        <v>0</v>
      </c>
      <c r="M280" s="69">
        <f>M9+M99</f>
        <v>13760.25</v>
      </c>
      <c r="N280" s="69">
        <f>N9+N99</f>
        <v>8439.75</v>
      </c>
      <c r="O280" s="69">
        <v>0</v>
      </c>
    </row>
    <row r="281" spans="1:15" ht="15" hidden="1">
      <c r="A281" s="66"/>
      <c r="B281" s="6"/>
      <c r="C281" s="67"/>
      <c r="D281" s="68"/>
      <c r="E281" s="68"/>
      <c r="F281" s="68">
        <v>291</v>
      </c>
      <c r="H281" s="69">
        <f>H63+H84</f>
        <v>65000</v>
      </c>
      <c r="I281" s="69">
        <f>I63+I84</f>
        <v>52636</v>
      </c>
      <c r="J281" s="69">
        <f>J63+J84</f>
        <v>52636</v>
      </c>
      <c r="K281" s="69">
        <f>K31+K58+K59+K81+K88+K268+K23+K86</f>
        <v>0</v>
      </c>
      <c r="L281" s="14">
        <f>L31+L58+L59+L81+L88+L268+L23+L86</f>
        <v>0</v>
      </c>
      <c r="M281" s="69">
        <f>M63+M84</f>
        <v>52636</v>
      </c>
      <c r="N281" s="69">
        <f>N63+N84</f>
        <v>12364</v>
      </c>
      <c r="O281" s="69">
        <f>O52+O63+O88</f>
        <v>0</v>
      </c>
    </row>
    <row r="282" spans="1:15" ht="15" hidden="1">
      <c r="A282" s="66"/>
      <c r="B282" s="6"/>
      <c r="C282" s="67"/>
      <c r="D282" s="68"/>
      <c r="E282" s="68"/>
      <c r="F282" s="68">
        <v>292</v>
      </c>
      <c r="H282" s="69">
        <f>H64</f>
        <v>1000</v>
      </c>
      <c r="I282" s="69">
        <f>I64</f>
        <v>693.19</v>
      </c>
      <c r="J282" s="69">
        <f>J64</f>
        <v>693.19</v>
      </c>
      <c r="K282" s="69">
        <f>K32+K59+K60+K82+K89+K269+K24+K87</f>
        <v>0</v>
      </c>
      <c r="L282" s="14">
        <f>L32+L59+L60+L82+L89+L269+L24+L87</f>
        <v>0</v>
      </c>
      <c r="M282" s="69">
        <f>M64</f>
        <v>693.19</v>
      </c>
      <c r="N282" s="69">
        <f>N64</f>
        <v>306.80999999999995</v>
      </c>
      <c r="O282" s="69">
        <f>O53+O64+O89</f>
        <v>0</v>
      </c>
    </row>
    <row r="283" spans="1:15" ht="15" hidden="1">
      <c r="A283" s="66"/>
      <c r="B283" s="6"/>
      <c r="C283" s="67"/>
      <c r="D283" s="68"/>
      <c r="E283" s="68"/>
      <c r="F283" s="68">
        <v>296</v>
      </c>
      <c r="H283" s="69">
        <f>H52</f>
        <v>5000</v>
      </c>
      <c r="I283" s="69">
        <f>I52</f>
        <v>0</v>
      </c>
      <c r="J283" s="69">
        <f>J52</f>
        <v>0</v>
      </c>
      <c r="K283" s="69">
        <v>0</v>
      </c>
      <c r="L283" s="14">
        <v>0</v>
      </c>
      <c r="M283" s="69">
        <f>M52</f>
        <v>0</v>
      </c>
      <c r="N283" s="69">
        <f>N52</f>
        <v>5000</v>
      </c>
      <c r="O283" s="69">
        <v>0</v>
      </c>
    </row>
    <row r="284" spans="1:15" ht="15" hidden="1">
      <c r="A284" s="66"/>
      <c r="B284" s="6"/>
      <c r="C284" s="67"/>
      <c r="D284" s="68"/>
      <c r="E284" s="68"/>
      <c r="F284" s="68">
        <v>297</v>
      </c>
      <c r="H284" s="69">
        <f>H49+H88+H89</f>
        <v>216000</v>
      </c>
      <c r="I284" s="69">
        <f>I49+I88+I89</f>
        <v>20000</v>
      </c>
      <c r="J284" s="69">
        <f>J49+J88+J89</f>
        <v>20000</v>
      </c>
      <c r="K284" s="69">
        <v>0</v>
      </c>
      <c r="L284" s="14">
        <v>0</v>
      </c>
      <c r="M284" s="69">
        <f>M49+M88+M89</f>
        <v>20000</v>
      </c>
      <c r="N284" s="69">
        <f>N49+N88+N89</f>
        <v>196000</v>
      </c>
      <c r="O284" s="69">
        <v>0</v>
      </c>
    </row>
    <row r="285" spans="1:15" ht="15" hidden="1">
      <c r="A285" s="66"/>
      <c r="B285" s="6"/>
      <c r="C285" s="67"/>
      <c r="D285" s="68"/>
      <c r="E285" s="68"/>
      <c r="F285" s="68">
        <v>310</v>
      </c>
      <c r="H285" s="69">
        <f>H26+H27+H156+H157+H229</f>
        <v>72000</v>
      </c>
      <c r="I285" s="69">
        <f>I26+I27+I156+I157+I229</f>
        <v>72000</v>
      </c>
      <c r="J285" s="69">
        <f>J26+J27+J156+J157+J229</f>
        <v>72000</v>
      </c>
      <c r="K285" s="85">
        <v>0</v>
      </c>
      <c r="L285" s="86">
        <v>0</v>
      </c>
      <c r="M285" s="69">
        <f>M26+M27+M156+M157+M229</f>
        <v>72000</v>
      </c>
      <c r="N285" s="69">
        <f>N26+N27+N156+N157+N229</f>
        <v>0</v>
      </c>
      <c r="O285" s="14">
        <v>0</v>
      </c>
    </row>
    <row r="286" spans="1:15" ht="15" hidden="1">
      <c r="A286" s="66"/>
      <c r="B286" s="6"/>
      <c r="C286" s="67"/>
      <c r="D286" s="68"/>
      <c r="E286" s="68"/>
      <c r="F286" s="68">
        <v>346</v>
      </c>
      <c r="H286" s="69">
        <f>H29+H37+H70+H105</f>
        <v>26300</v>
      </c>
      <c r="I286" s="69">
        <f>I29+I37+I70+I105</f>
        <v>7423</v>
      </c>
      <c r="J286" s="69">
        <f>J29+J37+J70+J105</f>
        <v>7423</v>
      </c>
      <c r="K286" s="85">
        <v>0</v>
      </c>
      <c r="L286" s="86">
        <v>0</v>
      </c>
      <c r="M286" s="69">
        <f>M29+M37+M70+M105</f>
        <v>7423</v>
      </c>
      <c r="N286" s="69">
        <f>N29+N37+N70+N105</f>
        <v>18877</v>
      </c>
      <c r="O286" s="14">
        <v>0</v>
      </c>
    </row>
    <row r="287" spans="1:15" ht="15" hidden="1">
      <c r="A287" s="66"/>
      <c r="B287" s="6"/>
      <c r="C287" s="67"/>
      <c r="D287" s="223" t="s">
        <v>76</v>
      </c>
      <c r="E287" s="224"/>
      <c r="F287" s="225"/>
      <c r="H287" s="69">
        <f>H5+H15+H32+H60+H65+H68+H109+H115+H118+H121+H127+H195+H201+H208+H214+H219+H222+H232+H243+H247+H250</f>
        <v>14423400</v>
      </c>
      <c r="I287" s="69">
        <f>I5+I15+I32+I60+I65+I68+I109+I115+I118+I121+I127+I195+I201+I208+I214+I219+I222+I232+I243+I247+I250</f>
        <v>5802666.4</v>
      </c>
      <c r="J287" s="69">
        <f>J5+J15+J32+J60+J65+J68+J109+J115+J118+J121+J127+J195+J201+J208+J214+J219+J222+J232+J243+J247+J250</f>
        <v>5802666.4</v>
      </c>
      <c r="K287" s="69">
        <f>K5+K15+K32+K60+K109+K115+K118+K154+K208+K232+K247+K250</f>
        <v>0</v>
      </c>
      <c r="L287" s="69">
        <f>L5+L15+L32+L60+L109+L115+L118+L154+L208+L232+L247+L250</f>
        <v>0</v>
      </c>
      <c r="M287" s="69">
        <f>M5+M15+M32+M60+M65+M68+M109+M115+M118+M121+M127+M195+M201+M208+M214+M219+M222+M232+M243+M247+M250</f>
        <v>5802666.4</v>
      </c>
      <c r="N287" s="69">
        <f>N5+N15+N32+N60+N65+N68+N109+N115+N118+N121+N127+N195+N201+N208+N214+N219+N222+N232+N243+N247+N250</f>
        <v>8620733.600000001</v>
      </c>
      <c r="O287" s="69">
        <f>O5+O15+O247+O109+O112+O115+O118+O127+O154+O161+O208+O232+O236+O250+O257+O260+O266</f>
        <v>0</v>
      </c>
    </row>
    <row r="288" spans="1:254" s="15" customFormat="1" ht="15" hidden="1">
      <c r="A288" s="70"/>
      <c r="B288" s="71"/>
      <c r="C288" s="72"/>
      <c r="D288" s="226" t="s">
        <v>77</v>
      </c>
      <c r="E288" s="227"/>
      <c r="F288" s="228"/>
      <c r="G288" s="72"/>
      <c r="H288" s="73">
        <f>H35+H38+H44+H47+H50+H71+H75+H90+H93+H96+H150+H198</f>
        <v>765700</v>
      </c>
      <c r="I288" s="73">
        <f>I35+I38+I44+I47+I50+I71+I75+I90+I93+I96+I150+I198</f>
        <v>224789.4</v>
      </c>
      <c r="J288" s="73">
        <f>J35+J38+J44+J47+J50+J71+J75+J90+J93+J96+J150+J198</f>
        <v>224789.4</v>
      </c>
      <c r="K288" s="73">
        <f>K35+K50+K75+K90+K96</f>
        <v>0</v>
      </c>
      <c r="L288" s="73">
        <f>L35+L50+L75+L90+L96</f>
        <v>0</v>
      </c>
      <c r="M288" s="73">
        <f>M35+M38+M44+M47+M50+M71+M75+M90+M93+M96+M150+M198</f>
        <v>224789.4</v>
      </c>
      <c r="N288" s="73">
        <f>N35+N38+N44+N47+N50+N71+N75+N90+N93+N96+N150+N198</f>
        <v>540910.6</v>
      </c>
      <c r="O288" s="16">
        <f>O35+O38+O41+O53+O56+O75+O96+O121</f>
        <v>0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</row>
    <row r="289" spans="1:15" ht="15" hidden="1">
      <c r="A289" s="66"/>
      <c r="B289" s="6"/>
      <c r="C289" s="67"/>
      <c r="D289" s="229" t="s">
        <v>78</v>
      </c>
      <c r="E289" s="229"/>
      <c r="F289" s="229"/>
      <c r="H289" s="69">
        <f aca="true" t="shared" si="76" ref="H289:N289">H287+H288</f>
        <v>15189100</v>
      </c>
      <c r="I289" s="69">
        <f t="shared" si="76"/>
        <v>6027455.800000001</v>
      </c>
      <c r="J289" s="69">
        <f t="shared" si="76"/>
        <v>6027455.800000001</v>
      </c>
      <c r="K289" s="69">
        <f t="shared" si="76"/>
        <v>0</v>
      </c>
      <c r="L289" s="69">
        <f t="shared" si="76"/>
        <v>0</v>
      </c>
      <c r="M289" s="69">
        <f t="shared" si="76"/>
        <v>6027455.800000001</v>
      </c>
      <c r="N289" s="69">
        <f t="shared" si="76"/>
        <v>9161644.200000001</v>
      </c>
      <c r="O289" s="14">
        <f>O36+O39+O42+O54+O57+O76+O97+O122</f>
        <v>0</v>
      </c>
    </row>
    <row r="290" spans="1:254" s="17" customFormat="1" ht="15" hidden="1">
      <c r="A290" s="74"/>
      <c r="B290" s="75"/>
      <c r="C290" s="76"/>
      <c r="D290" s="76"/>
      <c r="E290" s="76"/>
      <c r="F290" s="76"/>
      <c r="G290" s="76"/>
      <c r="H290" s="107"/>
      <c r="I290" s="76"/>
      <c r="J290" s="76"/>
      <c r="K290" s="76"/>
      <c r="M290" s="27"/>
      <c r="N290" s="18"/>
      <c r="O290" s="18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</row>
    <row r="291" spans="1:14" ht="15" hidden="1">
      <c r="A291" s="66"/>
      <c r="B291" s="6"/>
      <c r="C291" s="218" t="s">
        <v>79</v>
      </c>
      <c r="D291" s="219"/>
      <c r="E291" s="219"/>
      <c r="F291" s="77">
        <v>210</v>
      </c>
      <c r="H291" s="69">
        <f>H292+H293+H294</f>
        <v>4203700</v>
      </c>
      <c r="I291" s="69">
        <f>I292+I293+I294</f>
        <v>1216623.87</v>
      </c>
      <c r="J291" s="69">
        <f>J292+J293+J294</f>
        <v>1216623.87</v>
      </c>
      <c r="K291" s="69">
        <f>K292+K293+K294</f>
        <v>0</v>
      </c>
      <c r="L291" s="86">
        <v>0</v>
      </c>
      <c r="M291" s="69">
        <f>M292+M293+M294</f>
        <v>1216623.87</v>
      </c>
      <c r="N291" s="69">
        <f>N292+N293+N294</f>
        <v>2987076.13</v>
      </c>
    </row>
    <row r="292" spans="1:15" ht="15" hidden="1">
      <c r="A292" s="66"/>
      <c r="B292" s="6"/>
      <c r="C292" s="67"/>
      <c r="D292" s="67"/>
      <c r="E292" s="67"/>
      <c r="F292" s="67">
        <v>211</v>
      </c>
      <c r="H292" s="78">
        <f>H7</f>
        <v>2952700</v>
      </c>
      <c r="I292" s="78">
        <f>I7+I8</f>
        <v>888677.4</v>
      </c>
      <c r="J292" s="78">
        <f>J7+J8</f>
        <v>888677.4</v>
      </c>
      <c r="K292" s="85">
        <v>0</v>
      </c>
      <c r="L292" s="86">
        <v>0</v>
      </c>
      <c r="M292" s="78">
        <f>M7</f>
        <v>888677.4</v>
      </c>
      <c r="N292" s="78">
        <f>N7</f>
        <v>2064022.6</v>
      </c>
      <c r="O292" s="14">
        <v>0</v>
      </c>
    </row>
    <row r="293" spans="1:15" ht="15" hidden="1">
      <c r="A293" s="66"/>
      <c r="B293" s="6"/>
      <c r="C293" s="67"/>
      <c r="D293" s="67"/>
      <c r="E293" s="67"/>
      <c r="F293" s="67">
        <v>212</v>
      </c>
      <c r="H293" s="8">
        <f>H13</f>
        <v>275900</v>
      </c>
      <c r="I293" s="8">
        <f>I13</f>
        <v>58421.14</v>
      </c>
      <c r="J293" s="8">
        <f>J13</f>
        <v>58421.14</v>
      </c>
      <c r="K293" s="85">
        <v>0</v>
      </c>
      <c r="L293" s="86">
        <v>0</v>
      </c>
      <c r="M293" s="8">
        <f>M13</f>
        <v>58421.14</v>
      </c>
      <c r="N293" s="8">
        <f>N13</f>
        <v>217478.86</v>
      </c>
      <c r="O293" s="14">
        <v>0</v>
      </c>
    </row>
    <row r="294" spans="1:15" ht="15" hidden="1">
      <c r="A294" s="66"/>
      <c r="B294" s="6"/>
      <c r="C294" s="67"/>
      <c r="D294" s="67"/>
      <c r="E294" s="67"/>
      <c r="F294" s="67">
        <v>213</v>
      </c>
      <c r="H294" s="8">
        <f>H10</f>
        <v>975100</v>
      </c>
      <c r="I294" s="8">
        <f>I10</f>
        <v>269525.33</v>
      </c>
      <c r="J294" s="8">
        <f>J10</f>
        <v>269525.33</v>
      </c>
      <c r="K294" s="85">
        <v>0</v>
      </c>
      <c r="L294" s="86">
        <v>0</v>
      </c>
      <c r="M294" s="8">
        <f>M10</f>
        <v>269525.33</v>
      </c>
      <c r="N294" s="8">
        <f>N10</f>
        <v>705574.6699999999</v>
      </c>
      <c r="O294" s="14">
        <v>0</v>
      </c>
    </row>
    <row r="295" spans="1:11" ht="15" hidden="1">
      <c r="A295" s="66"/>
      <c r="B295" s="6"/>
      <c r="C295" s="67"/>
      <c r="D295" s="67"/>
      <c r="E295" s="67"/>
      <c r="F295" s="67"/>
      <c r="I295" s="67"/>
      <c r="J295" s="67"/>
      <c r="K295" s="67"/>
    </row>
    <row r="296" spans="4:15" ht="15" hidden="1">
      <c r="D296" s="10" t="s">
        <v>434</v>
      </c>
      <c r="F296" s="10">
        <v>211</v>
      </c>
      <c r="H296" s="69">
        <f>H98</f>
        <v>171400</v>
      </c>
      <c r="I296" s="69">
        <f>I98</f>
        <v>53754.25</v>
      </c>
      <c r="J296" s="69">
        <f>J98</f>
        <v>53754.25</v>
      </c>
      <c r="K296" s="86">
        <v>0</v>
      </c>
      <c r="L296" s="86">
        <v>0</v>
      </c>
      <c r="M296" s="69">
        <f>M98</f>
        <v>53754.25</v>
      </c>
      <c r="N296" s="69">
        <f>N98</f>
        <v>117645.75</v>
      </c>
      <c r="O296" s="14">
        <v>0</v>
      </c>
    </row>
    <row r="297" spans="6:15" ht="15" hidden="1">
      <c r="F297" s="10">
        <v>213</v>
      </c>
      <c r="H297" s="69">
        <f>H100</f>
        <v>52500</v>
      </c>
      <c r="I297" s="69">
        <f>I100</f>
        <v>15125.89</v>
      </c>
      <c r="J297" s="69">
        <f>J100</f>
        <v>15125.89</v>
      </c>
      <c r="K297" s="86">
        <v>0</v>
      </c>
      <c r="L297" s="86">
        <v>0</v>
      </c>
      <c r="M297" s="69">
        <f>M100</f>
        <v>15125.89</v>
      </c>
      <c r="N297" s="69">
        <f>N100</f>
        <v>37374.11</v>
      </c>
      <c r="O297" s="14">
        <v>0</v>
      </c>
    </row>
    <row r="298" spans="9:10" ht="15" hidden="1">
      <c r="I298" s="67"/>
      <c r="J298" s="67"/>
    </row>
    <row r="299" spans="4:15" ht="15" hidden="1">
      <c r="D299" s="10" t="s">
        <v>435</v>
      </c>
      <c r="F299" s="10">
        <v>211</v>
      </c>
      <c r="H299" s="69">
        <f>H8</f>
        <v>18000</v>
      </c>
      <c r="I299" s="69">
        <f>I8</f>
        <v>0</v>
      </c>
      <c r="J299" s="69">
        <f>J8</f>
        <v>0</v>
      </c>
      <c r="K299" s="86">
        <v>0</v>
      </c>
      <c r="L299" s="86">
        <v>0</v>
      </c>
      <c r="M299" s="69">
        <f>M8</f>
        <v>0</v>
      </c>
      <c r="N299" s="69">
        <f>N8</f>
        <v>18000</v>
      </c>
      <c r="O299" s="14">
        <v>0</v>
      </c>
    </row>
    <row r="300" spans="6:15" ht="15" hidden="1">
      <c r="F300" s="10">
        <v>212</v>
      </c>
      <c r="H300" s="69">
        <f>H14</f>
        <v>2400</v>
      </c>
      <c r="I300" s="69">
        <f>I14</f>
        <v>0</v>
      </c>
      <c r="J300" s="69">
        <f>J14</f>
        <v>0</v>
      </c>
      <c r="K300" s="69">
        <f>K14</f>
        <v>0</v>
      </c>
      <c r="L300" s="86">
        <v>0</v>
      </c>
      <c r="M300" s="69">
        <f>M14</f>
        <v>0</v>
      </c>
      <c r="N300" s="69">
        <f>N14</f>
        <v>2400</v>
      </c>
      <c r="O300" s="14">
        <v>0</v>
      </c>
    </row>
    <row r="301" spans="6:15" ht="15" hidden="1">
      <c r="F301" s="10">
        <v>213</v>
      </c>
      <c r="H301" s="69">
        <f>H11</f>
        <v>6200</v>
      </c>
      <c r="I301" s="69">
        <f>I11</f>
        <v>0</v>
      </c>
      <c r="J301" s="69">
        <f>J11</f>
        <v>0</v>
      </c>
      <c r="K301" s="86">
        <v>0</v>
      </c>
      <c r="L301" s="86">
        <v>0</v>
      </c>
      <c r="M301" s="69">
        <f>M11</f>
        <v>0</v>
      </c>
      <c r="N301" s="69">
        <f>N11</f>
        <v>6200</v>
      </c>
      <c r="O301" s="14">
        <v>0</v>
      </c>
    </row>
    <row r="302" spans="9:10" ht="15" hidden="1">
      <c r="I302" s="67"/>
      <c r="J302" s="67"/>
    </row>
    <row r="303" spans="9:10" ht="15" hidden="1">
      <c r="I303" s="67"/>
      <c r="J303" s="67"/>
    </row>
    <row r="304" spans="9:10" ht="15" hidden="1">
      <c r="I304" s="67"/>
      <c r="J304" s="67"/>
    </row>
    <row r="305" spans="9:10" ht="15" hidden="1">
      <c r="I305" s="67"/>
      <c r="J305" s="67"/>
    </row>
    <row r="306" spans="9:10" ht="15" hidden="1">
      <c r="I306" s="67"/>
      <c r="J306" s="67"/>
    </row>
    <row r="307" spans="9:10" ht="15" hidden="1">
      <c r="I307" s="67"/>
      <c r="J307" s="67"/>
    </row>
    <row r="308" spans="1:15" ht="15">
      <c r="A308" s="20"/>
      <c r="B308" s="21"/>
      <c r="C308" s="22"/>
      <c r="D308" s="22"/>
      <c r="E308" s="22"/>
      <c r="F308" s="22"/>
      <c r="G308" s="87"/>
      <c r="H308" s="88"/>
      <c r="I308" s="87"/>
      <c r="J308" s="87"/>
      <c r="K308" s="22"/>
      <c r="L308" s="22"/>
      <c r="M308" s="28"/>
      <c r="N308" s="23"/>
      <c r="O308" s="23"/>
    </row>
    <row r="309" spans="1:15" ht="15">
      <c r="A309" s="24"/>
      <c r="B309" s="25"/>
      <c r="C309" s="9"/>
      <c r="D309" s="9"/>
      <c r="E309" s="9"/>
      <c r="F309" s="9"/>
      <c r="G309" s="83"/>
      <c r="H309" s="89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3"/>
      <c r="H310" s="89"/>
      <c r="I310" s="9"/>
      <c r="J310" s="9"/>
      <c r="K310" s="9"/>
      <c r="L310" s="9"/>
      <c r="M310" s="29"/>
      <c r="N310" s="26"/>
      <c r="O310" s="26"/>
    </row>
    <row r="311" spans="1:15" ht="18" customHeight="1">
      <c r="A311" s="24"/>
      <c r="B311" s="25"/>
      <c r="C311" s="9"/>
      <c r="D311" s="9"/>
      <c r="E311" s="9"/>
      <c r="F311" s="9"/>
      <c r="G311" s="83"/>
      <c r="H311" s="89"/>
      <c r="I311" s="9"/>
      <c r="J311" s="9"/>
      <c r="K311" s="9"/>
      <c r="L311" s="9"/>
      <c r="M311" s="29"/>
      <c r="N311" s="26"/>
      <c r="O311" s="26"/>
    </row>
    <row r="312" spans="1:15" ht="18" customHeight="1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</row>
    <row r="313" spans="1:254" s="22" customFormat="1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</row>
    <row r="314" spans="1:15" ht="15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9"/>
      <c r="J5656" s="9"/>
      <c r="K5656" s="9"/>
      <c r="L5656" s="9"/>
      <c r="M5656" s="29"/>
      <c r="N5656" s="26"/>
      <c r="O5656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1:G271"/>
    <mergeCell ref="C291:E291"/>
    <mergeCell ref="D3:I3"/>
    <mergeCell ref="D287:F287"/>
    <mergeCell ref="D288:F288"/>
    <mergeCell ref="D289:F289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384</v>
      </c>
    </row>
    <row r="2" spans="1:166" s="35" customFormat="1" ht="36.75" customHeight="1">
      <c r="A2" s="289" t="s">
        <v>160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1"/>
    </row>
    <row r="3" spans="1:166" s="35" customFormat="1" ht="33.75" customHeight="1">
      <c r="A3" s="292" t="s">
        <v>159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80" t="s">
        <v>381</v>
      </c>
      <c r="AQ3" s="280"/>
      <c r="AR3" s="280"/>
      <c r="AS3" s="280"/>
      <c r="AT3" s="280"/>
      <c r="AU3" s="280"/>
      <c r="AV3" s="281" t="s">
        <v>382</v>
      </c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4"/>
      <c r="BL3" s="281" t="s">
        <v>383</v>
      </c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4"/>
      <c r="CF3" s="298" t="s">
        <v>157</v>
      </c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81" t="s">
        <v>156</v>
      </c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3"/>
    </row>
    <row r="4" spans="1:166" s="35" customFormat="1" ht="74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80"/>
      <c r="AQ4" s="280"/>
      <c r="AR4" s="280"/>
      <c r="AS4" s="280"/>
      <c r="AT4" s="280"/>
      <c r="AU4" s="280"/>
      <c r="AV4" s="295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7"/>
      <c r="BL4" s="295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7"/>
      <c r="CF4" s="280" t="s">
        <v>380</v>
      </c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 t="s">
        <v>155</v>
      </c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 t="s">
        <v>154</v>
      </c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 t="s">
        <v>153</v>
      </c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4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6"/>
    </row>
    <row r="5" spans="1:166" s="35" customFormat="1" ht="18.75">
      <c r="A5" s="264">
        <v>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>
        <v>2</v>
      </c>
      <c r="AQ5" s="264"/>
      <c r="AR5" s="264"/>
      <c r="AS5" s="264"/>
      <c r="AT5" s="264"/>
      <c r="AU5" s="264"/>
      <c r="AV5" s="277">
        <v>3</v>
      </c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9"/>
      <c r="BL5" s="277">
        <v>4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9"/>
      <c r="CF5" s="264">
        <v>5</v>
      </c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>
        <v>6</v>
      </c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>
        <v>7</v>
      </c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>
        <v>8</v>
      </c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77">
        <v>9</v>
      </c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8"/>
    </row>
    <row r="6" spans="1:166" s="35" customFormat="1" ht="45.75" customHeight="1">
      <c r="A6" s="276" t="s">
        <v>152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5" t="s">
        <v>407</v>
      </c>
      <c r="AQ6" s="275"/>
      <c r="AR6" s="275"/>
      <c r="AS6" s="275"/>
      <c r="AT6" s="275"/>
      <c r="AU6" s="275"/>
      <c r="AV6" s="249" t="s">
        <v>146</v>
      </c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1"/>
      <c r="BL6" s="249">
        <v>1755500</v>
      </c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1"/>
      <c r="CF6" s="253">
        <f>CF16+CF11</f>
        <v>-2871007.8100000015</v>
      </c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>
        <f>CF6</f>
        <v>-2871007.8100000015</v>
      </c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49">
        <f>ET16</f>
        <v>4646507.8100000005</v>
      </c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1"/>
    </row>
    <row r="7" spans="1:166" s="35" customFormat="1" ht="32.25" customHeight="1">
      <c r="A7" s="274" t="s">
        <v>151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Q7" s="275"/>
      <c r="AR7" s="275"/>
      <c r="AS7" s="275"/>
      <c r="AT7" s="275"/>
      <c r="AU7" s="275"/>
      <c r="AV7" s="249" t="s">
        <v>146</v>
      </c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1"/>
      <c r="BL7" s="249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1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49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1"/>
    </row>
    <row r="8" spans="1:166" s="35" customFormat="1" ht="32.25" customHeight="1">
      <c r="A8" s="273" t="s">
        <v>150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16" t="s">
        <v>149</v>
      </c>
      <c r="AQ8" s="116"/>
      <c r="AR8" s="116"/>
      <c r="AS8" s="116"/>
      <c r="AT8" s="116"/>
      <c r="AU8" s="116"/>
      <c r="AV8" s="249" t="s">
        <v>146</v>
      </c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1"/>
      <c r="BL8" s="249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1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49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1"/>
    </row>
    <row r="9" spans="1:166" s="35" customFormat="1" ht="32.25" customHeight="1">
      <c r="A9" s="273" t="s">
        <v>388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116"/>
      <c r="AQ9" s="116"/>
      <c r="AR9" s="116"/>
      <c r="AS9" s="116"/>
      <c r="AT9" s="116"/>
      <c r="AU9" s="116"/>
      <c r="AV9" s="249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1"/>
      <c r="BL9" s="249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1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49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1"/>
    </row>
    <row r="10" spans="1:166" s="35" customFormat="1" ht="32.25" customHeight="1">
      <c r="A10" s="273" t="s">
        <v>385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116"/>
      <c r="AQ10" s="116"/>
      <c r="AR10" s="116"/>
      <c r="AS10" s="116"/>
      <c r="AT10" s="116"/>
      <c r="AU10" s="116"/>
      <c r="AV10" s="249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1"/>
      <c r="BL10" s="249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1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49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1"/>
    </row>
    <row r="11" spans="1:166" s="35" customFormat="1" ht="32.25" customHeight="1">
      <c r="A11" s="254" t="s">
        <v>386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57"/>
      <c r="AQ11" s="258"/>
      <c r="AR11" s="258"/>
      <c r="AS11" s="258"/>
      <c r="AT11" s="258"/>
      <c r="AU11" s="259"/>
      <c r="AV11" s="299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1"/>
      <c r="BL11" s="249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1"/>
      <c r="CF11" s="249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1"/>
      <c r="CW11" s="249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1"/>
      <c r="DN11" s="249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1"/>
      <c r="EE11" s="249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1"/>
      <c r="ET11" s="249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1"/>
    </row>
    <row r="12" spans="1:166" s="35" customFormat="1" ht="32.25" customHeight="1">
      <c r="A12" s="269" t="s">
        <v>387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116"/>
      <c r="AQ12" s="116"/>
      <c r="AR12" s="116"/>
      <c r="AS12" s="116"/>
      <c r="AT12" s="116"/>
      <c r="AU12" s="116"/>
      <c r="AV12" s="249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1"/>
      <c r="BL12" s="249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1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49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1"/>
    </row>
    <row r="13" spans="1:166" s="35" customFormat="1" ht="32.25" customHeight="1">
      <c r="A13" s="273" t="s">
        <v>148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116" t="s">
        <v>147</v>
      </c>
      <c r="AQ13" s="116"/>
      <c r="AR13" s="116"/>
      <c r="AS13" s="116"/>
      <c r="AT13" s="116"/>
      <c r="AU13" s="116"/>
      <c r="AV13" s="249" t="s">
        <v>146</v>
      </c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1"/>
      <c r="BL13" s="249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1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49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1"/>
    </row>
    <row r="14" spans="1:166" s="35" customFormat="1" ht="32.25" customHeight="1">
      <c r="A14" s="266" t="s">
        <v>388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116"/>
      <c r="AQ14" s="116"/>
      <c r="AR14" s="116"/>
      <c r="AS14" s="116"/>
      <c r="AT14" s="116"/>
      <c r="AU14" s="116"/>
      <c r="AV14" s="249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1"/>
      <c r="BL14" s="249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1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49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1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57"/>
      <c r="AQ15" s="258"/>
      <c r="AR15" s="258"/>
      <c r="AS15" s="258"/>
      <c r="AT15" s="258"/>
      <c r="AU15" s="259"/>
      <c r="AV15" s="249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1"/>
      <c r="BL15" s="249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1"/>
      <c r="CF15" s="249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1"/>
      <c r="CW15" s="249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1"/>
      <c r="DN15" s="249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1"/>
      <c r="EE15" s="249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1"/>
      <c r="ET15" s="249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1"/>
    </row>
    <row r="16" spans="1:166" s="35" customFormat="1" ht="32.25" customHeight="1">
      <c r="A16" s="269" t="s">
        <v>145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16" t="s">
        <v>144</v>
      </c>
      <c r="AQ16" s="116"/>
      <c r="AR16" s="116"/>
      <c r="AS16" s="116"/>
      <c r="AT16" s="116"/>
      <c r="AU16" s="116"/>
      <c r="AV16" s="249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1"/>
      <c r="BL16" s="249">
        <v>1775500</v>
      </c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1"/>
      <c r="CF16" s="249">
        <f>CF17+CF18</f>
        <v>-2871007.8100000015</v>
      </c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1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>
        <f>CF16</f>
        <v>-2871007.8100000015</v>
      </c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49">
        <f>ET18+ET17</f>
        <v>4646507.8100000005</v>
      </c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1"/>
    </row>
    <row r="17" spans="1:166" s="35" customFormat="1" ht="32.25" customHeight="1">
      <c r="A17" s="269" t="s">
        <v>389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16" t="s">
        <v>143</v>
      </c>
      <c r="AQ17" s="116"/>
      <c r="AR17" s="116"/>
      <c r="AS17" s="116"/>
      <c r="AT17" s="116"/>
      <c r="AU17" s="116"/>
      <c r="AV17" s="270" t="s">
        <v>142</v>
      </c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49">
        <f>-доходы!BJ18</f>
        <v>-13413600</v>
      </c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1"/>
      <c r="CF17" s="253">
        <f>-доходы!CF18</f>
        <v>-8898463.610000001</v>
      </c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>
        <f>CF17</f>
        <v>-8898463.610000001</v>
      </c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49">
        <f>BL17-CF17</f>
        <v>-4515136.389999999</v>
      </c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1"/>
    </row>
    <row r="18" spans="1:166" s="35" customFormat="1" ht="32.25" customHeight="1">
      <c r="A18" s="269" t="s">
        <v>390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16" t="s">
        <v>141</v>
      </c>
      <c r="AQ18" s="116"/>
      <c r="AR18" s="116"/>
      <c r="AS18" s="116"/>
      <c r="AT18" s="116"/>
      <c r="AU18" s="116"/>
      <c r="AV18" s="270" t="s">
        <v>140</v>
      </c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2"/>
      <c r="BL18" s="249">
        <f>расходы!H4</f>
        <v>15189100</v>
      </c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1"/>
      <c r="CF18" s="253">
        <f>расходы!I4</f>
        <v>6027455.8</v>
      </c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>
        <f>CF18</f>
        <v>6027455.8</v>
      </c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49">
        <f>BL18-CF18</f>
        <v>9161644.2</v>
      </c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1"/>
    </row>
    <row r="19" spans="1:166" s="35" customFormat="1" ht="32.25" customHeight="1">
      <c r="A19" s="254" t="s">
        <v>391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57" t="s">
        <v>392</v>
      </c>
      <c r="AQ19" s="258"/>
      <c r="AR19" s="258"/>
      <c r="AS19" s="258"/>
      <c r="AT19" s="258"/>
      <c r="AU19" s="259"/>
      <c r="AV19" s="249" t="s">
        <v>146</v>
      </c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1"/>
      <c r="BL19" s="249" t="s">
        <v>146</v>
      </c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1"/>
      <c r="CF19" s="249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1"/>
      <c r="CW19" s="249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1"/>
      <c r="DN19" s="249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1"/>
      <c r="EE19" s="249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1"/>
      <c r="ET19" s="249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1"/>
    </row>
    <row r="20" spans="1:166" s="35" customFormat="1" ht="57.75" customHeight="1">
      <c r="A20" s="261" t="s">
        <v>396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3"/>
      <c r="AP20" s="257" t="s">
        <v>393</v>
      </c>
      <c r="AQ20" s="258"/>
      <c r="AR20" s="258"/>
      <c r="AS20" s="258"/>
      <c r="AT20" s="258"/>
      <c r="AU20" s="259"/>
      <c r="AV20" s="249" t="s">
        <v>146</v>
      </c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1"/>
      <c r="BL20" s="249" t="s">
        <v>146</v>
      </c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1"/>
      <c r="CF20" s="249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1"/>
      <c r="CW20" s="249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1"/>
      <c r="DN20" s="249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1"/>
      <c r="EE20" s="249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1"/>
      <c r="ET20" s="249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1"/>
    </row>
    <row r="21" spans="1:166" s="35" customFormat="1" ht="32.25" customHeight="1">
      <c r="A21" s="254" t="s">
        <v>397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57"/>
      <c r="AQ21" s="258"/>
      <c r="AR21" s="258"/>
      <c r="AS21" s="258"/>
      <c r="AT21" s="258"/>
      <c r="AU21" s="259"/>
      <c r="AV21" s="249" t="s">
        <v>146</v>
      </c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1"/>
      <c r="BL21" s="249" t="s">
        <v>146</v>
      </c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1"/>
      <c r="CF21" s="270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2"/>
      <c r="CW21" s="249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1"/>
      <c r="DN21" s="249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1"/>
      <c r="EE21" s="249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1"/>
      <c r="ET21" s="249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1"/>
    </row>
    <row r="22" spans="1:166" s="35" customFormat="1" ht="32.25" customHeight="1">
      <c r="A22" s="254" t="s">
        <v>398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57" t="s">
        <v>394</v>
      </c>
      <c r="AQ22" s="258"/>
      <c r="AR22" s="258"/>
      <c r="AS22" s="258"/>
      <c r="AT22" s="258"/>
      <c r="AU22" s="259"/>
      <c r="AV22" s="249" t="s">
        <v>146</v>
      </c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1"/>
      <c r="BL22" s="249" t="s">
        <v>146</v>
      </c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1"/>
      <c r="CF22" s="270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2"/>
      <c r="CW22" s="249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1"/>
      <c r="DN22" s="249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1"/>
      <c r="EE22" s="249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1"/>
      <c r="ET22" s="249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1"/>
    </row>
    <row r="23" spans="1:166" s="35" customFormat="1" ht="32.25" customHeight="1">
      <c r="A23" s="254" t="s">
        <v>399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57" t="s">
        <v>395</v>
      </c>
      <c r="AQ23" s="258"/>
      <c r="AR23" s="258"/>
      <c r="AS23" s="258"/>
      <c r="AT23" s="258"/>
      <c r="AU23" s="259"/>
      <c r="AV23" s="249" t="s">
        <v>146</v>
      </c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1"/>
      <c r="BL23" s="249" t="s">
        <v>146</v>
      </c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1"/>
      <c r="CF23" s="270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2"/>
      <c r="CW23" s="249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1"/>
      <c r="DN23" s="249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1"/>
      <c r="EE23" s="249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1"/>
      <c r="ET23" s="249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1"/>
    </row>
    <row r="24" spans="1:166" s="35" customFormat="1" ht="18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384</v>
      </c>
    </row>
    <row r="26" spans="1:166" s="35" customFormat="1" ht="35.25" customHeight="1">
      <c r="A26" s="292" t="s">
        <v>159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80" t="s">
        <v>381</v>
      </c>
      <c r="AQ26" s="280"/>
      <c r="AR26" s="280"/>
      <c r="AS26" s="280"/>
      <c r="AT26" s="280"/>
      <c r="AU26" s="280"/>
      <c r="AV26" s="281" t="s">
        <v>382</v>
      </c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4"/>
      <c r="BL26" s="281" t="s">
        <v>383</v>
      </c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4"/>
      <c r="CF26" s="298" t="s">
        <v>157</v>
      </c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81" t="s">
        <v>156</v>
      </c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3"/>
    </row>
    <row r="27" spans="1:166" s="35" customFormat="1" ht="75.7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80"/>
      <c r="AQ27" s="280"/>
      <c r="AR27" s="280"/>
      <c r="AS27" s="280"/>
      <c r="AT27" s="280"/>
      <c r="AU27" s="28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7"/>
      <c r="BL27" s="295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7"/>
      <c r="CF27" s="280" t="s">
        <v>380</v>
      </c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 t="s">
        <v>155</v>
      </c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 t="s">
        <v>154</v>
      </c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 t="s">
        <v>153</v>
      </c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4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6"/>
    </row>
    <row r="28" spans="1:166" s="35" customFormat="1" ht="18.75">
      <c r="A28" s="264">
        <v>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>
        <v>2</v>
      </c>
      <c r="AQ28" s="264"/>
      <c r="AR28" s="264"/>
      <c r="AS28" s="264"/>
      <c r="AT28" s="264"/>
      <c r="AU28" s="264"/>
      <c r="AV28" s="277">
        <v>3</v>
      </c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9"/>
      <c r="BL28" s="277">
        <v>4</v>
      </c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9"/>
      <c r="CF28" s="264">
        <v>5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>
        <v>6</v>
      </c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>
        <v>7</v>
      </c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>
        <v>8</v>
      </c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77">
        <v>9</v>
      </c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287"/>
      <c r="FJ28" s="288"/>
    </row>
    <row r="29" spans="1:166" s="35" customFormat="1" ht="45.75" customHeight="1">
      <c r="A29" s="276" t="s">
        <v>403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5" t="s">
        <v>400</v>
      </c>
      <c r="AQ29" s="275"/>
      <c r="AR29" s="275"/>
      <c r="AS29" s="275"/>
      <c r="AT29" s="275"/>
      <c r="AU29" s="275"/>
      <c r="AV29" s="249" t="s">
        <v>146</v>
      </c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1"/>
      <c r="BL29" s="249" t="s">
        <v>146</v>
      </c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1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49" t="s">
        <v>146</v>
      </c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1"/>
    </row>
    <row r="30" spans="1:166" s="35" customFormat="1" ht="32.25" customHeight="1">
      <c r="A30" s="274" t="s">
        <v>151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5"/>
      <c r="AQ30" s="275"/>
      <c r="AR30" s="275"/>
      <c r="AS30" s="275"/>
      <c r="AT30" s="275"/>
      <c r="AU30" s="275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1"/>
      <c r="BL30" s="249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1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49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1"/>
    </row>
    <row r="31" spans="1:166" s="35" customFormat="1" ht="32.25" customHeight="1">
      <c r="A31" s="273" t="s">
        <v>404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116" t="s">
        <v>401</v>
      </c>
      <c r="AQ31" s="116"/>
      <c r="AR31" s="116"/>
      <c r="AS31" s="116"/>
      <c r="AT31" s="116"/>
      <c r="AU31" s="116"/>
      <c r="AV31" s="249" t="s">
        <v>146</v>
      </c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1"/>
      <c r="BL31" s="249" t="s">
        <v>146</v>
      </c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1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49" t="s">
        <v>146</v>
      </c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1"/>
    </row>
    <row r="32" spans="1:166" s="35" customFormat="1" ht="32.25" customHeight="1">
      <c r="A32" s="273" t="s">
        <v>405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116" t="s">
        <v>402</v>
      </c>
      <c r="AQ32" s="116"/>
      <c r="AR32" s="116"/>
      <c r="AS32" s="116"/>
      <c r="AT32" s="116"/>
      <c r="AU32" s="116"/>
      <c r="AV32" s="249" t="s">
        <v>146</v>
      </c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1"/>
      <c r="BL32" s="249" t="s">
        <v>146</v>
      </c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1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49" t="s">
        <v>146</v>
      </c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1"/>
    </row>
    <row r="33" s="35" customFormat="1" ht="27.75" customHeight="1"/>
    <row r="34" spans="1:84" s="35" customFormat="1" ht="47.25" customHeight="1">
      <c r="A34" s="91" t="s">
        <v>418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60" t="s">
        <v>419</v>
      </c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CF34" s="35" t="s">
        <v>139</v>
      </c>
    </row>
    <row r="35" spans="14:149" s="35" customFormat="1" ht="20.25">
      <c r="N35" s="248" t="s">
        <v>136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H35" s="252" t="s">
        <v>135</v>
      </c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CF35" s="35" t="s">
        <v>138</v>
      </c>
      <c r="CG35" s="35" t="s">
        <v>340</v>
      </c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S35" s="265" t="s">
        <v>353</v>
      </c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</row>
    <row r="36" spans="1:153" s="35" customFormat="1" ht="44.25" customHeight="1">
      <c r="A36" s="35" t="s">
        <v>137</v>
      </c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H36" s="260" t="s">
        <v>446</v>
      </c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DC36" s="248" t="s">
        <v>136</v>
      </c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S36" s="248" t="s">
        <v>135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W36" s="82"/>
    </row>
    <row r="37" spans="18:60" s="35" customFormat="1" ht="15.75" customHeight="1">
      <c r="R37" s="248" t="s">
        <v>136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H37" s="252" t="s">
        <v>135</v>
      </c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6" t="s">
        <v>134</v>
      </c>
      <c r="B39" s="246"/>
      <c r="C39" s="247" t="s">
        <v>336</v>
      </c>
      <c r="D39" s="247"/>
      <c r="E39" s="247"/>
      <c r="F39" s="35" t="s">
        <v>134</v>
      </c>
      <c r="I39" s="245" t="s">
        <v>497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6">
        <v>20</v>
      </c>
      <c r="Z39" s="246"/>
      <c r="AA39" s="246"/>
      <c r="AB39" s="246"/>
      <c r="AC39" s="246"/>
      <c r="AD39" s="161" t="s">
        <v>487</v>
      </c>
      <c r="AE39" s="161"/>
      <c r="AF39" s="161"/>
      <c r="BL39" s="39"/>
      <c r="BM39" s="38" t="s">
        <v>133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2021-06-01T06:42:52Z</cp:lastPrinted>
  <dcterms:created xsi:type="dcterms:W3CDTF">2015-02-02T08:55:52Z</dcterms:created>
  <dcterms:modified xsi:type="dcterms:W3CDTF">2021-07-08T06:33:28Z</dcterms:modified>
  <cp:category/>
  <cp:version/>
  <cp:contentType/>
  <cp:contentStatus/>
</cp:coreProperties>
</file>