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<sst xmlns="http://schemas.openxmlformats.org/spreadsheetml/2006/main" count="1697" uniqueCount="510">
  <si>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</si>
  <si>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</si>
  <si>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</si>
  <si>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</si>
  <si>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</si>
  <si>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</si>
  <si>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</si>
  <si>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</si>
  <si>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</si>
  <si>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</si>
  <si>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</si>
  <si>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</si>
  <si>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</si>
  <si>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</si>
  <si>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</si>
  <si>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</si>
  <si>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</si>
  <si>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</si>
  <si>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</si>
  <si>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</si>
  <si>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</si>
  <si>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</si>
  <si>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</si>
  <si>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</si>
  <si>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</si>
  <si>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</si>
  <si>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</si>
  <si>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</si>
  <si>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</si>
  <si>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</si>
  <si>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</si>
  <si>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</si>
  <si>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</si>
  <si>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</si>
  <si>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</si>
  <si>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</si>
  <si>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</si>
  <si>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</si>
  <si>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</si>
  <si>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</si>
  <si>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</si>
  <si>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</si>
  <si>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</si>
  <si>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</si>
  <si>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</si>
  <si>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</si>
  <si>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</si>
  <si>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</si>
  <si>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</si>
  <si>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</si>
  <si>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</si>
  <si>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</si>
  <si>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</si>
  <si>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</si>
  <si>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</si>
  <si>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</si>
  <si>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</si>
  <si>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</si>
  <si>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</si>
  <si>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</si>
  <si>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</si>
  <si>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</si>
  <si>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</si>
  <si>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</si>
  <si>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</si>
  <si>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</si>
  <si>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</si>
  <si>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</si>
  <si>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</si>
  <si>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</si>
  <si>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</si>
  <si>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</si>
  <si>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</si>
  <si>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</si>
  <si>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</si>
  <si>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</si>
  <si>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</si>
  <si>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</si>
  <si>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</si>
  <si>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</si>
  <si>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</si>
  <si>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</si>
  <si>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</si>
  <si>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</si>
  <si>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</si>
  <si>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</si>
  <si>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</si>
  <si>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</si>
  <si>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</si>
  <si>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</si>
  <si>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</si>
  <si>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</si>
  <si>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</si>
  <si>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</si>
  <si>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</si>
  <si>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</si>
  <si>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</si>
  <si>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</si>
  <si>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</si>
  <si>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</si>
  <si>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</si>
  <si>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</si>
  <si>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</si>
  <si>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</si>
  <si>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</si>
  <si>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</si>
  <si>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</si>
  <si>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</si>
  <si>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</si>
  <si>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</si>
  <si>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</si>
  <si>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</si>
  <si>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</si>
  <si>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</si>
  <si>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</si>
  <si>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</si>
  <si>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</si>
  <si>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</si>
  <si>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</si>
  <si>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</si>
  <si>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</si>
  <si>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</si>
  <si>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</si>
  <si>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</si>
  <si>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</si>
  <si>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</si>
  <si>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</si>
  <si>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</si>
  <si>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</si>
  <si>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</si>
  <si>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</si>
  <si>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</si>
  <si>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</si>
  <si>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</si>
  <si>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</si>
  <si>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</si>
  <si>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</si>
  <si>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</si>
  <si>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</si>
  <si>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</si>
  <si>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</si>
  <si>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</si>
  <si>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</si>
  <si>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</si>
  <si>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</si>
  <si>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</si>
  <si>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</si>
  <si>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</si>
  <si>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</si>
  <si>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</si>
  <si>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</si>
  <si>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</si>
  <si>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</si>
  <si>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</si>
  <si>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</si>
  <si>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</si>
  <si>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</si>
  <si>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</si>
  <si>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</si>
  <si>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</si>
  <si>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</si>
  <si>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</si>
  <si>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</si>
  <si>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</si>
  <si>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</si>
  <si>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</si>
  <si>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</si>
  <si>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</si>
  <si>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</si>
  <si>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</si>
  <si>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</si>
  <si>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</si>
  <si>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</si>
  <si>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</si>
  <si>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</si>
  <si>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</si>
  <si>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</si>
  <si>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</si>
  <si>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</si>
  <si>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</si>
  <si>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</si>
  <si>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</si>
  <si>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</si>
  <si>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</si>
  <si>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</si>
  <si>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</si>
  <si>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</si>
  <si>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</si>
  <si>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</si>
  <si>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</si>
  <si>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</si>
  <si>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</si>
  <si>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</si>
  <si>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</si>
  <si>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</si>
  <si>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</si>
  <si>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</si>
  <si>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</si>
  <si>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</si>
  <si>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</si>
  <si>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</si>
  <si>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</si>
  <si>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</si>
  <si>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</si>
  <si>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</si>
  <si>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</si>
  <si>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</si>
  <si>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</si>
  <si>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</si>
  <si>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</si>
  <si>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</si>
  <si>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</si>
  <si>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</si>
  <si>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</si>
  <si>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</si>
  <si>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</si>
  <si>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</si>
  <si>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</si>
  <si>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</si>
  <si>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</si>
  <si>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</si>
  <si>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</si>
  <si>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</si>
  <si>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</si>
  <si>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</si>
  <si>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</si>
  <si>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</si>
  <si>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</si>
  <si>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</si>
  <si>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</si>
  <si>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</si>
  <si>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</si>
  <si>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</si>
  <si>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</si>
  <si>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</si>
  <si>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</si>
  <si>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</si>
  <si>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</si>
  <si>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</si>
  <si>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</si>
  <si>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</si>
  <si>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</si>
  <si>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</si>
  <si>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</si>
  <si>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</si>
  <si>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</si>
  <si>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</si>
  <si>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</si>
  <si>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</si>
  <si>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</si>
  <si>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</si>
  <si>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</si>
  <si>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</si>
  <si>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</si>
  <si>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</si>
  <si>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</si>
  <si>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</si>
  <si>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</si>
  <si>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</si>
  <si>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</si>
  <si>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</si>
  <si>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</si>
  <si>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</si>
  <si>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</si>
  <si>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</si>
  <si>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</si>
  <si>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</si>
  <si>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</si>
  <si>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</si>
  <si>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</si>
  <si>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</si>
  <si>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</si>
  <si>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</si>
  <si>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</si>
  <si>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</si>
  <si>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</si>
  <si>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</si>
  <si>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</si>
  <si>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</si>
  <si>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</si>
  <si>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</si>
  <si>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</si>
  <si>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</si>
  <si>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</si>
  <si>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</si>
  <si>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</si>
  <si>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</si>
  <si>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</si>
  <si>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</si>
  <si>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</si>
  <si>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</si>
  <si>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</si>
  <si>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</si>
  <si>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</si>
  <si>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</si>
  <si>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</si>
  <si>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</si>
  <si>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</si>
  <si>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</si>
  <si>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</si>
  <si>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</si>
  <si>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</si>
  <si>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</si>
  <si>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</si>
  <si>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</si>
  <si>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</si>
  <si>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</si>
  <si>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</si>
  <si>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</si>
  <si>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</si>
  <si>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</si>
  <si>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</si>
  <si>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</si>
  <si>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</si>
  <si>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</si>
  <si>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</si>
  <si>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</si>
  <si>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</si>
  <si>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</si>
  <si>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</si>
  <si>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</si>
  <si>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</si>
  <si>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</si>
  <si>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</si>
  <si>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</si>
  <si>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</si>
  <si>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</si>
  <si>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</si>
  <si>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</si>
  <si>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</si>
  <si>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</si>
  <si>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</si>
  <si>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</si>
  <si>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</si>
  <si>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</si>
  <si>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</si>
  <si>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</si>
  <si>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</si>
  <si>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</si>
  <si>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</si>
  <si>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</si>
  <si>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</si>
  <si>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</si>
  <si>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</si>
  <si>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</si>
  <si>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</si>
  <si>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</si>
  <si>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</si>
  <si>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</si>
  <si>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</si>
  <si>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</si>
  <si>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</si>
  <si>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</si>
  <si>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</si>
  <si>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</si>
  <si>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</si>
  <si>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</si>
  <si>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</si>
  <si>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</si>
  <si>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</si>
  <si>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</si>
  <si>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</si>
  <si>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</si>
  <si>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</si>
  <si>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</si>
  <si>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</si>
  <si>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</si>
  <si>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</si>
  <si>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</si>
  <si>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</si>
  <si>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</si>
  <si>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</si>
  <si>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</si>
  <si>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</si>
  <si>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</si>
  <si>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</si>
  <si>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</si>
  <si>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</si>
  <si>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</si>
  <si>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</si>
  <si>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</si>
  <si>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</si>
  <si>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</si>
  <si>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</si>
  <si>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</si>
  <si>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</si>
  <si>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</si>
  <si>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</si>
  <si>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</si>
  <si>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</si>
  <si>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</si>
  <si>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</si>
  <si>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</si>
  <si>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</si>
  <si>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</si>
  <si>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</si>
  <si>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</si>
  <si>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</si>
  <si>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</si>
  <si>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</si>
  <si>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</si>
  <si>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</si>
  <si>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</si>
  <si>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</si>
  <si>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</si>
  <si>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</si>
  <si>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</si>
  <si>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</si>
  <si>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</si>
  <si>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</si>
  <si>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</si>
  <si>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</si>
  <si>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</si>
  <si>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</si>
  <si>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</si>
  <si>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</si>
  <si>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</si>
  <si>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</si>
  <si>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</si>
  <si>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</si>
  <si>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</si>
  <si>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</si>
  <si>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</si>
  <si>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</si>
  <si>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</si>
  <si>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</si>
  <si>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</si>
  <si>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</si>
  <si>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</si>
  <si>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</si>
  <si>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</si>
  <si>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</si>
  <si>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</si>
  <si>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</si>
  <si>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</si>
  <si>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</si>
  <si>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</si>
  <si>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</si>
  <si>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</si>
  <si>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</si>
  <si>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</si>
  <si>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</si>
  <si>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</si>
  <si>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</si>
  <si>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</si>
  <si>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</si>
  <si>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</si>
  <si>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</si>
  <si>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</si>
  <si>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</si>
  <si>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</si>
  <si>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</si>
  <si>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</si>
  <si>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</si>
  <si>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</si>
  <si>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</si>
  <si>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</si>
  <si>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</si>
  <si>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</si>
  <si>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</si>
  <si>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</si>
  <si>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</si>
  <si>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</si>
  <si>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</si>
  <si>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</si>
  <si>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</si>
  <si>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</si>
  <si>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</si>
  <si>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</si>
  <si>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</si>
  <si>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</si>
  <si>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</si>
  <si>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</si>
  <si>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</si>
  <si>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</si>
  <si>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</si>
  <si>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</si>
  <si>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</si>
  <si>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</si>
  <si>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</si>
  <si>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</si>
  <si>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</si>
  <si>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</si>
  <si>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</si>
  <si>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</si>
  <si>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</si>
  <si>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</si>
  <si>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</si>
  <si>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</si>
  <si>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</si>
  <si>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</si>
  <si>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</si>
  <si>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</si>
  <si>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</si>
  <si>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</si>
  <si>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</si>
  <si>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</si>
  <si>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</si>
  <si>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</si>
  <si>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</si>
  <si>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</si>
  <si>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</si>
  <si>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</si>
  <si>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</si>
  <si>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</si>
  <si>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</si>
  <si>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</si>
  <si>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апреля</t>
  </si>
  <si>
    <t>01.04.2022</t>
  </si>
  <si>
    <t>Штрафы за нарушение законодательства о закупках и нарушение условий контрактов (договоров)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</si>
</sst>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view="pageBreakPreview" zoomScale="60" zoomScaleNormal="75" workbookViewId="0" topLeftCell="A20">
      <selection activeCell="BJ33" sqref="BJ33:CE33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314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360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313</v>
      </c>
      <c r="ER5" s="55"/>
      <c r="ES5" s="55"/>
      <c r="ET5" s="176" t="s">
        <v>318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312</v>
      </c>
      <c r="BI6" s="165" t="s">
        <v>507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2022</v>
      </c>
      <c r="CF6" s="167"/>
      <c r="CG6" s="167"/>
      <c r="CH6" s="167"/>
      <c r="CI6" s="167"/>
      <c r="CJ6" s="168" t="s">
        <v>311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310</v>
      </c>
      <c r="ER6" s="55"/>
      <c r="ES6" s="55"/>
      <c r="ET6" s="179" t="s">
        <v>508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362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362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363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309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308</v>
      </c>
      <c r="ER10" s="55"/>
      <c r="ES10" s="55"/>
      <c r="ET10" s="182" t="s">
        <v>307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305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365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364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302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301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156</v>
      </c>
      <c r="AO15" s="199"/>
      <c r="AP15" s="199"/>
      <c r="AQ15" s="199"/>
      <c r="AR15" s="199"/>
      <c r="AS15" s="200"/>
      <c r="AT15" s="208" t="s">
        <v>366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367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155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154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368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153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152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151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300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299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15472900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3876329.33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3876329.33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298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296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</f>
        <v>5256400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1100011.3099999998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1100011.3099999998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295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294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265352.43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265352.43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282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293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265352.43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265352.43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292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258930.43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258930.43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282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291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256786.12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256786.12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282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290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2144.31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2144.31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282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289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0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282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369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288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-442.64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-442.64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282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287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-450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-450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282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348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7.36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7.36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282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286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282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285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6864.64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6864.64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282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284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6610.26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6610.26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282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283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195.88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195.88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282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281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58.5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58.5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280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279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277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275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273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272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271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270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269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267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13919.28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13919.28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265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262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264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262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263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262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261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260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259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258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256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254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251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253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251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252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251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250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249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248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246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245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243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242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241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240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238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238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237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13919.28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13919.28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236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13919.28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13919.28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235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234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13584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13584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233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232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335.28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335.28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231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408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0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0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230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229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817564.6399999999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817564.6399999999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228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35240.31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35240.31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227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226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35240.31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35240.31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224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225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33937.57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33937.57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224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221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1302.74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1302.74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223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222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1302.74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1302.74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223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331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220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219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782324.33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782324.33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217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764071.75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764071.75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215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216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764071.75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764071.75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215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214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764071.75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764071.75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212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213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0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0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212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211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0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0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212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445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208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210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18252.579999999998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18252.579999999998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209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18252.579999999998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18252.579999999998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207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17558.8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17558.8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205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693.78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693.78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206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336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204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203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2400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2400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202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201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2400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2400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199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200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2400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2400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199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198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2400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2400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470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465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471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467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472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468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473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466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474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469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464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460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774.96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774.96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463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459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774.96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774.96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462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461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774.96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774.96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458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774.96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774.96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488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487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490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491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492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494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7" t="s">
        <v>493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496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0" t="s">
        <v>495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489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2" t="s">
        <v>197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196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0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0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50.25" customHeight="1" hidden="1">
      <c r="A105" s="124" t="s">
        <v>195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194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0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 hidden="1">
      <c r="A106" s="124" t="s">
        <v>193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192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0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191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190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189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188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187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186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185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184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183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182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181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180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179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178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6" t="s">
        <v>177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176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7" t="s">
        <v>175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174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3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173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172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171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170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10216500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2776318.02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2776318.02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169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168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BJ119+BJ122+BJ125+BJ130</f>
        <v>10216500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CF119+CF122+CF125+CF130</f>
        <v>2776318.02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2776318.02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167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503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BJ121</f>
        <v>9734600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CF121</f>
        <v>2500000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2500000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504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502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2500000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160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 t="shared" si="4"/>
        <v>2500000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505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501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2500000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 t="shared" si="4"/>
        <v>2500000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5" customFormat="1" ht="31.5" customHeight="1" hidden="1">
      <c r="A122" s="132" t="s">
        <v>450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3"/>
      <c r="AO122" s="133"/>
      <c r="AP122" s="133"/>
      <c r="AQ122" s="133"/>
      <c r="AR122" s="133"/>
      <c r="AS122" s="133"/>
      <c r="AT122" s="128" t="s">
        <v>448</v>
      </c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9">
        <f>BJ124</f>
        <v>0</v>
      </c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>
        <f>CF124</f>
        <v>0</v>
      </c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25">
        <f>CF122</f>
        <v>0</v>
      </c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35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7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s="82" customFormat="1" ht="26.25" customHeight="1" hidden="1">
      <c r="A123" s="124" t="s">
        <v>452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453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f>BJ124</f>
        <v>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f>CF124</f>
        <v>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 t="s">
        <v>160</v>
      </c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>CF123</f>
        <v>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82" customFormat="1" ht="27" customHeight="1" hidden="1">
      <c r="A124" s="124" t="s">
        <v>449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0"/>
      <c r="AO124" s="120"/>
      <c r="AP124" s="120"/>
      <c r="AQ124" s="120"/>
      <c r="AR124" s="120"/>
      <c r="AS124" s="120"/>
      <c r="AT124" s="121" t="s">
        <v>451</v>
      </c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2">
        <v>0</v>
      </c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>
        <v>0</v>
      </c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3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28.5" customHeight="1">
      <c r="A125" s="132" t="s">
        <v>166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3"/>
      <c r="AO125" s="133"/>
      <c r="AP125" s="133"/>
      <c r="AQ125" s="133"/>
      <c r="AR125" s="133"/>
      <c r="AS125" s="133"/>
      <c r="AT125" s="128" t="s">
        <v>429</v>
      </c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9">
        <f>BJ128+BJ126</f>
        <v>241900</v>
      </c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>
        <f>CF128+CF126</f>
        <v>38660.96</v>
      </c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25">
        <f t="shared" si="4"/>
        <v>38660.96</v>
      </c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35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7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166" s="101" customFormat="1" ht="42" customHeight="1">
      <c r="A126" s="132" t="s">
        <v>164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3"/>
      <c r="AO126" s="133"/>
      <c r="AP126" s="133"/>
      <c r="AQ126" s="133"/>
      <c r="AR126" s="133"/>
      <c r="AS126" s="133"/>
      <c r="AT126" s="128" t="s">
        <v>428</v>
      </c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9">
        <f>BJ127</f>
        <v>200</v>
      </c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>
        <f>CF127</f>
        <v>200</v>
      </c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25">
        <f>CF126</f>
        <v>200</v>
      </c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53"/>
      <c r="FI126" s="53"/>
      <c r="FJ126" s="53"/>
    </row>
    <row r="127" spans="1:166" s="55" customFormat="1" ht="41.25" customHeight="1">
      <c r="A127" s="124" t="s">
        <v>164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0"/>
      <c r="AO127" s="120"/>
      <c r="AP127" s="120"/>
      <c r="AQ127" s="120"/>
      <c r="AR127" s="120"/>
      <c r="AS127" s="120"/>
      <c r="AT127" s="121" t="s">
        <v>427</v>
      </c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2">
        <v>200</v>
      </c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>
        <v>200</v>
      </c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16">
        <f>CF127</f>
        <v>200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52"/>
      <c r="FI127" s="52"/>
      <c r="FJ127" s="52"/>
    </row>
    <row r="128" spans="1:256" s="105" customFormat="1" ht="42" customHeight="1">
      <c r="A128" s="132" t="s">
        <v>165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426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241700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38460.96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 t="shared" si="4"/>
        <v>38460.96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5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7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42.75" customHeight="1">
      <c r="A129" s="124" t="s">
        <v>165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425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241700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38460.96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 t="shared" si="4"/>
        <v>38460.96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3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28.5" customHeight="1">
      <c r="A130" s="132" t="s">
        <v>326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424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BJ131+BJ133+BJ135</f>
        <v>240000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CF131+CF133+CF135</f>
        <v>237657.06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aca="true" t="shared" si="5" ref="EE130:EE136">CF130</f>
        <v>237657.06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59.25" customHeight="1">
      <c r="A131" s="154" t="s">
        <v>346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6"/>
      <c r="AN131" s="133"/>
      <c r="AO131" s="133"/>
      <c r="AP131" s="133"/>
      <c r="AQ131" s="133"/>
      <c r="AR131" s="133"/>
      <c r="AS131" s="133"/>
      <c r="AT131" s="128" t="s">
        <v>423</v>
      </c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9">
        <f>BJ132</f>
        <v>240000</v>
      </c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>
        <f>CF132</f>
        <v>237657.06</v>
      </c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25">
        <f t="shared" si="5"/>
        <v>237657.06</v>
      </c>
      <c r="EF131" s="125"/>
      <c r="EG131" s="125"/>
      <c r="EH131" s="125"/>
      <c r="EI131" s="125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35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7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106" customFormat="1" ht="69.75" customHeight="1">
      <c r="A132" s="151" t="s">
        <v>347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3"/>
      <c r="AN132" s="120"/>
      <c r="AO132" s="120"/>
      <c r="AP132" s="120"/>
      <c r="AQ132" s="120"/>
      <c r="AR132" s="120"/>
      <c r="AS132" s="120"/>
      <c r="AT132" s="121" t="s">
        <v>422</v>
      </c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2">
        <v>240000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>
        <v>237657.06</v>
      </c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16">
        <f t="shared" si="5"/>
        <v>237657.06</v>
      </c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3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105" customFormat="1" ht="73.5" customHeight="1" hidden="1">
      <c r="A133" s="132" t="s">
        <v>357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3"/>
      <c r="AO133" s="133"/>
      <c r="AP133" s="133"/>
      <c r="AQ133" s="133"/>
      <c r="AR133" s="133"/>
      <c r="AS133" s="133"/>
      <c r="AT133" s="128" t="s">
        <v>354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0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0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3.75" customHeight="1" hidden="1">
      <c r="A134" s="124" t="s">
        <v>356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0"/>
      <c r="AO134" s="120"/>
      <c r="AP134" s="120"/>
      <c r="AQ134" s="120"/>
      <c r="AR134" s="120"/>
      <c r="AS134" s="120"/>
      <c r="AT134" s="121" t="s">
        <v>355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0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0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42" customHeight="1" hidden="1">
      <c r="A135" s="132" t="s">
        <v>328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352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42.75" customHeight="1" hidden="1">
      <c r="A136" s="124" t="s">
        <v>327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353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88.5" customHeight="1" hidden="1">
      <c r="A137" s="132" t="s">
        <v>412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409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>CF137</f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90.75" customHeight="1" hidden="1">
      <c r="A138" s="124" t="s">
        <v>411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410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>CF138</f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167" s="45" customFormat="1" ht="70.5" customHeight="1" hidden="1">
      <c r="A139" s="217" t="s">
        <v>321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9"/>
      <c r="AN139" s="133"/>
      <c r="AO139" s="133"/>
      <c r="AP139" s="133"/>
      <c r="AQ139" s="133"/>
      <c r="AR139" s="133"/>
      <c r="AS139" s="133"/>
      <c r="AT139" s="128" t="s">
        <v>349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BJ140+BJ142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CF140+CF142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 t="shared" si="4"/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50"/>
    </row>
    <row r="140" spans="1:167" s="45" customFormat="1" ht="55.5" customHeight="1" hidden="1">
      <c r="A140" s="132" t="s">
        <v>162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3"/>
      <c r="AO140" s="133"/>
      <c r="AP140" s="133"/>
      <c r="AQ140" s="133"/>
      <c r="AR140" s="133"/>
      <c r="AS140" s="133"/>
      <c r="AT140" s="128" t="s">
        <v>163</v>
      </c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9">
        <f>BJ141</f>
        <v>0</v>
      </c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>
        <f>CF141</f>
        <v>0</v>
      </c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25">
        <f t="shared" si="4"/>
        <v>0</v>
      </c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35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7"/>
      <c r="FK140" s="50"/>
    </row>
    <row r="141" spans="1:167" s="35" customFormat="1" ht="57" customHeight="1" hidden="1">
      <c r="A141" s="124" t="s">
        <v>162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0"/>
      <c r="AO141" s="120"/>
      <c r="AP141" s="120"/>
      <c r="AQ141" s="120"/>
      <c r="AR141" s="120"/>
      <c r="AS141" s="120"/>
      <c r="AT141" s="121" t="s">
        <v>161</v>
      </c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2">
        <v>0</v>
      </c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>
        <v>0</v>
      </c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16">
        <f t="shared" si="4"/>
        <v>0</v>
      </c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3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5"/>
      <c r="FK141" s="38"/>
    </row>
    <row r="142" spans="1:167" s="45" customFormat="1" ht="66" customHeight="1" hidden="1">
      <c r="A142" s="217" t="s">
        <v>321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9"/>
      <c r="AN142" s="133"/>
      <c r="AO142" s="133"/>
      <c r="AP142" s="133"/>
      <c r="AQ142" s="133"/>
      <c r="AR142" s="133"/>
      <c r="AS142" s="133"/>
      <c r="AT142" s="128" t="s">
        <v>339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47" customFormat="1" ht="81" customHeight="1" hidden="1">
      <c r="A143" s="124" t="s">
        <v>320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338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51"/>
    </row>
    <row r="144" spans="1:167" s="35" customFormat="1" ht="18.75">
      <c r="A144" s="214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5"/>
      <c r="EZ144" s="215"/>
      <c r="FA144" s="215"/>
      <c r="FB144" s="215"/>
      <c r="FC144" s="215"/>
      <c r="FD144" s="215"/>
      <c r="FE144" s="215"/>
      <c r="FF144" s="215"/>
      <c r="FG144" s="216"/>
      <c r="FH144" s="43"/>
      <c r="FI144" s="43"/>
      <c r="FJ144" s="44" t="s">
        <v>159</v>
      </c>
      <c r="FK144" s="38"/>
    </row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</sheetData>
  <sheetProtection/>
  <mergeCells count="1171"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3:AM123"/>
    <mergeCell ref="BJ123:CE123"/>
    <mergeCell ref="CF123:CV123"/>
    <mergeCell ref="CW123:DM123"/>
    <mergeCell ref="ET124:FJ124"/>
    <mergeCell ref="EE123:ES123"/>
    <mergeCell ref="ET123:FJ123"/>
    <mergeCell ref="DN124:ED124"/>
    <mergeCell ref="A124:AM124"/>
    <mergeCell ref="AN124:AS124"/>
    <mergeCell ref="AT124:BI124"/>
    <mergeCell ref="BJ124:CE124"/>
    <mergeCell ref="CF124:CV124"/>
    <mergeCell ref="CW124:DM124"/>
    <mergeCell ref="A122:AM122"/>
    <mergeCell ref="AN122:AS122"/>
    <mergeCell ref="AT122:BI122"/>
    <mergeCell ref="BJ122:CE122"/>
    <mergeCell ref="CF122:CV122"/>
    <mergeCell ref="CW122:DM122"/>
    <mergeCell ref="A80:AM80"/>
    <mergeCell ref="AN80:AS80"/>
    <mergeCell ref="AT80:BI80"/>
    <mergeCell ref="BJ80:CE80"/>
    <mergeCell ref="CF80:CV80"/>
    <mergeCell ref="CW80:DM80"/>
    <mergeCell ref="EE122:ES122"/>
    <mergeCell ref="ET122:FJ122"/>
    <mergeCell ref="DN125:ED125"/>
    <mergeCell ref="DN120:ED120"/>
    <mergeCell ref="EE121:ES121"/>
    <mergeCell ref="EE80:ES80"/>
    <mergeCell ref="ET80:FJ80"/>
    <mergeCell ref="DN123:ED123"/>
    <mergeCell ref="DN122:ED122"/>
    <mergeCell ref="ET85:FJ85"/>
    <mergeCell ref="ET128:FJ128"/>
    <mergeCell ref="EE129:ES129"/>
    <mergeCell ref="ET96:FG96"/>
    <mergeCell ref="EE118:ES118"/>
    <mergeCell ref="EE126:ES126"/>
    <mergeCell ref="ET121:FJ121"/>
    <mergeCell ref="ET118:FJ118"/>
    <mergeCell ref="ET126:FG126"/>
    <mergeCell ref="EE117:ES117"/>
    <mergeCell ref="EE124:ES124"/>
    <mergeCell ref="CF130:CV130"/>
    <mergeCell ref="CW130:DM130"/>
    <mergeCell ref="DN126:ED126"/>
    <mergeCell ref="CW128:DM128"/>
    <mergeCell ref="CF125:CV125"/>
    <mergeCell ref="CF127:CV127"/>
    <mergeCell ref="DN128:ED128"/>
    <mergeCell ref="DN129:ED129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0:FJ120"/>
    <mergeCell ref="ET113:FJ113"/>
    <mergeCell ref="ET116:FJ116"/>
    <mergeCell ref="ET115:FJ115"/>
    <mergeCell ref="ET119:FJ119"/>
    <mergeCell ref="ET117:FJ117"/>
    <mergeCell ref="A136:AM136"/>
    <mergeCell ref="AN136:AS136"/>
    <mergeCell ref="AT136:BI136"/>
    <mergeCell ref="BJ136:CE136"/>
    <mergeCell ref="CW135:DM135"/>
    <mergeCell ref="CW139:DM139"/>
    <mergeCell ref="BJ139:CE139"/>
    <mergeCell ref="A139:AM139"/>
    <mergeCell ref="BJ135:CE135"/>
    <mergeCell ref="CF139:CV139"/>
    <mergeCell ref="CF138:CV138"/>
    <mergeCell ref="DN140:ED140"/>
    <mergeCell ref="DN136:ED136"/>
    <mergeCell ref="ET136:FJ136"/>
    <mergeCell ref="EE136:ES136"/>
    <mergeCell ref="AT140:BI140"/>
    <mergeCell ref="ET137:FJ137"/>
    <mergeCell ref="DN138:ED138"/>
    <mergeCell ref="BJ138:CE138"/>
    <mergeCell ref="ET138:FJ138"/>
    <mergeCell ref="ET143:FJ143"/>
    <mergeCell ref="EE143:ES143"/>
    <mergeCell ref="ET139:FJ139"/>
    <mergeCell ref="EE142:ES142"/>
    <mergeCell ref="EE139:ES139"/>
    <mergeCell ref="ET141:FJ141"/>
    <mergeCell ref="EE140:ES140"/>
    <mergeCell ref="ET140:FJ140"/>
    <mergeCell ref="ET142:FJ142"/>
    <mergeCell ref="BJ142:CE142"/>
    <mergeCell ref="CF140:CV140"/>
    <mergeCell ref="DN139:ED139"/>
    <mergeCell ref="DN143:ED143"/>
    <mergeCell ref="CW141:DM141"/>
    <mergeCell ref="CW143:DM143"/>
    <mergeCell ref="DN141:ED141"/>
    <mergeCell ref="CW140:DM140"/>
    <mergeCell ref="DN142:ED142"/>
    <mergeCell ref="CF142:CV14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4:CE134"/>
    <mergeCell ref="AN135:AS135"/>
    <mergeCell ref="A72:AM72"/>
    <mergeCell ref="A112:AK112"/>
    <mergeCell ref="A104:AM104"/>
    <mergeCell ref="A109:AM109"/>
    <mergeCell ref="A108:AK108"/>
    <mergeCell ref="AN130:AS130"/>
    <mergeCell ref="CW133:DM133"/>
    <mergeCell ref="A118:AM118"/>
    <mergeCell ref="BJ121:CE121"/>
    <mergeCell ref="BJ120:CE120"/>
    <mergeCell ref="AT120:BI120"/>
    <mergeCell ref="BJ119:CE119"/>
    <mergeCell ref="CW129:DM129"/>
    <mergeCell ref="AN123:AS123"/>
    <mergeCell ref="AT123:BI123"/>
    <mergeCell ref="A74:AM74"/>
    <mergeCell ref="A135:AM135"/>
    <mergeCell ref="AT125:BI125"/>
    <mergeCell ref="AT128:BI128"/>
    <mergeCell ref="AT127:BI127"/>
    <mergeCell ref="BJ125:CE125"/>
    <mergeCell ref="AT126:BI126"/>
    <mergeCell ref="A121:AM121"/>
    <mergeCell ref="A125:AM125"/>
    <mergeCell ref="BJ118:CE118"/>
    <mergeCell ref="A134:AM134"/>
    <mergeCell ref="CW127:DM127"/>
    <mergeCell ref="AT129:BI129"/>
    <mergeCell ref="AN134:AS134"/>
    <mergeCell ref="AT130:BI130"/>
    <mergeCell ref="BJ130:CE130"/>
    <mergeCell ref="A129:AM129"/>
    <mergeCell ref="BJ133:CE133"/>
    <mergeCell ref="CW132:DM132"/>
    <mergeCell ref="BJ131:CE131"/>
    <mergeCell ref="BJ128:CE128"/>
    <mergeCell ref="BJ126:CE126"/>
    <mergeCell ref="EE119:ES119"/>
    <mergeCell ref="EE120:ES120"/>
    <mergeCell ref="DN119:ED119"/>
    <mergeCell ref="DN121:ED121"/>
    <mergeCell ref="EE127:ES127"/>
    <mergeCell ref="DN127:ED127"/>
    <mergeCell ref="CF126:CV126"/>
    <mergeCell ref="CW126:DM126"/>
    <mergeCell ref="EE125:ES125"/>
    <mergeCell ref="DN118:ED118"/>
    <mergeCell ref="A144:FG144"/>
    <mergeCell ref="CW142:DM142"/>
    <mergeCell ref="CF143:CV143"/>
    <mergeCell ref="A141:AM141"/>
    <mergeCell ref="A142:AM142"/>
    <mergeCell ref="CF141:CV141"/>
    <mergeCell ref="BJ143:CE143"/>
    <mergeCell ref="AT119:BI119"/>
    <mergeCell ref="BJ141:CE141"/>
    <mergeCell ref="EE141:ES141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7:FG127"/>
    <mergeCell ref="ET132:FJ132"/>
    <mergeCell ref="ET134:FJ134"/>
    <mergeCell ref="EE114:ES114"/>
    <mergeCell ref="ET111:FJ111"/>
    <mergeCell ref="ET98:FJ98"/>
    <mergeCell ref="ET105:FJ105"/>
    <mergeCell ref="ET129:FJ129"/>
    <mergeCell ref="EE128:ES128"/>
    <mergeCell ref="ET125:FJ125"/>
    <mergeCell ref="EE135:ES135"/>
    <mergeCell ref="ET135:FJ135"/>
    <mergeCell ref="EE134:ES134"/>
    <mergeCell ref="ET106:FJ106"/>
    <mergeCell ref="EE107:ES107"/>
    <mergeCell ref="EE106:ES106"/>
    <mergeCell ref="EE112:ES112"/>
    <mergeCell ref="EE113:ES113"/>
    <mergeCell ref="EE130:ES130"/>
    <mergeCell ref="ET130:FJ130"/>
    <mergeCell ref="EE131:ES131"/>
    <mergeCell ref="ET131:FJ131"/>
    <mergeCell ref="ET133:FJ133"/>
    <mergeCell ref="DN133:ED133"/>
    <mergeCell ref="EE133:ES133"/>
    <mergeCell ref="DN132:ED132"/>
    <mergeCell ref="CW136:DM136"/>
    <mergeCell ref="CF128:CV128"/>
    <mergeCell ref="BJ132:CE132"/>
    <mergeCell ref="CW125:DM125"/>
    <mergeCell ref="DN130:ED130"/>
    <mergeCell ref="CW137:DM137"/>
    <mergeCell ref="DN131:ED131"/>
    <mergeCell ref="CW134:DM134"/>
    <mergeCell ref="CF133:CV133"/>
    <mergeCell ref="CF132:CV132"/>
    <mergeCell ref="BJ129:CE129"/>
    <mergeCell ref="BJ140:CE140"/>
    <mergeCell ref="CF129:CV129"/>
    <mergeCell ref="CF121:CV121"/>
    <mergeCell ref="CF120:CV120"/>
    <mergeCell ref="CF135:CV135"/>
    <mergeCell ref="CF136:CV136"/>
    <mergeCell ref="CF134:CV134"/>
    <mergeCell ref="CF131:CV131"/>
    <mergeCell ref="BJ127:CE127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9:AS139"/>
    <mergeCell ref="AT109:BI109"/>
    <mergeCell ref="AN118:AS118"/>
    <mergeCell ref="AT121:BI121"/>
    <mergeCell ref="AT118:BI118"/>
    <mergeCell ref="A82:AM82"/>
    <mergeCell ref="AT82:BI82"/>
    <mergeCell ref="AT88:BI88"/>
    <mergeCell ref="AT131:BI131"/>
    <mergeCell ref="AN138:AS138"/>
    <mergeCell ref="AT132:BI132"/>
    <mergeCell ref="AT139:BI139"/>
    <mergeCell ref="AT133:BI133"/>
    <mergeCell ref="AT137:BI137"/>
    <mergeCell ref="AT141:BI141"/>
    <mergeCell ref="AT135:BI135"/>
    <mergeCell ref="AT134:BI134"/>
    <mergeCell ref="AN140:AS140"/>
    <mergeCell ref="AN131:AS131"/>
    <mergeCell ref="A140:AM140"/>
    <mergeCell ref="A143:AM143"/>
    <mergeCell ref="AN142:AS142"/>
    <mergeCell ref="AN143:AS143"/>
    <mergeCell ref="AT138:BI138"/>
    <mergeCell ref="AT143:BI143"/>
    <mergeCell ref="AT142:BI142"/>
    <mergeCell ref="AN141:AS141"/>
    <mergeCell ref="A138:AM138"/>
    <mergeCell ref="A119:AM119"/>
    <mergeCell ref="A133:AM133"/>
    <mergeCell ref="AN133:AS133"/>
    <mergeCell ref="A132:AM132"/>
    <mergeCell ref="AN132:AS132"/>
    <mergeCell ref="A131:AM131"/>
    <mergeCell ref="AN128:AS128"/>
    <mergeCell ref="A130:AM130"/>
    <mergeCell ref="AN129:AS129"/>
    <mergeCell ref="A128:AM128"/>
    <mergeCell ref="AT116:BI116"/>
    <mergeCell ref="AN120:AS120"/>
    <mergeCell ref="A126:AM126"/>
    <mergeCell ref="AN126:AS126"/>
    <mergeCell ref="A127:AM127"/>
    <mergeCell ref="AN119:AS119"/>
    <mergeCell ref="AN121:AS121"/>
    <mergeCell ref="AN125:AS125"/>
    <mergeCell ref="AN127:AS127"/>
    <mergeCell ref="A120:AM120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1:DM121"/>
    <mergeCell ref="CW119:DM119"/>
    <mergeCell ref="CW120:DM120"/>
    <mergeCell ref="CW116:DM116"/>
    <mergeCell ref="CW118:DM118"/>
    <mergeCell ref="CW117:DM117"/>
    <mergeCell ref="CF117:CV117"/>
    <mergeCell ref="CF119:CV119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7:AM137"/>
    <mergeCell ref="AN137:AS137"/>
    <mergeCell ref="BJ76:CE76"/>
    <mergeCell ref="AT52:BI52"/>
    <mergeCell ref="BJ137:CE137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8:ES138"/>
    <mergeCell ref="CW138:DM138"/>
    <mergeCell ref="CF137:CV137"/>
    <mergeCell ref="DN137:ED137"/>
    <mergeCell ref="EE137:ES137"/>
    <mergeCell ref="CW72:DM72"/>
    <mergeCell ref="CW76:DM76"/>
    <mergeCell ref="DN73:ED73"/>
    <mergeCell ref="DN75:ED75"/>
    <mergeCell ref="EE71:ES71"/>
    <mergeCell ref="CF60:CV60"/>
    <mergeCell ref="DN135:ED135"/>
    <mergeCell ref="CW131:DM131"/>
    <mergeCell ref="EE132:ES132"/>
    <mergeCell ref="DN134:ED134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60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8" t="s">
        <v>0</v>
      </c>
      <c r="B1" s="248" t="s">
        <v>70</v>
      </c>
      <c r="C1" s="250" t="s">
        <v>374</v>
      </c>
      <c r="D1" s="251"/>
      <c r="E1" s="251"/>
      <c r="F1" s="251"/>
      <c r="G1" s="252"/>
      <c r="H1" s="256" t="s">
        <v>367</v>
      </c>
      <c r="I1" s="248" t="s">
        <v>375</v>
      </c>
      <c r="J1" s="245" t="s">
        <v>376</v>
      </c>
      <c r="K1" s="246"/>
      <c r="L1" s="246"/>
      <c r="M1" s="247"/>
      <c r="N1" s="243" t="s">
        <v>154</v>
      </c>
      <c r="O1" s="244"/>
    </row>
    <row r="2" spans="1:254" s="65" customFormat="1" ht="116.25" customHeight="1">
      <c r="A2" s="249"/>
      <c r="B2" s="249"/>
      <c r="C2" s="253"/>
      <c r="D2" s="254"/>
      <c r="E2" s="254"/>
      <c r="F2" s="254"/>
      <c r="G2" s="255"/>
      <c r="H2" s="257"/>
      <c r="I2" s="249"/>
      <c r="J2" s="60" t="s">
        <v>377</v>
      </c>
      <c r="K2" s="60" t="s">
        <v>71</v>
      </c>
      <c r="L2" s="60" t="s">
        <v>72</v>
      </c>
      <c r="M2" s="63" t="s">
        <v>151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3" t="s">
        <v>316</v>
      </c>
      <c r="E3" s="234"/>
      <c r="F3" s="234"/>
      <c r="G3" s="234"/>
      <c r="H3" s="234"/>
      <c r="I3" s="235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H5+H15+H32+H35+H38+H44+H47+H50+H53+H60+H65+H68+H71+H75+H92+H95+H98+H112+H121+H124+H127+H130+H153+H157+H198+H201+H204+H211+H217+H222+H225+H236+H247+H251+H254+H267</f>
        <v>15472900</v>
      </c>
      <c r="I4" s="4">
        <f>I5+I15+I32+I35+I38+I44+I47+I50+I53+I60+I65+I68+I71+I75+I92+I95+I98+I112+I121+I124+I127+I130+I153+I157+I198+I201+I204+I211+I217+I222+I225+I236+I247+I251+I254+I267</f>
        <v>2621473.98</v>
      </c>
      <c r="J4" s="4">
        <f>J5+J15+J32+J35+J38+J44+J47+J50+J53+J60+J65+J68+J71+J75+J92+J95+J98+J112+J121+J124+J127+J130+J153+J157+J198+J201+J204+J211+J217+J222+J225+J236+J247+J251+J254+J267</f>
        <v>2621473.98</v>
      </c>
      <c r="K4" s="4">
        <f>K5+K15+K32+K35+K50+K60+K65+K68+K75+K92+K95+K98+K112+K121+K130+K150+K168+K190+K201+K211+K222+K225+K236+K247+K251+K254</f>
        <v>0</v>
      </c>
      <c r="L4" s="4">
        <f>L5+L15+L32+L35+L50+L60+L65+L68+L75+L92+L95+L98+L112+L121+L130+L150+L168+L190+L201+L211+L222+L225+L236+L247+L251+L254</f>
        <v>0</v>
      </c>
      <c r="M4" s="4">
        <f>M5+M15+M32+M35+M38+M44+M47+M50+M53+M60+M65+M68+M71+M75+M92+M95+M98+M112+M121+M124+M127+M130+M153+M157+M198+M201+M204+M211+M217+M222+M225+M236+M247+M251+M254+M267</f>
        <v>2621473.98</v>
      </c>
      <c r="N4" s="4">
        <f>H4-J4</f>
        <v>12851426.02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5528700</v>
      </c>
      <c r="I5" s="4">
        <f t="shared" si="0"/>
        <v>646422.6</v>
      </c>
      <c r="J5" s="4">
        <f t="shared" si="0"/>
        <v>646422.6</v>
      </c>
      <c r="K5" s="4">
        <f t="shared" si="0"/>
        <v>0</v>
      </c>
      <c r="L5" s="4">
        <f t="shared" si="0"/>
        <v>0</v>
      </c>
      <c r="M5" s="4">
        <f t="shared" si="0"/>
        <v>646422.6</v>
      </c>
      <c r="N5" s="4">
        <f>H5-J5</f>
        <v>4882277.4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5163200</v>
      </c>
      <c r="I6" s="8">
        <f>I7+I8+I9+I10+I11</f>
        <v>646422.6</v>
      </c>
      <c r="J6" s="8">
        <f>J7+J8+J9+J10+J11</f>
        <v>646422.6</v>
      </c>
      <c r="K6" s="8">
        <f>K7+K10</f>
        <v>0</v>
      </c>
      <c r="L6" s="8">
        <f>L7+L10</f>
        <v>0</v>
      </c>
      <c r="M6" s="8">
        <f>M7+M8+M9+M10+M11</f>
        <v>646422.6</v>
      </c>
      <c r="N6" s="8">
        <f aca="true" t="shared" si="1" ref="N6:N78">H6-J6</f>
        <v>4516777.4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3875900</v>
      </c>
      <c r="I7" s="8">
        <v>514177.79</v>
      </c>
      <c r="J7" s="8">
        <v>514177.79</v>
      </c>
      <c r="K7" s="8">
        <v>0</v>
      </c>
      <c r="L7" s="8">
        <v>0</v>
      </c>
      <c r="M7" s="8">
        <v>514177.79</v>
      </c>
      <c r="N7" s="8">
        <f t="shared" si="1"/>
        <v>3361722.21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5000</v>
      </c>
      <c r="I9" s="8">
        <v>4548.96</v>
      </c>
      <c r="J9" s="8">
        <v>4548.96</v>
      </c>
      <c r="K9" s="8">
        <v>0</v>
      </c>
      <c r="L9" s="8">
        <v>0</v>
      </c>
      <c r="M9" s="8">
        <v>4548.96</v>
      </c>
      <c r="N9" s="8">
        <f>H9-J9</f>
        <v>451.03999999999996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1282300</v>
      </c>
      <c r="I10" s="8">
        <v>127695.85</v>
      </c>
      <c r="J10" s="8">
        <v>127695.85</v>
      </c>
      <c r="K10" s="8">
        <v>0</v>
      </c>
      <c r="L10" s="8">
        <v>0</v>
      </c>
      <c r="M10" s="8">
        <v>127695.85</v>
      </c>
      <c r="N10" s="8">
        <f t="shared" si="1"/>
        <v>1154604.15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1"/>
        <v>365500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365500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365500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415000</v>
      </c>
      <c r="I15" s="4">
        <f>I16+I24+I30</f>
        <v>88322.06999999999</v>
      </c>
      <c r="J15" s="4">
        <f>J16+J24+J30</f>
        <v>88322.06999999999</v>
      </c>
      <c r="K15" s="4">
        <f>K16+K28</f>
        <v>0</v>
      </c>
      <c r="L15" s="4">
        <f>L16+L28</f>
        <v>0</v>
      </c>
      <c r="M15" s="4">
        <f>M16+M24+M30</f>
        <v>88322.06999999999</v>
      </c>
      <c r="N15" s="4">
        <f t="shared" si="1"/>
        <v>326677.93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349300</v>
      </c>
      <c r="I16" s="8">
        <f>I17+I18+I20+I21</f>
        <v>75312.93</v>
      </c>
      <c r="J16" s="8">
        <f>J17+J18+J20+J21</f>
        <v>75312.93</v>
      </c>
      <c r="K16" s="8">
        <f>K17+K18+K19+K20+K21</f>
        <v>0</v>
      </c>
      <c r="L16" s="8">
        <f>L17+L18+L19+L20+L21</f>
        <v>0</v>
      </c>
      <c r="M16" s="8">
        <f>M17+M18+M20+M21</f>
        <v>75312.93</v>
      </c>
      <c r="N16" s="8">
        <f t="shared" si="1"/>
        <v>273987.07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50000</v>
      </c>
      <c r="I17" s="8">
        <v>5378.69</v>
      </c>
      <c r="J17" s="8">
        <v>5378.69</v>
      </c>
      <c r="K17" s="8">
        <v>0</v>
      </c>
      <c r="L17" s="8">
        <v>0</v>
      </c>
      <c r="M17" s="8">
        <v>5378.69</v>
      </c>
      <c r="N17" s="8">
        <f t="shared" si="1"/>
        <v>44621.31</v>
      </c>
      <c r="O17" s="8">
        <v>0</v>
      </c>
    </row>
    <row r="18" spans="1:15" s="83" customFormat="1" ht="17.25" customHeight="1">
      <c r="A18" s="5" t="s">
        <v>482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21800</v>
      </c>
      <c r="I18" s="8">
        <v>707.7</v>
      </c>
      <c r="J18" s="8">
        <v>707.7</v>
      </c>
      <c r="K18" s="8">
        <v>0</v>
      </c>
      <c r="L18" s="8">
        <v>0</v>
      </c>
      <c r="M18" s="8">
        <v>707.7</v>
      </c>
      <c r="N18" s="8">
        <f t="shared" si="1"/>
        <v>21092.3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17500</v>
      </c>
      <c r="I20" s="8">
        <v>1950</v>
      </c>
      <c r="J20" s="8">
        <v>1950</v>
      </c>
      <c r="K20" s="8">
        <v>0</v>
      </c>
      <c r="L20" s="8">
        <v>0</v>
      </c>
      <c r="M20" s="8">
        <v>1950</v>
      </c>
      <c r="N20" s="8">
        <f t="shared" si="1"/>
        <v>15550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260000</v>
      </c>
      <c r="I21" s="8">
        <v>67276.54</v>
      </c>
      <c r="J21" s="8">
        <v>67276.54</v>
      </c>
      <c r="K21" s="8">
        <v>0</v>
      </c>
      <c r="L21" s="8">
        <v>0</v>
      </c>
      <c r="M21" s="8">
        <v>67276.54</v>
      </c>
      <c r="N21" s="8">
        <f t="shared" si="1"/>
        <v>192723.46000000002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372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0</v>
      </c>
      <c r="J24" s="8">
        <f>J25+J28</f>
        <v>0</v>
      </c>
      <c r="K24" s="8">
        <f>K25</f>
        <v>0</v>
      </c>
      <c r="L24" s="8">
        <f>L25</f>
        <v>0</v>
      </c>
      <c r="M24" s="8">
        <f>M25+M28</f>
        <v>0</v>
      </c>
      <c r="N24" s="8">
        <f t="shared" si="1"/>
        <v>10000</v>
      </c>
      <c r="O24" s="8">
        <v>0</v>
      </c>
    </row>
    <row r="25" spans="1:15" s="83" customFormat="1" ht="26.25" customHeight="1" hidden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3" ref="H27:J28">H28</f>
        <v>10000</v>
      </c>
      <c r="I27" s="8">
        <f t="shared" si="3"/>
        <v>0</v>
      </c>
      <c r="J27" s="8">
        <f t="shared" si="3"/>
        <v>0</v>
      </c>
      <c r="K27" s="8">
        <v>0</v>
      </c>
      <c r="L27" s="8">
        <v>0</v>
      </c>
      <c r="M27" s="8">
        <f>M28</f>
        <v>0</v>
      </c>
      <c r="N27" s="8">
        <f t="shared" si="1"/>
        <v>10000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3"/>
        <v>10000</v>
      </c>
      <c r="I28" s="8">
        <f t="shared" si="3"/>
        <v>0</v>
      </c>
      <c r="J28" s="8">
        <f t="shared" si="3"/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1"/>
        <v>10000</v>
      </c>
      <c r="O28" s="8">
        <v>0</v>
      </c>
    </row>
    <row r="29" spans="1:15" s="83" customFormat="1" ht="32.25" customHeight="1">
      <c r="A29" s="5" t="s">
        <v>432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10000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4" ref="H30:M30">H31</f>
        <v>55700</v>
      </c>
      <c r="I30" s="8">
        <f t="shared" si="4"/>
        <v>13009.14</v>
      </c>
      <c r="J30" s="8">
        <f t="shared" si="4"/>
        <v>13009.14</v>
      </c>
      <c r="K30" s="8">
        <f t="shared" si="4"/>
        <v>0</v>
      </c>
      <c r="L30" s="8">
        <f t="shared" si="4"/>
        <v>0</v>
      </c>
      <c r="M30" s="8">
        <f t="shared" si="4"/>
        <v>13009.14</v>
      </c>
      <c r="N30" s="8">
        <f t="shared" si="1"/>
        <v>42690.86</v>
      </c>
      <c r="O30" s="8">
        <v>0</v>
      </c>
      <c r="P30" s="11"/>
    </row>
    <row r="31" spans="1:15" s="83" customFormat="1" ht="18.75" customHeight="1">
      <c r="A31" s="5" t="s">
        <v>482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55700</v>
      </c>
      <c r="I31" s="8">
        <v>13009.14</v>
      </c>
      <c r="J31" s="8">
        <v>13009.14</v>
      </c>
      <c r="K31" s="8">
        <v>0</v>
      </c>
      <c r="L31" s="8">
        <v>0</v>
      </c>
      <c r="M31" s="8">
        <v>13009.14</v>
      </c>
      <c r="N31" s="8">
        <f t="shared" si="1"/>
        <v>42690.86</v>
      </c>
      <c r="O31" s="8">
        <v>0</v>
      </c>
    </row>
    <row r="32" spans="1:254" s="68" customFormat="1" ht="33.75" customHeight="1">
      <c r="A32" s="1" t="s">
        <v>344</v>
      </c>
      <c r="B32" s="2">
        <v>951</v>
      </c>
      <c r="C32" s="2" t="s">
        <v>13</v>
      </c>
      <c r="D32" s="3" t="s">
        <v>343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343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343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21000</v>
      </c>
      <c r="O34" s="8">
        <v>0</v>
      </c>
    </row>
    <row r="35" spans="1:254" s="68" customFormat="1" ht="104.25" customHeight="1">
      <c r="A35" s="1" t="s">
        <v>373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0</v>
      </c>
      <c r="J35" s="4">
        <f t="shared" si="5"/>
        <v>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0</v>
      </c>
      <c r="N35" s="4">
        <f t="shared" si="1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0</v>
      </c>
      <c r="J36" s="8">
        <f t="shared" si="5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1"/>
        <v>200</v>
      </c>
      <c r="O36" s="8">
        <v>0</v>
      </c>
    </row>
    <row r="37" spans="1:15" s="83" customFormat="1" ht="32.25" customHeight="1">
      <c r="A37" s="5" t="s">
        <v>432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1"/>
        <v>200</v>
      </c>
      <c r="O37" s="8">
        <v>0</v>
      </c>
    </row>
    <row r="38" spans="1:254" s="68" customFormat="1" ht="45.75" customHeight="1">
      <c r="A38" s="1" t="s">
        <v>416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25000</v>
      </c>
      <c r="I38" s="4">
        <f t="shared" si="7"/>
        <v>6224</v>
      </c>
      <c r="J38" s="4">
        <f t="shared" si="7"/>
        <v>6224</v>
      </c>
      <c r="K38" s="4">
        <f aca="true" t="shared" si="8" ref="K38:M39">K39</f>
        <v>0</v>
      </c>
      <c r="L38" s="4">
        <f t="shared" si="8"/>
        <v>0</v>
      </c>
      <c r="M38" s="4">
        <f t="shared" si="8"/>
        <v>6224</v>
      </c>
      <c r="N38" s="8">
        <f t="shared" si="1"/>
        <v>18776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7"/>
        <v>25000</v>
      </c>
      <c r="I39" s="8">
        <f t="shared" si="7"/>
        <v>6224</v>
      </c>
      <c r="J39" s="8">
        <f t="shared" si="7"/>
        <v>6224</v>
      </c>
      <c r="K39" s="8">
        <f t="shared" si="8"/>
        <v>0</v>
      </c>
      <c r="L39" s="8">
        <f t="shared" si="8"/>
        <v>0</v>
      </c>
      <c r="M39" s="8">
        <f t="shared" si="8"/>
        <v>6224</v>
      </c>
      <c r="N39" s="8">
        <f t="shared" si="1"/>
        <v>18776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25000</v>
      </c>
      <c r="I40" s="8">
        <v>6224</v>
      </c>
      <c r="J40" s="8">
        <v>6224</v>
      </c>
      <c r="K40" s="8">
        <v>0</v>
      </c>
      <c r="L40" s="8">
        <v>0</v>
      </c>
      <c r="M40" s="8">
        <v>6224</v>
      </c>
      <c r="N40" s="8">
        <f t="shared" si="1"/>
        <v>18776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478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56700</v>
      </c>
      <c r="I44" s="4">
        <f>I46</f>
        <v>14200</v>
      </c>
      <c r="J44" s="4">
        <f>J46</f>
        <v>14200</v>
      </c>
      <c r="K44" s="4">
        <f>K45</f>
        <v>0</v>
      </c>
      <c r="L44" s="4">
        <f>L46</f>
        <v>0</v>
      </c>
      <c r="M44" s="4">
        <f>M46</f>
        <v>14200</v>
      </c>
      <c r="N44" s="4">
        <f>H44-J44</f>
        <v>42500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478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56700</v>
      </c>
      <c r="I45" s="8">
        <f t="shared" si="10"/>
        <v>14200</v>
      </c>
      <c r="J45" s="8">
        <f t="shared" si="10"/>
        <v>14200</v>
      </c>
      <c r="K45" s="8">
        <f t="shared" si="10"/>
        <v>0</v>
      </c>
      <c r="L45" s="8">
        <f t="shared" si="10"/>
        <v>0</v>
      </c>
      <c r="M45" s="8">
        <f t="shared" si="10"/>
        <v>14200</v>
      </c>
      <c r="N45" s="8">
        <f>H45-J45</f>
        <v>42500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478</v>
      </c>
      <c r="D46" s="7" t="s">
        <v>129</v>
      </c>
      <c r="E46" s="7">
        <v>540</v>
      </c>
      <c r="F46" s="7">
        <v>251</v>
      </c>
      <c r="G46" s="7">
        <v>100</v>
      </c>
      <c r="H46" s="8">
        <v>56700</v>
      </c>
      <c r="I46" s="8">
        <v>14200</v>
      </c>
      <c r="J46" s="8">
        <v>14200</v>
      </c>
      <c r="K46" s="8">
        <f>K51</f>
        <v>0</v>
      </c>
      <c r="L46" s="8">
        <f>L51</f>
        <v>0</v>
      </c>
      <c r="M46" s="8">
        <v>14200</v>
      </c>
      <c r="N46" s="8">
        <f>H46-J46</f>
        <v>42500</v>
      </c>
      <c r="O46" s="8">
        <v>0</v>
      </c>
    </row>
    <row r="47" spans="1:15" s="84" customFormat="1" ht="36.75" customHeight="1" hidden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11" ref="H47:J48">H48</f>
        <v>0</v>
      </c>
      <c r="I47" s="4">
        <f t="shared" si="11"/>
        <v>0</v>
      </c>
      <c r="J47" s="4">
        <f t="shared" si="11"/>
        <v>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0</v>
      </c>
      <c r="N47" s="8">
        <f t="shared" si="1"/>
        <v>0</v>
      </c>
      <c r="O47" s="8">
        <v>0</v>
      </c>
    </row>
    <row r="48" spans="1:15" s="83" customFormat="1" ht="20.25" customHeight="1" hidden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"/>
        <v>0</v>
      </c>
      <c r="O48" s="8">
        <v>0</v>
      </c>
    </row>
    <row r="49" spans="1:15" s="83" customFormat="1" ht="18.75" customHeight="1" hidden="1">
      <c r="A49" s="5" t="s">
        <v>435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3.2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.75" customHeight="1">
      <c r="A52" s="5" t="s">
        <v>433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414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80000</v>
      </c>
      <c r="I60" s="4">
        <f t="shared" si="16"/>
        <v>19185</v>
      </c>
      <c r="J60" s="4">
        <f t="shared" si="16"/>
        <v>19185</v>
      </c>
      <c r="K60" s="4">
        <f t="shared" si="16"/>
        <v>0</v>
      </c>
      <c r="L60" s="4">
        <f t="shared" si="16"/>
        <v>0</v>
      </c>
      <c r="M60" s="4">
        <f t="shared" si="16"/>
        <v>19185</v>
      </c>
      <c r="N60" s="4">
        <f t="shared" si="1"/>
        <v>60815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80000</v>
      </c>
      <c r="I61" s="8">
        <f>I63+I64</f>
        <v>19185</v>
      </c>
      <c r="J61" s="8">
        <f>J63+J64</f>
        <v>19185</v>
      </c>
      <c r="K61" s="8">
        <f>K63+K62</f>
        <v>0</v>
      </c>
      <c r="L61" s="8">
        <f>L63+L62</f>
        <v>0</v>
      </c>
      <c r="M61" s="8">
        <f>M63+M64</f>
        <v>19185</v>
      </c>
      <c r="N61" s="8">
        <f t="shared" si="1"/>
        <v>60815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434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80000</v>
      </c>
      <c r="I63" s="8">
        <v>19185</v>
      </c>
      <c r="J63" s="8">
        <v>19185</v>
      </c>
      <c r="K63" s="8">
        <v>0</v>
      </c>
      <c r="L63" s="8">
        <v>0</v>
      </c>
      <c r="M63" s="8">
        <v>19185</v>
      </c>
      <c r="N63" s="8">
        <f t="shared" si="1"/>
        <v>60815</v>
      </c>
      <c r="O63" s="8">
        <v>0</v>
      </c>
    </row>
    <row r="64" spans="1:15" s="83" customFormat="1" ht="31.5" customHeight="1" hidden="1">
      <c r="A64" s="5" t="s">
        <v>481</v>
      </c>
      <c r="B64" s="6">
        <v>951</v>
      </c>
      <c r="C64" s="6" t="s">
        <v>34</v>
      </c>
      <c r="D64" s="7" t="s">
        <v>414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68" customFormat="1" ht="35.25" customHeight="1">
      <c r="A65" s="1" t="s">
        <v>407</v>
      </c>
      <c r="B65" s="2">
        <v>951</v>
      </c>
      <c r="C65" s="2" t="s">
        <v>34</v>
      </c>
      <c r="D65" s="3" t="s">
        <v>405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4715</v>
      </c>
      <c r="J65" s="4">
        <f t="shared" si="17"/>
        <v>4715</v>
      </c>
      <c r="K65" s="4">
        <f t="shared" si="17"/>
        <v>0</v>
      </c>
      <c r="L65" s="4">
        <f t="shared" si="17"/>
        <v>0</v>
      </c>
      <c r="M65" s="4">
        <f t="shared" si="17"/>
        <v>4715</v>
      </c>
      <c r="N65" s="4">
        <f t="shared" si="1"/>
        <v>60285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405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4715</v>
      </c>
      <c r="J66" s="8">
        <f t="shared" si="17"/>
        <v>4715</v>
      </c>
      <c r="K66" s="8">
        <f>K67</f>
        <v>0</v>
      </c>
      <c r="L66" s="8">
        <f>L67</f>
        <v>0</v>
      </c>
      <c r="M66" s="8">
        <f t="shared" si="17"/>
        <v>4715</v>
      </c>
      <c r="N66" s="8">
        <f t="shared" si="1"/>
        <v>60285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405</v>
      </c>
      <c r="E67" s="7">
        <v>244</v>
      </c>
      <c r="F67" s="7">
        <v>226</v>
      </c>
      <c r="G67" s="7">
        <v>100</v>
      </c>
      <c r="H67" s="8">
        <v>65000</v>
      </c>
      <c r="I67" s="8">
        <v>4715</v>
      </c>
      <c r="J67" s="8">
        <v>4715</v>
      </c>
      <c r="K67" s="8">
        <v>0</v>
      </c>
      <c r="L67" s="8">
        <v>0</v>
      </c>
      <c r="M67" s="8">
        <v>4715</v>
      </c>
      <c r="N67" s="8">
        <f t="shared" si="1"/>
        <v>60285</v>
      </c>
      <c r="O67" s="8">
        <v>0</v>
      </c>
    </row>
    <row r="68" spans="1:254" s="68" customFormat="1" ht="48" customHeight="1">
      <c r="A68" s="1" t="s">
        <v>441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432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444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8"/>
        <v>119000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119000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119000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119000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119000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119000</v>
      </c>
      <c r="O73" s="8">
        <v>0</v>
      </c>
    </row>
    <row r="74" spans="1:15" s="83" customFormat="1" ht="23.25" customHeight="1" hidden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H76+H83+H85+H88</f>
        <v>21700</v>
      </c>
      <c r="I75" s="4">
        <f>I76+I83+I85+I88</f>
        <v>459.21</v>
      </c>
      <c r="J75" s="4">
        <f>J76+J83+J85+J88</f>
        <v>459.21</v>
      </c>
      <c r="K75" s="4">
        <f>K88+K76+K81+K85</f>
        <v>0</v>
      </c>
      <c r="L75" s="4">
        <f>L76+L85+L88</f>
        <v>0</v>
      </c>
      <c r="M75" s="4">
        <f>M76+M83+M85+M88</f>
        <v>459.21</v>
      </c>
      <c r="N75" s="4">
        <f t="shared" si="1"/>
        <v>21240.79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 hidden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0</v>
      </c>
      <c r="I76" s="8">
        <f t="shared" si="19"/>
        <v>0</v>
      </c>
      <c r="J76" s="8">
        <f t="shared" si="19"/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"/>
        <v>0</v>
      </c>
      <c r="O76" s="8">
        <v>0</v>
      </c>
    </row>
    <row r="77" spans="1:15" s="83" customFormat="1" ht="21.75" customHeight="1" hidden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60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1200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1200</v>
      </c>
      <c r="O83" s="8">
        <v>0</v>
      </c>
    </row>
    <row r="84" spans="1:15" s="83" customFormat="1" ht="21.75" customHeight="1">
      <c r="A84" s="5" t="s">
        <v>434</v>
      </c>
      <c r="B84" s="6">
        <v>951</v>
      </c>
      <c r="C84" s="6" t="s">
        <v>34</v>
      </c>
      <c r="D84" s="7" t="s">
        <v>117</v>
      </c>
      <c r="E84" s="7">
        <v>831</v>
      </c>
      <c r="F84" s="7">
        <v>291</v>
      </c>
      <c r="G84" s="7" t="s">
        <v>8</v>
      </c>
      <c r="H84" s="8">
        <v>1200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1200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21"/>
        <v>0</v>
      </c>
      <c r="O85" s="8">
        <v>0</v>
      </c>
    </row>
    <row r="86" spans="1:15" s="83" customFormat="1" ht="21.75" customHeight="1" hidden="1">
      <c r="A86" s="5" t="s">
        <v>434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434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H89+H90+H91</f>
        <v>20500</v>
      </c>
      <c r="I88" s="8">
        <f>I89+I90+I91</f>
        <v>459.21</v>
      </c>
      <c r="J88" s="8">
        <f>J89+J90+J91</f>
        <v>459.21</v>
      </c>
      <c r="K88" s="8">
        <f>K90</f>
        <v>0</v>
      </c>
      <c r="L88" s="8">
        <f>L90</f>
        <v>0</v>
      </c>
      <c r="M88" s="8">
        <f>M89+M90+M91</f>
        <v>459.21</v>
      </c>
      <c r="N88" s="8">
        <f t="shared" si="21"/>
        <v>20040.79</v>
      </c>
      <c r="O88" s="8">
        <v>0</v>
      </c>
    </row>
    <row r="89" spans="1:15" s="83" customFormat="1" ht="32.25" customHeight="1">
      <c r="A89" s="5" t="s">
        <v>509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293</v>
      </c>
      <c r="G89" s="7">
        <v>100</v>
      </c>
      <c r="H89" s="8">
        <v>500</v>
      </c>
      <c r="I89" s="8">
        <v>459.21</v>
      </c>
      <c r="J89" s="8">
        <v>459.21</v>
      </c>
      <c r="K89" s="8">
        <v>0</v>
      </c>
      <c r="L89" s="8">
        <v>0</v>
      </c>
      <c r="M89" s="8">
        <v>459.21</v>
      </c>
      <c r="N89" s="8">
        <f>H89-J89</f>
        <v>40.79000000000002</v>
      </c>
      <c r="O89" s="8">
        <v>0</v>
      </c>
    </row>
    <row r="90" spans="1:15" s="83" customFormat="1" ht="22.5" customHeight="1">
      <c r="A90" s="5" t="s">
        <v>435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100</v>
      </c>
      <c r="H90" s="8">
        <v>20000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 t="shared" si="21"/>
        <v>20000</v>
      </c>
      <c r="O90" s="8">
        <v>0</v>
      </c>
    </row>
    <row r="91" spans="1:15" s="83" customFormat="1" ht="22.5" customHeight="1" hidden="1">
      <c r="A91" s="5" t="s">
        <v>435</v>
      </c>
      <c r="B91" s="6">
        <v>951</v>
      </c>
      <c r="C91" s="6" t="s">
        <v>34</v>
      </c>
      <c r="D91" s="7" t="s">
        <v>117</v>
      </c>
      <c r="E91" s="7">
        <v>853</v>
      </c>
      <c r="F91" s="7">
        <v>297</v>
      </c>
      <c r="G91" s="7">
        <v>123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f>H91-J91</f>
        <v>0</v>
      </c>
      <c r="O91" s="8">
        <v>0</v>
      </c>
    </row>
    <row r="92" spans="1:254" s="68" customFormat="1" ht="47.25" customHeight="1" hidden="1">
      <c r="A92" s="1" t="s">
        <v>416</v>
      </c>
      <c r="B92" s="2">
        <v>951</v>
      </c>
      <c r="C92" s="2" t="s">
        <v>34</v>
      </c>
      <c r="D92" s="3" t="s">
        <v>107</v>
      </c>
      <c r="E92" s="3" t="s">
        <v>1</v>
      </c>
      <c r="F92" s="3" t="s">
        <v>1</v>
      </c>
      <c r="G92" s="3" t="s">
        <v>1</v>
      </c>
      <c r="H92" s="4">
        <f>H94</f>
        <v>0</v>
      </c>
      <c r="I92" s="4">
        <f>I94</f>
        <v>0</v>
      </c>
      <c r="J92" s="4">
        <f>J94</f>
        <v>0</v>
      </c>
      <c r="K92" s="4">
        <f>K93</f>
        <v>0</v>
      </c>
      <c r="L92" s="4">
        <f>L94</f>
        <v>0</v>
      </c>
      <c r="M92" s="4">
        <f>M94</f>
        <v>0</v>
      </c>
      <c r="N92" s="4">
        <f t="shared" si="21"/>
        <v>0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 hidden="1">
      <c r="A93" s="5" t="s">
        <v>28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250</v>
      </c>
      <c r="G93" s="7" t="s">
        <v>1</v>
      </c>
      <c r="H93" s="8">
        <f aca="true" t="shared" si="23" ref="H93:M93">H94</f>
        <v>0</v>
      </c>
      <c r="I93" s="8">
        <f t="shared" si="23"/>
        <v>0</v>
      </c>
      <c r="J93" s="8">
        <f t="shared" si="23"/>
        <v>0</v>
      </c>
      <c r="K93" s="8">
        <f t="shared" si="23"/>
        <v>0</v>
      </c>
      <c r="L93" s="8">
        <f t="shared" si="23"/>
        <v>0</v>
      </c>
      <c r="M93" s="8">
        <f t="shared" si="23"/>
        <v>0</v>
      </c>
      <c r="N93" s="8">
        <f t="shared" si="21"/>
        <v>0</v>
      </c>
      <c r="O93" s="8">
        <v>0</v>
      </c>
    </row>
    <row r="94" spans="1:15" s="83" customFormat="1" ht="36.75" customHeight="1" hidden="1">
      <c r="A94" s="5" t="s">
        <v>31</v>
      </c>
      <c r="B94" s="6">
        <v>951</v>
      </c>
      <c r="C94" s="6" t="s">
        <v>34</v>
      </c>
      <c r="D94" s="7" t="s">
        <v>107</v>
      </c>
      <c r="E94" s="7">
        <v>540</v>
      </c>
      <c r="F94" s="7">
        <v>251</v>
      </c>
      <c r="G94" s="7">
        <v>100</v>
      </c>
      <c r="H94" s="8">
        <v>0</v>
      </c>
      <c r="I94" s="8">
        <v>0</v>
      </c>
      <c r="J94" s="8">
        <v>0</v>
      </c>
      <c r="K94" s="8">
        <f>K98</f>
        <v>0</v>
      </c>
      <c r="L94" s="8">
        <f>L98</f>
        <v>0</v>
      </c>
      <c r="M94" s="8">
        <v>0</v>
      </c>
      <c r="N94" s="8">
        <f t="shared" si="21"/>
        <v>0</v>
      </c>
      <c r="O94" s="8">
        <v>0</v>
      </c>
    </row>
    <row r="95" spans="1:254" s="68" customFormat="1" ht="62.25" customHeight="1" hidden="1">
      <c r="A95" s="1" t="s">
        <v>130</v>
      </c>
      <c r="B95" s="2">
        <v>951</v>
      </c>
      <c r="C95" s="2" t="s">
        <v>34</v>
      </c>
      <c r="D95" s="3" t="s">
        <v>129</v>
      </c>
      <c r="E95" s="3" t="s">
        <v>1</v>
      </c>
      <c r="F95" s="3" t="s">
        <v>1</v>
      </c>
      <c r="G95" s="3" t="s">
        <v>1</v>
      </c>
      <c r="H95" s="4">
        <f>H97</f>
        <v>0</v>
      </c>
      <c r="I95" s="4">
        <f>I97</f>
        <v>0</v>
      </c>
      <c r="J95" s="4">
        <f>J97</f>
        <v>0</v>
      </c>
      <c r="K95" s="4">
        <f>K96</f>
        <v>0</v>
      </c>
      <c r="L95" s="4">
        <f>L97</f>
        <v>0</v>
      </c>
      <c r="M95" s="4">
        <f>M97</f>
        <v>0</v>
      </c>
      <c r="N95" s="4">
        <f>H95-J95</f>
        <v>0</v>
      </c>
      <c r="O95" s="4">
        <v>0</v>
      </c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</row>
    <row r="96" spans="1:15" s="83" customFormat="1" ht="21.75" customHeight="1" hidden="1">
      <c r="A96" s="5" t="s">
        <v>28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250</v>
      </c>
      <c r="G96" s="7" t="s">
        <v>1</v>
      </c>
      <c r="H96" s="8">
        <f aca="true" t="shared" si="24" ref="H96:M96">H97</f>
        <v>0</v>
      </c>
      <c r="I96" s="8">
        <f t="shared" si="24"/>
        <v>0</v>
      </c>
      <c r="J96" s="8">
        <f t="shared" si="24"/>
        <v>0</v>
      </c>
      <c r="K96" s="8">
        <f t="shared" si="24"/>
        <v>0</v>
      </c>
      <c r="L96" s="8">
        <f t="shared" si="24"/>
        <v>0</v>
      </c>
      <c r="M96" s="8">
        <f t="shared" si="24"/>
        <v>0</v>
      </c>
      <c r="N96" s="8">
        <f>H96-J96</f>
        <v>0</v>
      </c>
      <c r="O96" s="8">
        <v>0</v>
      </c>
    </row>
    <row r="97" spans="1:15" s="83" customFormat="1" ht="36.75" customHeight="1" hidden="1">
      <c r="A97" s="5" t="s">
        <v>31</v>
      </c>
      <c r="B97" s="6">
        <v>951</v>
      </c>
      <c r="C97" s="6" t="s">
        <v>34</v>
      </c>
      <c r="D97" s="7" t="s">
        <v>129</v>
      </c>
      <c r="E97" s="7">
        <v>540</v>
      </c>
      <c r="F97" s="7">
        <v>251</v>
      </c>
      <c r="G97" s="7">
        <v>100</v>
      </c>
      <c r="H97" s="8">
        <v>0</v>
      </c>
      <c r="I97" s="8">
        <v>0</v>
      </c>
      <c r="J97" s="8">
        <v>0</v>
      </c>
      <c r="K97" s="8">
        <f>K102</f>
        <v>0</v>
      </c>
      <c r="L97" s="8">
        <f>L102</f>
        <v>0</v>
      </c>
      <c r="M97" s="8">
        <v>0</v>
      </c>
      <c r="N97" s="8">
        <f>H97-J97</f>
        <v>0</v>
      </c>
      <c r="O97" s="8">
        <v>0</v>
      </c>
    </row>
    <row r="98" spans="1:254" s="68" customFormat="1" ht="45.75" customHeight="1">
      <c r="A98" s="1" t="s">
        <v>39</v>
      </c>
      <c r="B98" s="2">
        <v>951</v>
      </c>
      <c r="C98" s="2" t="s">
        <v>40</v>
      </c>
      <c r="D98" s="3" t="s">
        <v>120</v>
      </c>
      <c r="E98" s="3" t="s">
        <v>1</v>
      </c>
      <c r="F98" s="3" t="s">
        <v>1</v>
      </c>
      <c r="G98" s="3" t="s">
        <v>1</v>
      </c>
      <c r="H98" s="4">
        <f aca="true" t="shared" si="25" ref="H98:M98">H99+H103+H107</f>
        <v>241700</v>
      </c>
      <c r="I98" s="4">
        <f t="shared" si="25"/>
        <v>38460.96</v>
      </c>
      <c r="J98" s="4">
        <f t="shared" si="25"/>
        <v>38460.96</v>
      </c>
      <c r="K98" s="4">
        <f t="shared" si="25"/>
        <v>0</v>
      </c>
      <c r="L98" s="4">
        <f t="shared" si="25"/>
        <v>0</v>
      </c>
      <c r="M98" s="4">
        <f t="shared" si="25"/>
        <v>38460.96</v>
      </c>
      <c r="N98" s="4">
        <f t="shared" si="21"/>
        <v>203239.04</v>
      </c>
      <c r="O98" s="4">
        <v>0</v>
      </c>
      <c r="P98" s="84"/>
      <c r="Q98" s="84"/>
      <c r="R98" s="109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</row>
    <row r="99" spans="1:15" s="83" customFormat="1" ht="21.75" customHeight="1">
      <c r="A99" s="5" t="s">
        <v>3</v>
      </c>
      <c r="B99" s="6">
        <v>951</v>
      </c>
      <c r="C99" s="6" t="s">
        <v>40</v>
      </c>
      <c r="D99" s="7" t="s">
        <v>120</v>
      </c>
      <c r="E99" s="7">
        <v>120</v>
      </c>
      <c r="F99" s="7" t="s">
        <v>4</v>
      </c>
      <c r="G99" s="7" t="s">
        <v>1</v>
      </c>
      <c r="H99" s="8">
        <f>H100+H101+H102</f>
        <v>212900</v>
      </c>
      <c r="I99" s="8">
        <f>I100+I101+I102</f>
        <v>38460.96</v>
      </c>
      <c r="J99" s="8">
        <f>J100+J101+J102</f>
        <v>38460.96</v>
      </c>
      <c r="K99" s="8">
        <f>K100+K102</f>
        <v>0</v>
      </c>
      <c r="L99" s="8">
        <f>L100+L102</f>
        <v>0</v>
      </c>
      <c r="M99" s="8">
        <f>M100+M101+M102</f>
        <v>38460.96</v>
      </c>
      <c r="N99" s="8">
        <f t="shared" si="21"/>
        <v>174439.04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 t="s">
        <v>7</v>
      </c>
      <c r="G100" s="7">
        <v>415</v>
      </c>
      <c r="H100" s="8">
        <v>161500</v>
      </c>
      <c r="I100" s="8">
        <v>28893.69</v>
      </c>
      <c r="J100" s="8">
        <v>28893.69</v>
      </c>
      <c r="K100" s="8">
        <v>0</v>
      </c>
      <c r="L100" s="8">
        <v>0</v>
      </c>
      <c r="M100" s="8">
        <v>28893.69</v>
      </c>
      <c r="N100" s="8">
        <f t="shared" si="21"/>
        <v>132606.31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120</v>
      </c>
      <c r="E101" s="7" t="s">
        <v>5</v>
      </c>
      <c r="F101" s="7">
        <v>266</v>
      </c>
      <c r="G101" s="7">
        <v>415</v>
      </c>
      <c r="H101" s="8">
        <v>2000</v>
      </c>
      <c r="I101" s="8">
        <v>1921.95</v>
      </c>
      <c r="J101" s="8">
        <v>1921.95</v>
      </c>
      <c r="K101" s="8">
        <v>0</v>
      </c>
      <c r="L101" s="8">
        <v>0</v>
      </c>
      <c r="M101" s="8">
        <v>1921.95</v>
      </c>
      <c r="N101" s="8">
        <f>H101-J101</f>
        <v>78.04999999999995</v>
      </c>
      <c r="O101" s="8">
        <v>0</v>
      </c>
    </row>
    <row r="102" spans="1:15" s="83" customFormat="1" ht="19.5" customHeight="1">
      <c r="A102" s="5" t="s">
        <v>9</v>
      </c>
      <c r="B102" s="6">
        <v>951</v>
      </c>
      <c r="C102" s="6" t="s">
        <v>40</v>
      </c>
      <c r="D102" s="7" t="s">
        <v>120</v>
      </c>
      <c r="E102" s="7" t="s">
        <v>319</v>
      </c>
      <c r="F102" s="7" t="s">
        <v>10</v>
      </c>
      <c r="G102" s="7">
        <v>415</v>
      </c>
      <c r="H102" s="8">
        <v>49400</v>
      </c>
      <c r="I102" s="8">
        <v>7645.32</v>
      </c>
      <c r="J102" s="8">
        <v>7645.32</v>
      </c>
      <c r="K102" s="8">
        <v>0</v>
      </c>
      <c r="L102" s="8">
        <v>0</v>
      </c>
      <c r="M102" s="8">
        <v>7645.32</v>
      </c>
      <c r="N102" s="8">
        <f t="shared" si="21"/>
        <v>41754.68</v>
      </c>
      <c r="O102" s="8">
        <v>0</v>
      </c>
    </row>
    <row r="103" spans="1:15" s="83" customFormat="1" ht="20.25" customHeight="1">
      <c r="A103" s="5" t="s">
        <v>14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220</v>
      </c>
      <c r="G103" s="7" t="s">
        <v>1</v>
      </c>
      <c r="H103" s="8">
        <f>H104+H105+H106</f>
        <v>28800</v>
      </c>
      <c r="I103" s="8">
        <f>I104+I105+I106</f>
        <v>0</v>
      </c>
      <c r="J103" s="8">
        <f>J104+J105+J106</f>
        <v>0</v>
      </c>
      <c r="K103" s="8">
        <f>K105</f>
        <v>0</v>
      </c>
      <c r="L103" s="8">
        <f>L105</f>
        <v>0</v>
      </c>
      <c r="M103" s="8">
        <f>M104+M105+M106</f>
        <v>0</v>
      </c>
      <c r="N103" s="8">
        <f t="shared" si="21"/>
        <v>28800</v>
      </c>
      <c r="O103" s="8">
        <v>0</v>
      </c>
    </row>
    <row r="104" spans="1:15" s="83" customFormat="1" ht="21" customHeight="1">
      <c r="A104" s="5" t="s">
        <v>22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221</v>
      </c>
      <c r="G104" s="7">
        <v>415</v>
      </c>
      <c r="H104" s="8">
        <v>5000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>H104-J104</f>
        <v>5000</v>
      </c>
      <c r="O104" s="8">
        <v>0</v>
      </c>
    </row>
    <row r="105" spans="1:15" s="83" customFormat="1" ht="21" customHeight="1">
      <c r="A105" s="5" t="s">
        <v>413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225</v>
      </c>
      <c r="G105" s="7">
        <v>415</v>
      </c>
      <c r="H105" s="8">
        <v>3000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3000</v>
      </c>
      <c r="O105" s="8">
        <v>0</v>
      </c>
    </row>
    <row r="106" spans="1:15" s="83" customFormat="1" ht="21" customHeight="1">
      <c r="A106" s="5" t="s">
        <v>17</v>
      </c>
      <c r="B106" s="6">
        <v>951</v>
      </c>
      <c r="C106" s="6" t="s">
        <v>40</v>
      </c>
      <c r="D106" s="7" t="s">
        <v>120</v>
      </c>
      <c r="E106" s="7" t="s">
        <v>16</v>
      </c>
      <c r="F106" s="7">
        <v>346</v>
      </c>
      <c r="G106" s="7">
        <v>415</v>
      </c>
      <c r="H106" s="8">
        <v>20800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20800</v>
      </c>
      <c r="O106" s="8">
        <v>0</v>
      </c>
    </row>
    <row r="107" spans="1:15" s="83" customFormat="1" ht="22.5" customHeight="1" hidden="1">
      <c r="A107" s="5" t="s">
        <v>19</v>
      </c>
      <c r="B107" s="6">
        <v>951</v>
      </c>
      <c r="C107" s="6" t="s">
        <v>40</v>
      </c>
      <c r="D107" s="7" t="s">
        <v>120</v>
      </c>
      <c r="E107" s="7" t="s">
        <v>16</v>
      </c>
      <c r="F107" s="7" t="s">
        <v>20</v>
      </c>
      <c r="G107" s="7"/>
      <c r="H107" s="8">
        <f aca="true" t="shared" si="26" ref="H107:M107">H108</f>
        <v>0</v>
      </c>
      <c r="I107" s="8">
        <f t="shared" si="26"/>
        <v>0</v>
      </c>
      <c r="J107" s="8">
        <f t="shared" si="26"/>
        <v>0</v>
      </c>
      <c r="K107" s="8">
        <f t="shared" si="26"/>
        <v>0</v>
      </c>
      <c r="L107" s="8">
        <f t="shared" si="26"/>
        <v>0</v>
      </c>
      <c r="M107" s="8">
        <f t="shared" si="26"/>
        <v>0</v>
      </c>
      <c r="N107" s="8">
        <f t="shared" si="21"/>
        <v>0</v>
      </c>
      <c r="O107" s="8">
        <v>0</v>
      </c>
    </row>
    <row r="108" spans="1:15" s="83" customFormat="1" ht="32.25" customHeight="1" hidden="1">
      <c r="A108" s="5" t="s">
        <v>432</v>
      </c>
      <c r="B108" s="6">
        <v>951</v>
      </c>
      <c r="C108" s="6" t="s">
        <v>40</v>
      </c>
      <c r="D108" s="7" t="s">
        <v>120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21"/>
        <v>0</v>
      </c>
      <c r="O108" s="8">
        <v>0</v>
      </c>
    </row>
    <row r="109" spans="1:254" s="68" customFormat="1" ht="27.75" customHeight="1" hidden="1">
      <c r="A109" s="1" t="s">
        <v>41</v>
      </c>
      <c r="B109" s="2">
        <v>951</v>
      </c>
      <c r="C109" s="2" t="s">
        <v>43</v>
      </c>
      <c r="D109" s="3" t="s">
        <v>42</v>
      </c>
      <c r="E109" s="3" t="s">
        <v>1</v>
      </c>
      <c r="F109" s="3" t="s">
        <v>1</v>
      </c>
      <c r="G109" s="3" t="s">
        <v>1</v>
      </c>
      <c r="H109" s="4">
        <f>H110</f>
        <v>0</v>
      </c>
      <c r="I109" s="4">
        <f aca="true" t="shared" si="27" ref="I109:M110">I110</f>
        <v>0</v>
      </c>
      <c r="J109" s="4">
        <f t="shared" si="27"/>
        <v>0</v>
      </c>
      <c r="K109" s="4">
        <f t="shared" si="27"/>
        <v>0</v>
      </c>
      <c r="L109" s="4">
        <f t="shared" si="27"/>
        <v>0</v>
      </c>
      <c r="M109" s="4">
        <f t="shared" si="27"/>
        <v>0</v>
      </c>
      <c r="N109" s="8">
        <f t="shared" si="21"/>
        <v>0</v>
      </c>
      <c r="O109" s="8">
        <v>0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</row>
    <row r="110" spans="1:15" s="83" customFormat="1" ht="13.5" customHeight="1" hidden="1">
      <c r="A110" s="5" t="s">
        <v>14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15</v>
      </c>
      <c r="G110" s="7" t="s">
        <v>1</v>
      </c>
      <c r="H110" s="8">
        <f>H111</f>
        <v>0</v>
      </c>
      <c r="I110" s="8">
        <f t="shared" si="27"/>
        <v>0</v>
      </c>
      <c r="J110" s="8">
        <f t="shared" si="27"/>
        <v>0</v>
      </c>
      <c r="K110" s="8">
        <f t="shared" si="27"/>
        <v>0</v>
      </c>
      <c r="L110" s="8">
        <f t="shared" si="27"/>
        <v>0</v>
      </c>
      <c r="M110" s="8">
        <f t="shared" si="27"/>
        <v>0</v>
      </c>
      <c r="N110" s="8">
        <f t="shared" si="21"/>
        <v>0</v>
      </c>
      <c r="O110" s="8">
        <v>0</v>
      </c>
    </row>
    <row r="111" spans="1:15" s="83" customFormat="1" ht="18" customHeight="1" hidden="1">
      <c r="A111" s="5" t="s">
        <v>17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18</v>
      </c>
      <c r="G111" s="7" t="s">
        <v>8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21"/>
        <v>0</v>
      </c>
      <c r="O111" s="8">
        <v>0</v>
      </c>
    </row>
    <row r="112" spans="1:254" s="68" customFormat="1" ht="33.75" customHeight="1">
      <c r="A112" s="1" t="s">
        <v>41</v>
      </c>
      <c r="B112" s="2">
        <v>951</v>
      </c>
      <c r="C112" s="2" t="s">
        <v>506</v>
      </c>
      <c r="D112" s="3" t="s">
        <v>341</v>
      </c>
      <c r="E112" s="3" t="s">
        <v>1</v>
      </c>
      <c r="F112" s="3" t="s">
        <v>1</v>
      </c>
      <c r="G112" s="3" t="s">
        <v>1</v>
      </c>
      <c r="H112" s="4">
        <f>H113</f>
        <v>1000</v>
      </c>
      <c r="I112" s="4">
        <f aca="true" t="shared" si="28" ref="I112:M113">I113</f>
        <v>0</v>
      </c>
      <c r="J112" s="4">
        <f t="shared" si="28"/>
        <v>0</v>
      </c>
      <c r="K112" s="4">
        <f t="shared" si="28"/>
        <v>0</v>
      </c>
      <c r="L112" s="4">
        <f t="shared" si="28"/>
        <v>0</v>
      </c>
      <c r="M112" s="4">
        <f t="shared" si="28"/>
        <v>0</v>
      </c>
      <c r="N112" s="4">
        <f t="shared" si="21"/>
        <v>1000</v>
      </c>
      <c r="O112" s="4">
        <v>0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</row>
    <row r="113" spans="1:15" s="83" customFormat="1" ht="18" customHeight="1">
      <c r="A113" s="5" t="s">
        <v>14</v>
      </c>
      <c r="B113" s="6">
        <v>951</v>
      </c>
      <c r="C113" s="6" t="s">
        <v>506</v>
      </c>
      <c r="D113" s="7" t="s">
        <v>341</v>
      </c>
      <c r="E113" s="7" t="s">
        <v>16</v>
      </c>
      <c r="F113" s="7" t="s">
        <v>15</v>
      </c>
      <c r="G113" s="7" t="s">
        <v>1</v>
      </c>
      <c r="H113" s="8">
        <f>H114</f>
        <v>1000</v>
      </c>
      <c r="I113" s="8">
        <f t="shared" si="28"/>
        <v>0</v>
      </c>
      <c r="J113" s="8">
        <f t="shared" si="28"/>
        <v>0</v>
      </c>
      <c r="K113" s="8">
        <f t="shared" si="28"/>
        <v>0</v>
      </c>
      <c r="L113" s="8">
        <f t="shared" si="28"/>
        <v>0</v>
      </c>
      <c r="M113" s="8">
        <f t="shared" si="28"/>
        <v>0</v>
      </c>
      <c r="N113" s="8">
        <f t="shared" si="21"/>
        <v>1000</v>
      </c>
      <c r="O113" s="8">
        <v>0</v>
      </c>
    </row>
    <row r="114" spans="1:15" s="83" customFormat="1" ht="20.25" customHeight="1">
      <c r="A114" s="5" t="s">
        <v>436</v>
      </c>
      <c r="B114" s="6">
        <v>951</v>
      </c>
      <c r="C114" s="6" t="s">
        <v>506</v>
      </c>
      <c r="D114" s="7" t="s">
        <v>341</v>
      </c>
      <c r="E114" s="7" t="s">
        <v>16</v>
      </c>
      <c r="F114" s="7">
        <v>227</v>
      </c>
      <c r="G114" s="7">
        <v>100</v>
      </c>
      <c r="H114" s="8">
        <v>1000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21"/>
        <v>1000</v>
      </c>
      <c r="O114" s="8">
        <v>0</v>
      </c>
    </row>
    <row r="115" spans="1:254" s="68" customFormat="1" ht="63" customHeight="1" hidden="1">
      <c r="A115" s="1" t="s">
        <v>45</v>
      </c>
      <c r="B115" s="2">
        <v>951</v>
      </c>
      <c r="C115" s="2" t="s">
        <v>43</v>
      </c>
      <c r="D115" s="3" t="s">
        <v>121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29" ref="I115:M116">I116</f>
        <v>0</v>
      </c>
      <c r="J115" s="4">
        <f t="shared" si="29"/>
        <v>0</v>
      </c>
      <c r="K115" s="4">
        <f t="shared" si="29"/>
        <v>0</v>
      </c>
      <c r="L115" s="4">
        <f t="shared" si="29"/>
        <v>0</v>
      </c>
      <c r="M115" s="4">
        <f t="shared" si="29"/>
        <v>0</v>
      </c>
      <c r="N115" s="8">
        <f t="shared" si="21"/>
        <v>0</v>
      </c>
      <c r="O115" s="8">
        <v>0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</row>
    <row r="116" spans="1:15" s="83" customFormat="1" ht="20.25" customHeight="1" hidden="1">
      <c r="A116" s="5" t="s">
        <v>28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29</v>
      </c>
      <c r="G116" s="7" t="s">
        <v>1</v>
      </c>
      <c r="H116" s="8">
        <f>H117</f>
        <v>0</v>
      </c>
      <c r="I116" s="8">
        <f t="shared" si="29"/>
        <v>0</v>
      </c>
      <c r="J116" s="8">
        <f t="shared" si="29"/>
        <v>0</v>
      </c>
      <c r="K116" s="8">
        <f t="shared" si="29"/>
        <v>0</v>
      </c>
      <c r="L116" s="8">
        <f t="shared" si="29"/>
        <v>0</v>
      </c>
      <c r="M116" s="8">
        <f t="shared" si="29"/>
        <v>0</v>
      </c>
      <c r="N116" s="8">
        <f t="shared" si="21"/>
        <v>0</v>
      </c>
      <c r="O116" s="8">
        <v>0</v>
      </c>
    </row>
    <row r="117" spans="1:15" s="83" customFormat="1" ht="33.75" customHeight="1" hidden="1">
      <c r="A117" s="5" t="s">
        <v>31</v>
      </c>
      <c r="B117" s="6">
        <v>951</v>
      </c>
      <c r="C117" s="6" t="s">
        <v>43</v>
      </c>
      <c r="D117" s="7" t="s">
        <v>121</v>
      </c>
      <c r="E117" s="7" t="s">
        <v>30</v>
      </c>
      <c r="F117" s="7" t="s">
        <v>32</v>
      </c>
      <c r="G117" s="7" t="s">
        <v>46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21"/>
        <v>0</v>
      </c>
      <c r="O117" s="8">
        <v>0</v>
      </c>
    </row>
    <row r="118" spans="1:254" s="68" customFormat="1" ht="26.25" customHeight="1" hidden="1">
      <c r="A118" s="1" t="s">
        <v>44</v>
      </c>
      <c r="B118" s="2">
        <v>951</v>
      </c>
      <c r="C118" s="2" t="s">
        <v>43</v>
      </c>
      <c r="D118" s="3" t="s">
        <v>121</v>
      </c>
      <c r="E118" s="3" t="s">
        <v>1</v>
      </c>
      <c r="F118" s="3" t="s">
        <v>1</v>
      </c>
      <c r="G118" s="3" t="s">
        <v>1</v>
      </c>
      <c r="H118" s="4">
        <f>H119</f>
        <v>0</v>
      </c>
      <c r="I118" s="4">
        <f aca="true" t="shared" si="30" ref="I118:M119">I119</f>
        <v>0</v>
      </c>
      <c r="J118" s="4">
        <f t="shared" si="30"/>
        <v>0</v>
      </c>
      <c r="K118" s="4">
        <f t="shared" si="30"/>
        <v>0</v>
      </c>
      <c r="L118" s="4">
        <f t="shared" si="30"/>
        <v>0</v>
      </c>
      <c r="M118" s="4">
        <f t="shared" si="30"/>
        <v>0</v>
      </c>
      <c r="N118" s="8">
        <f t="shared" si="21"/>
        <v>0</v>
      </c>
      <c r="O118" s="8">
        <v>0</v>
      </c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</row>
    <row r="119" spans="1:15" s="83" customFormat="1" ht="18.75" customHeight="1" hidden="1">
      <c r="A119" s="5" t="s">
        <v>14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15</v>
      </c>
      <c r="G119" s="7" t="s">
        <v>1</v>
      </c>
      <c r="H119" s="8">
        <f>H120</f>
        <v>0</v>
      </c>
      <c r="I119" s="8">
        <f t="shared" si="30"/>
        <v>0</v>
      </c>
      <c r="J119" s="8">
        <f t="shared" si="30"/>
        <v>0</v>
      </c>
      <c r="K119" s="8">
        <f t="shared" si="30"/>
        <v>0</v>
      </c>
      <c r="L119" s="8">
        <f t="shared" si="30"/>
        <v>0</v>
      </c>
      <c r="M119" s="8">
        <f t="shared" si="30"/>
        <v>0</v>
      </c>
      <c r="N119" s="8">
        <f t="shared" si="21"/>
        <v>0</v>
      </c>
      <c r="O119" s="8">
        <v>0</v>
      </c>
    </row>
    <row r="120" spans="1:15" s="83" customFormat="1" ht="20.25" customHeight="1" hidden="1">
      <c r="A120" s="5" t="s">
        <v>17</v>
      </c>
      <c r="B120" s="6">
        <v>951</v>
      </c>
      <c r="C120" s="6" t="s">
        <v>43</v>
      </c>
      <c r="D120" s="7" t="s">
        <v>121</v>
      </c>
      <c r="E120" s="7" t="s">
        <v>16</v>
      </c>
      <c r="F120" s="7" t="s">
        <v>18</v>
      </c>
      <c r="G120" s="7" t="s">
        <v>8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21"/>
        <v>0</v>
      </c>
      <c r="O120" s="8">
        <v>0</v>
      </c>
    </row>
    <row r="121" spans="1:254" s="68" customFormat="1" ht="33" customHeight="1">
      <c r="A121" s="1" t="s">
        <v>47</v>
      </c>
      <c r="B121" s="2">
        <v>951</v>
      </c>
      <c r="C121" s="2" t="s">
        <v>479</v>
      </c>
      <c r="D121" s="3" t="s">
        <v>131</v>
      </c>
      <c r="E121" s="3" t="s">
        <v>1</v>
      </c>
      <c r="F121" s="3" t="s">
        <v>1</v>
      </c>
      <c r="G121" s="3" t="s">
        <v>1</v>
      </c>
      <c r="H121" s="4">
        <f>H122</f>
        <v>1000</v>
      </c>
      <c r="I121" s="4">
        <f aca="true" t="shared" si="31" ref="I121:M122">I122</f>
        <v>0</v>
      </c>
      <c r="J121" s="4">
        <f t="shared" si="31"/>
        <v>0</v>
      </c>
      <c r="K121" s="4">
        <f t="shared" si="31"/>
        <v>0</v>
      </c>
      <c r="L121" s="4">
        <f t="shared" si="31"/>
        <v>0</v>
      </c>
      <c r="M121" s="4">
        <f t="shared" si="31"/>
        <v>0</v>
      </c>
      <c r="N121" s="4">
        <f t="shared" si="21"/>
        <v>1000</v>
      </c>
      <c r="O121" s="4">
        <v>0</v>
      </c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</row>
    <row r="122" spans="1:15" s="83" customFormat="1" ht="19.5" customHeight="1">
      <c r="A122" s="5" t="s">
        <v>14</v>
      </c>
      <c r="B122" s="6">
        <v>951</v>
      </c>
      <c r="C122" s="6" t="s">
        <v>479</v>
      </c>
      <c r="D122" s="7" t="s">
        <v>131</v>
      </c>
      <c r="E122" s="7" t="s">
        <v>16</v>
      </c>
      <c r="F122" s="7">
        <v>220</v>
      </c>
      <c r="G122" s="7" t="s">
        <v>1</v>
      </c>
      <c r="H122" s="8">
        <f>H123</f>
        <v>1000</v>
      </c>
      <c r="I122" s="8">
        <f t="shared" si="31"/>
        <v>0</v>
      </c>
      <c r="J122" s="8">
        <f t="shared" si="31"/>
        <v>0</v>
      </c>
      <c r="K122" s="8">
        <f t="shared" si="31"/>
        <v>0</v>
      </c>
      <c r="L122" s="8">
        <f t="shared" si="31"/>
        <v>0</v>
      </c>
      <c r="M122" s="8">
        <f t="shared" si="31"/>
        <v>0</v>
      </c>
      <c r="N122" s="8">
        <f t="shared" si="21"/>
        <v>1000</v>
      </c>
      <c r="O122" s="8">
        <v>0</v>
      </c>
    </row>
    <row r="123" spans="1:15" s="83" customFormat="1" ht="21" customHeight="1">
      <c r="A123" s="5" t="s">
        <v>17</v>
      </c>
      <c r="B123" s="6">
        <v>951</v>
      </c>
      <c r="C123" s="6" t="s">
        <v>479</v>
      </c>
      <c r="D123" s="7" t="s">
        <v>131</v>
      </c>
      <c r="E123" s="7" t="s">
        <v>16</v>
      </c>
      <c r="F123" s="7">
        <v>346</v>
      </c>
      <c r="G123" s="7">
        <v>100</v>
      </c>
      <c r="H123" s="8">
        <v>1000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21"/>
        <v>1000</v>
      </c>
      <c r="O123" s="8">
        <v>0</v>
      </c>
    </row>
    <row r="124" spans="1:254" s="68" customFormat="1" ht="31.5" customHeight="1">
      <c r="A124" s="1" t="s">
        <v>440</v>
      </c>
      <c r="B124" s="2">
        <v>951</v>
      </c>
      <c r="C124" s="32" t="s">
        <v>480</v>
      </c>
      <c r="D124" s="32" t="s">
        <v>439</v>
      </c>
      <c r="E124" s="3"/>
      <c r="F124" s="3"/>
      <c r="G124" s="3"/>
      <c r="H124" s="4">
        <f>H125</f>
        <v>1000</v>
      </c>
      <c r="I124" s="4">
        <f aca="true" t="shared" si="32" ref="I124:M125">I125</f>
        <v>0</v>
      </c>
      <c r="J124" s="4">
        <f t="shared" si="32"/>
        <v>0</v>
      </c>
      <c r="K124" s="4">
        <f t="shared" si="32"/>
        <v>0</v>
      </c>
      <c r="L124" s="4">
        <f t="shared" si="32"/>
        <v>0</v>
      </c>
      <c r="M124" s="4">
        <f t="shared" si="32"/>
        <v>0</v>
      </c>
      <c r="N124" s="8">
        <f t="shared" si="21"/>
        <v>1000</v>
      </c>
      <c r="O124" s="8">
        <v>0</v>
      </c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</row>
    <row r="125" spans="1:15" s="83" customFormat="1" ht="20.25" customHeight="1">
      <c r="A125" s="5" t="s">
        <v>14</v>
      </c>
      <c r="B125" s="6">
        <v>951</v>
      </c>
      <c r="C125" s="33" t="s">
        <v>480</v>
      </c>
      <c r="D125" s="33" t="s">
        <v>439</v>
      </c>
      <c r="E125" s="7">
        <v>244</v>
      </c>
      <c r="F125" s="7">
        <v>220</v>
      </c>
      <c r="G125" s="7"/>
      <c r="H125" s="8">
        <f>H126</f>
        <v>1000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8">
        <f t="shared" si="21"/>
        <v>1000</v>
      </c>
      <c r="O125" s="8">
        <v>0</v>
      </c>
    </row>
    <row r="126" spans="1:15" s="83" customFormat="1" ht="20.25" customHeight="1">
      <c r="A126" s="5" t="s">
        <v>436</v>
      </c>
      <c r="B126" s="6">
        <v>951</v>
      </c>
      <c r="C126" s="33" t="s">
        <v>480</v>
      </c>
      <c r="D126" s="33" t="s">
        <v>439</v>
      </c>
      <c r="E126" s="7">
        <v>244</v>
      </c>
      <c r="F126" s="7">
        <v>346</v>
      </c>
      <c r="G126" s="31" t="s">
        <v>406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21"/>
        <v>1000</v>
      </c>
      <c r="O126" s="8">
        <v>0</v>
      </c>
    </row>
    <row r="127" spans="1:15" s="84" customFormat="1" ht="46.5" customHeight="1" hidden="1">
      <c r="A127" s="1" t="s">
        <v>455</v>
      </c>
      <c r="B127" s="2">
        <v>951</v>
      </c>
      <c r="C127" s="32" t="s">
        <v>84</v>
      </c>
      <c r="D127" s="30" t="s">
        <v>114</v>
      </c>
      <c r="E127" s="3"/>
      <c r="F127" s="3"/>
      <c r="G127" s="3"/>
      <c r="H127" s="4">
        <f aca="true" t="shared" si="33" ref="H127:M127">H128</f>
        <v>0</v>
      </c>
      <c r="I127" s="4">
        <f t="shared" si="33"/>
        <v>0</v>
      </c>
      <c r="J127" s="4">
        <f t="shared" si="33"/>
        <v>0</v>
      </c>
      <c r="K127" s="4">
        <f t="shared" si="33"/>
        <v>0</v>
      </c>
      <c r="L127" s="4">
        <f t="shared" si="33"/>
        <v>0</v>
      </c>
      <c r="M127" s="4">
        <f t="shared" si="33"/>
        <v>0</v>
      </c>
      <c r="N127" s="4">
        <f t="shared" si="21"/>
        <v>0</v>
      </c>
      <c r="O127" s="4">
        <v>0</v>
      </c>
    </row>
    <row r="128" spans="1:15" s="83" customFormat="1" ht="25.5" customHeight="1" hidden="1">
      <c r="A128" s="5" t="s">
        <v>113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340</v>
      </c>
      <c r="G128" s="7"/>
      <c r="H128" s="8">
        <f aca="true" t="shared" si="34" ref="H128:M128">H129</f>
        <v>0</v>
      </c>
      <c r="I128" s="8">
        <f t="shared" si="34"/>
        <v>0</v>
      </c>
      <c r="J128" s="8">
        <f t="shared" si="34"/>
        <v>0</v>
      </c>
      <c r="K128" s="8">
        <f t="shared" si="34"/>
        <v>0</v>
      </c>
      <c r="L128" s="8">
        <f t="shared" si="34"/>
        <v>0</v>
      </c>
      <c r="M128" s="8">
        <f t="shared" si="34"/>
        <v>0</v>
      </c>
      <c r="N128" s="8">
        <f t="shared" si="21"/>
        <v>0</v>
      </c>
      <c r="O128" s="8">
        <v>0</v>
      </c>
    </row>
    <row r="129" spans="1:15" s="83" customFormat="1" ht="33.75" customHeight="1" hidden="1">
      <c r="A129" s="5" t="s">
        <v>432</v>
      </c>
      <c r="B129" s="6">
        <v>951</v>
      </c>
      <c r="C129" s="33" t="s">
        <v>84</v>
      </c>
      <c r="D129" s="31" t="s">
        <v>114</v>
      </c>
      <c r="E129" s="7">
        <v>244</v>
      </c>
      <c r="F129" s="7">
        <v>346</v>
      </c>
      <c r="G129" s="7">
        <v>100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21"/>
        <v>0</v>
      </c>
      <c r="O129" s="8">
        <v>0</v>
      </c>
    </row>
    <row r="130" spans="1:254" s="68" customFormat="1" ht="31.5" customHeight="1">
      <c r="A130" s="1" t="s">
        <v>477</v>
      </c>
      <c r="B130" s="2">
        <v>951</v>
      </c>
      <c r="C130" s="2" t="s">
        <v>49</v>
      </c>
      <c r="D130" s="3" t="s">
        <v>123</v>
      </c>
      <c r="E130" s="3" t="s">
        <v>1</v>
      </c>
      <c r="F130" s="3" t="s">
        <v>1</v>
      </c>
      <c r="G130" s="3" t="s">
        <v>1</v>
      </c>
      <c r="H130" s="4">
        <f>H131+H135</f>
        <v>240000</v>
      </c>
      <c r="I130" s="4">
        <f>I131+I135</f>
        <v>208438.04</v>
      </c>
      <c r="J130" s="4">
        <f>J131+J135</f>
        <v>208438.04</v>
      </c>
      <c r="K130" s="4">
        <f>K131</f>
        <v>0</v>
      </c>
      <c r="L130" s="4">
        <f>L131</f>
        <v>0</v>
      </c>
      <c r="M130" s="4">
        <f>M131+M135</f>
        <v>208438.04</v>
      </c>
      <c r="N130" s="4">
        <f t="shared" si="21"/>
        <v>31561.959999999992</v>
      </c>
      <c r="O130" s="4">
        <v>0</v>
      </c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</row>
    <row r="131" spans="1:15" s="83" customFormat="1" ht="17.25" customHeight="1">
      <c r="A131" s="5" t="s">
        <v>14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15</v>
      </c>
      <c r="G131" s="7" t="s">
        <v>1</v>
      </c>
      <c r="H131" s="8">
        <f aca="true" t="shared" si="35" ref="H131:M131">H133+H134</f>
        <v>240000</v>
      </c>
      <c r="I131" s="8">
        <f t="shared" si="35"/>
        <v>208438.04</v>
      </c>
      <c r="J131" s="8">
        <f t="shared" si="35"/>
        <v>208438.04</v>
      </c>
      <c r="K131" s="8">
        <f t="shared" si="35"/>
        <v>0</v>
      </c>
      <c r="L131" s="8">
        <f t="shared" si="35"/>
        <v>0</v>
      </c>
      <c r="M131" s="8">
        <f t="shared" si="35"/>
        <v>208438.04</v>
      </c>
      <c r="N131" s="8">
        <f t="shared" si="21"/>
        <v>31561.959999999992</v>
      </c>
      <c r="O131" s="8">
        <v>0</v>
      </c>
    </row>
    <row r="132" spans="1:15" s="83" customFormat="1" ht="21.75" customHeight="1" hidden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>H132-J132</f>
        <v>0</v>
      </c>
      <c r="O132" s="8">
        <v>0</v>
      </c>
    </row>
    <row r="133" spans="1:15" s="83" customFormat="1" ht="21.75" customHeight="1">
      <c r="A133" s="5" t="s">
        <v>24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25</v>
      </c>
      <c r="G133" s="7">
        <v>130</v>
      </c>
      <c r="H133" s="8">
        <v>240000</v>
      </c>
      <c r="I133" s="8">
        <v>208438.04</v>
      </c>
      <c r="J133" s="8">
        <v>208438.04</v>
      </c>
      <c r="K133" s="8">
        <v>0</v>
      </c>
      <c r="L133" s="8">
        <v>0</v>
      </c>
      <c r="M133" s="8">
        <v>208438.04</v>
      </c>
      <c r="N133" s="8">
        <f t="shared" si="21"/>
        <v>31561.959999999992</v>
      </c>
      <c r="O133" s="8">
        <v>0</v>
      </c>
    </row>
    <row r="134" spans="1:15" s="83" customFormat="1" ht="16.5" customHeight="1" hidden="1">
      <c r="A134" s="5" t="s">
        <v>17</v>
      </c>
      <c r="B134" s="6">
        <v>951</v>
      </c>
      <c r="C134" s="6" t="s">
        <v>49</v>
      </c>
      <c r="D134" s="7" t="s">
        <v>123</v>
      </c>
      <c r="E134" s="7" t="s">
        <v>16</v>
      </c>
      <c r="F134" s="7" t="s">
        <v>18</v>
      </c>
      <c r="G134" s="7">
        <v>130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21"/>
        <v>0</v>
      </c>
      <c r="O134" s="8">
        <v>0</v>
      </c>
    </row>
    <row r="135" spans="1:15" s="83" customFormat="1" ht="16.5" customHeight="1" hidden="1">
      <c r="A135" s="5" t="s">
        <v>19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340</v>
      </c>
      <c r="G135" s="7"/>
      <c r="H135" s="8">
        <f>H136+H137</f>
        <v>0</v>
      </c>
      <c r="I135" s="8">
        <f>I136+I137</f>
        <v>0</v>
      </c>
      <c r="J135" s="8">
        <f>J136+J137</f>
        <v>0</v>
      </c>
      <c r="K135" s="8">
        <v>0</v>
      </c>
      <c r="L135" s="8">
        <v>0</v>
      </c>
      <c r="M135" s="8">
        <f>M136+M137</f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123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123</v>
      </c>
      <c r="E137" s="7" t="s">
        <v>16</v>
      </c>
      <c r="F137" s="7">
        <v>346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>H137-J137</f>
        <v>0</v>
      </c>
      <c r="O137" s="8">
        <v>0</v>
      </c>
    </row>
    <row r="138" spans="1:254" s="68" customFormat="1" ht="34.5" customHeight="1" hidden="1">
      <c r="A138" s="1" t="s">
        <v>90</v>
      </c>
      <c r="B138" s="2">
        <v>951</v>
      </c>
      <c r="C138" s="3" t="s">
        <v>49</v>
      </c>
      <c r="D138" s="3" t="s">
        <v>92</v>
      </c>
      <c r="E138" s="3"/>
      <c r="F138" s="3"/>
      <c r="G138" s="3"/>
      <c r="H138" s="4">
        <f>H139</f>
        <v>0</v>
      </c>
      <c r="I138" s="4">
        <f aca="true" t="shared" si="36" ref="I138:M139">I139</f>
        <v>0</v>
      </c>
      <c r="J138" s="4">
        <f t="shared" si="36"/>
        <v>0</v>
      </c>
      <c r="K138" s="4">
        <f t="shared" si="36"/>
        <v>0</v>
      </c>
      <c r="L138" s="4">
        <f t="shared" si="36"/>
        <v>0</v>
      </c>
      <c r="M138" s="4">
        <f t="shared" si="36"/>
        <v>0</v>
      </c>
      <c r="N138" s="8">
        <f t="shared" si="21"/>
        <v>0</v>
      </c>
      <c r="O138" s="8">
        <v>0</v>
      </c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/>
      <c r="H139" s="8">
        <f>H140</f>
        <v>0</v>
      </c>
      <c r="I139" s="8">
        <f t="shared" si="36"/>
        <v>0</v>
      </c>
      <c r="J139" s="8">
        <f t="shared" si="36"/>
        <v>0</v>
      </c>
      <c r="K139" s="8">
        <f t="shared" si="36"/>
        <v>0</v>
      </c>
      <c r="L139" s="8">
        <f t="shared" si="36"/>
        <v>0</v>
      </c>
      <c r="M139" s="8">
        <f t="shared" si="36"/>
        <v>0</v>
      </c>
      <c r="N139" s="8">
        <f t="shared" si="21"/>
        <v>0</v>
      </c>
      <c r="O139" s="8">
        <v>0</v>
      </c>
    </row>
    <row r="140" spans="1:15" s="83" customFormat="1" ht="16.5" customHeight="1" hidden="1">
      <c r="A140" s="5" t="s">
        <v>91</v>
      </c>
      <c r="B140" s="6">
        <v>951</v>
      </c>
      <c r="C140" s="7" t="s">
        <v>49</v>
      </c>
      <c r="D140" s="7" t="s">
        <v>92</v>
      </c>
      <c r="E140" s="7" t="s">
        <v>16</v>
      </c>
      <c r="F140" s="7">
        <v>310</v>
      </c>
      <c r="G140" s="7">
        <v>26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21"/>
        <v>0</v>
      </c>
      <c r="O140" s="8">
        <v>0</v>
      </c>
    </row>
    <row r="141" spans="1:254" s="68" customFormat="1" ht="126" customHeight="1" hidden="1">
      <c r="A141" s="1" t="s">
        <v>93</v>
      </c>
      <c r="B141" s="2">
        <v>951</v>
      </c>
      <c r="C141" s="3" t="s">
        <v>49</v>
      </c>
      <c r="D141" s="30" t="s">
        <v>94</v>
      </c>
      <c r="E141" s="3" t="s">
        <v>1</v>
      </c>
      <c r="F141" s="3" t="s">
        <v>1</v>
      </c>
      <c r="G141" s="3" t="s">
        <v>1</v>
      </c>
      <c r="H141" s="4">
        <f>H142</f>
        <v>0</v>
      </c>
      <c r="I141" s="4">
        <f aca="true" t="shared" si="37" ref="I141:M142">I142</f>
        <v>0</v>
      </c>
      <c r="J141" s="4">
        <f t="shared" si="37"/>
        <v>0</v>
      </c>
      <c r="K141" s="4">
        <f t="shared" si="37"/>
        <v>0</v>
      </c>
      <c r="L141" s="4">
        <f t="shared" si="37"/>
        <v>0</v>
      </c>
      <c r="M141" s="4">
        <f t="shared" si="37"/>
        <v>0</v>
      </c>
      <c r="N141" s="8">
        <f t="shared" si="21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7" t="s">
        <v>1</v>
      </c>
      <c r="H142" s="8">
        <f>H143</f>
        <v>0</v>
      </c>
      <c r="I142" s="8">
        <f t="shared" si="37"/>
        <v>0</v>
      </c>
      <c r="J142" s="8">
        <f t="shared" si="37"/>
        <v>0</v>
      </c>
      <c r="K142" s="8">
        <f t="shared" si="37"/>
        <v>0</v>
      </c>
      <c r="L142" s="8">
        <f t="shared" si="37"/>
        <v>0</v>
      </c>
      <c r="M142" s="8">
        <f t="shared" si="37"/>
        <v>0</v>
      </c>
      <c r="N142" s="8">
        <f t="shared" si="21"/>
        <v>0</v>
      </c>
      <c r="O142" s="8">
        <v>0</v>
      </c>
    </row>
    <row r="143" spans="1:15" s="83" customFormat="1" ht="16.5" customHeight="1" hidden="1">
      <c r="A143" s="5" t="s">
        <v>19</v>
      </c>
      <c r="B143" s="6">
        <v>951</v>
      </c>
      <c r="C143" s="7" t="s">
        <v>49</v>
      </c>
      <c r="D143" s="31" t="s">
        <v>94</v>
      </c>
      <c r="E143" s="7">
        <v>414</v>
      </c>
      <c r="F143" s="7">
        <v>310</v>
      </c>
      <c r="G143" s="31" t="s">
        <v>86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21"/>
        <v>0</v>
      </c>
      <c r="O143" s="8">
        <v>0</v>
      </c>
    </row>
    <row r="144" spans="1:254" s="68" customFormat="1" ht="45" customHeight="1" hidden="1">
      <c r="A144" s="1" t="s">
        <v>79</v>
      </c>
      <c r="B144" s="2">
        <v>951</v>
      </c>
      <c r="C144" s="3" t="s">
        <v>49</v>
      </c>
      <c r="D144" s="3" t="s">
        <v>80</v>
      </c>
      <c r="E144" s="3" t="s">
        <v>1</v>
      </c>
      <c r="F144" s="3" t="s">
        <v>1</v>
      </c>
      <c r="G144" s="3" t="s">
        <v>1</v>
      </c>
      <c r="H144" s="4">
        <f aca="true" t="shared" si="38" ref="H144:J145">H145</f>
        <v>0</v>
      </c>
      <c r="I144" s="4">
        <f t="shared" si="38"/>
        <v>0</v>
      </c>
      <c r="J144" s="4">
        <f t="shared" si="38"/>
        <v>0</v>
      </c>
      <c r="K144" s="4">
        <f aca="true" t="shared" si="39" ref="K144:M145">K145</f>
        <v>0</v>
      </c>
      <c r="L144" s="4">
        <f t="shared" si="39"/>
        <v>0</v>
      </c>
      <c r="M144" s="4">
        <f t="shared" si="39"/>
        <v>0</v>
      </c>
      <c r="N144" s="8">
        <f t="shared" si="21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5.75" customHeight="1" hidden="1">
      <c r="A145" s="5" t="s">
        <v>14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15</v>
      </c>
      <c r="G145" s="7" t="s">
        <v>1</v>
      </c>
      <c r="H145" s="8">
        <f t="shared" si="38"/>
        <v>0</v>
      </c>
      <c r="I145" s="8">
        <f t="shared" si="38"/>
        <v>0</v>
      </c>
      <c r="J145" s="8">
        <f t="shared" si="38"/>
        <v>0</v>
      </c>
      <c r="K145" s="8">
        <f t="shared" si="39"/>
        <v>0</v>
      </c>
      <c r="L145" s="8">
        <f t="shared" si="39"/>
        <v>0</v>
      </c>
      <c r="M145" s="8">
        <f t="shared" si="39"/>
        <v>0</v>
      </c>
      <c r="N145" s="8">
        <f t="shared" si="21"/>
        <v>0</v>
      </c>
      <c r="O145" s="8">
        <v>0</v>
      </c>
    </row>
    <row r="146" spans="1:15" s="83" customFormat="1" ht="20.25" customHeight="1" hidden="1">
      <c r="A146" s="5" t="s">
        <v>24</v>
      </c>
      <c r="B146" s="6">
        <v>951</v>
      </c>
      <c r="C146" s="7" t="s">
        <v>49</v>
      </c>
      <c r="D146" s="7" t="s">
        <v>80</v>
      </c>
      <c r="E146" s="7" t="s">
        <v>81</v>
      </c>
      <c r="F146" s="7" t="s">
        <v>25</v>
      </c>
      <c r="G146" s="7" t="s">
        <v>62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21"/>
        <v>0</v>
      </c>
      <c r="O146" s="8">
        <v>0</v>
      </c>
    </row>
    <row r="147" spans="1:254" s="68" customFormat="1" ht="69.75" customHeight="1" hidden="1">
      <c r="A147" s="1" t="s">
        <v>82</v>
      </c>
      <c r="B147" s="2">
        <v>951</v>
      </c>
      <c r="C147" s="3" t="s">
        <v>49</v>
      </c>
      <c r="D147" s="3" t="s">
        <v>83</v>
      </c>
      <c r="E147" s="3" t="s">
        <v>1</v>
      </c>
      <c r="F147" s="3" t="s">
        <v>1</v>
      </c>
      <c r="G147" s="3" t="s">
        <v>1</v>
      </c>
      <c r="H147" s="4">
        <f aca="true" t="shared" si="40" ref="H147:J148">H148</f>
        <v>0</v>
      </c>
      <c r="I147" s="4">
        <f t="shared" si="40"/>
        <v>0</v>
      </c>
      <c r="J147" s="4">
        <f t="shared" si="40"/>
        <v>0</v>
      </c>
      <c r="K147" s="4">
        <f aca="true" t="shared" si="41" ref="K147:M148">K148</f>
        <v>0</v>
      </c>
      <c r="L147" s="4">
        <f t="shared" si="41"/>
        <v>0</v>
      </c>
      <c r="M147" s="4">
        <f t="shared" si="41"/>
        <v>0</v>
      </c>
      <c r="N147" s="8">
        <f t="shared" si="21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15</v>
      </c>
      <c r="G148" s="7" t="s">
        <v>1</v>
      </c>
      <c r="H148" s="8">
        <f t="shared" si="40"/>
        <v>0</v>
      </c>
      <c r="I148" s="8">
        <f t="shared" si="40"/>
        <v>0</v>
      </c>
      <c r="J148" s="8">
        <f t="shared" si="40"/>
        <v>0</v>
      </c>
      <c r="K148" s="8">
        <f t="shared" si="41"/>
        <v>0</v>
      </c>
      <c r="L148" s="8">
        <f t="shared" si="41"/>
        <v>0</v>
      </c>
      <c r="M148" s="8">
        <f t="shared" si="41"/>
        <v>0</v>
      </c>
      <c r="N148" s="8">
        <f t="shared" si="21"/>
        <v>0</v>
      </c>
      <c r="O148" s="8">
        <v>0</v>
      </c>
    </row>
    <row r="149" spans="1:15" s="83" customFormat="1" ht="17.25" customHeight="1" hidden="1">
      <c r="A149" s="5" t="s">
        <v>17</v>
      </c>
      <c r="B149" s="6">
        <v>951</v>
      </c>
      <c r="C149" s="7" t="s">
        <v>49</v>
      </c>
      <c r="D149" s="7" t="s">
        <v>83</v>
      </c>
      <c r="E149" s="7">
        <v>414</v>
      </c>
      <c r="F149" s="7" t="s">
        <v>18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21"/>
        <v>0</v>
      </c>
      <c r="O149" s="8">
        <v>0</v>
      </c>
    </row>
    <row r="150" spans="1:254" s="68" customFormat="1" ht="34.5" customHeight="1" hidden="1">
      <c r="A150" s="1" t="s">
        <v>370</v>
      </c>
      <c r="B150" s="2">
        <v>951</v>
      </c>
      <c r="C150" s="2" t="s">
        <v>49</v>
      </c>
      <c r="D150" s="2">
        <v>9990028970</v>
      </c>
      <c r="E150" s="3" t="s">
        <v>1</v>
      </c>
      <c r="F150" s="3" t="s">
        <v>1</v>
      </c>
      <c r="G150" s="3" t="s">
        <v>1</v>
      </c>
      <c r="H150" s="4">
        <f aca="true" t="shared" si="42" ref="H150:M150">H151</f>
        <v>0</v>
      </c>
      <c r="I150" s="4">
        <f t="shared" si="42"/>
        <v>0</v>
      </c>
      <c r="J150" s="4">
        <f t="shared" si="42"/>
        <v>0</v>
      </c>
      <c r="K150" s="4">
        <f t="shared" si="42"/>
        <v>0</v>
      </c>
      <c r="L150" s="4">
        <f t="shared" si="42"/>
        <v>0</v>
      </c>
      <c r="M150" s="4">
        <f t="shared" si="42"/>
        <v>0</v>
      </c>
      <c r="N150" s="8">
        <f t="shared" si="21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7.25" customHeight="1" hidden="1">
      <c r="A151" s="5" t="s">
        <v>28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250</v>
      </c>
      <c r="G151" s="7" t="s">
        <v>1</v>
      </c>
      <c r="H151" s="8">
        <f>H152</f>
        <v>0</v>
      </c>
      <c r="I151" s="8">
        <f>I152</f>
        <v>0</v>
      </c>
      <c r="J151" s="8">
        <f>J152</f>
        <v>0</v>
      </c>
      <c r="K151" s="8">
        <f>K152+K153</f>
        <v>0</v>
      </c>
      <c r="L151" s="8">
        <f>L152+L153</f>
        <v>0</v>
      </c>
      <c r="M151" s="8">
        <f>M152</f>
        <v>0</v>
      </c>
      <c r="N151" s="8">
        <f t="shared" si="21"/>
        <v>0</v>
      </c>
      <c r="O151" s="8">
        <v>0</v>
      </c>
    </row>
    <row r="152" spans="1:15" s="83" customFormat="1" ht="34.5" customHeight="1" hidden="1">
      <c r="A152" s="5" t="s">
        <v>31</v>
      </c>
      <c r="B152" s="6">
        <v>951</v>
      </c>
      <c r="C152" s="6" t="s">
        <v>49</v>
      </c>
      <c r="D152" s="6">
        <v>9990028970</v>
      </c>
      <c r="E152" s="7">
        <v>540</v>
      </c>
      <c r="F152" s="7">
        <v>251</v>
      </c>
      <c r="G152" s="31" t="s">
        <v>371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21"/>
        <v>0</v>
      </c>
      <c r="O152" s="8">
        <v>0</v>
      </c>
    </row>
    <row r="153" spans="1:254" s="68" customFormat="1" ht="44.25" customHeight="1">
      <c r="A153" s="1" t="s">
        <v>438</v>
      </c>
      <c r="B153" s="2">
        <v>951</v>
      </c>
      <c r="C153" s="2" t="s">
        <v>345</v>
      </c>
      <c r="D153" s="3" t="s">
        <v>117</v>
      </c>
      <c r="E153" s="3" t="s">
        <v>1</v>
      </c>
      <c r="F153" s="3" t="s">
        <v>1</v>
      </c>
      <c r="G153" s="3" t="s">
        <v>1</v>
      </c>
      <c r="H153" s="4">
        <f aca="true" t="shared" si="43" ref="H153:M153">H154</f>
        <v>100000</v>
      </c>
      <c r="I153" s="4">
        <f t="shared" si="43"/>
        <v>5000</v>
      </c>
      <c r="J153" s="4">
        <f t="shared" si="43"/>
        <v>5000</v>
      </c>
      <c r="K153" s="4">
        <f t="shared" si="43"/>
        <v>0</v>
      </c>
      <c r="L153" s="4">
        <f t="shared" si="43"/>
        <v>0</v>
      </c>
      <c r="M153" s="4">
        <f t="shared" si="43"/>
        <v>5000</v>
      </c>
      <c r="N153" s="8">
        <f t="shared" si="21"/>
        <v>95000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6.5" customHeight="1">
      <c r="A154" s="5" t="s">
        <v>14</v>
      </c>
      <c r="B154" s="6">
        <v>951</v>
      </c>
      <c r="C154" s="6" t="s">
        <v>345</v>
      </c>
      <c r="D154" s="6">
        <v>9990028990</v>
      </c>
      <c r="E154" s="7">
        <v>245</v>
      </c>
      <c r="F154" s="7" t="s">
        <v>15</v>
      </c>
      <c r="G154" s="7" t="s">
        <v>1</v>
      </c>
      <c r="H154" s="8">
        <f>H155+H156</f>
        <v>100000</v>
      </c>
      <c r="I154" s="8">
        <f>I155+I156</f>
        <v>5000</v>
      </c>
      <c r="J154" s="8">
        <f>J155+J156</f>
        <v>5000</v>
      </c>
      <c r="K154" s="8">
        <f>K155</f>
        <v>0</v>
      </c>
      <c r="L154" s="8">
        <f>L155</f>
        <v>0</v>
      </c>
      <c r="M154" s="8">
        <f>M155+M156</f>
        <v>5000</v>
      </c>
      <c r="N154" s="8">
        <f t="shared" si="21"/>
        <v>95000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345</v>
      </c>
      <c r="D155" s="6">
        <v>9990028990</v>
      </c>
      <c r="E155" s="7">
        <v>245</v>
      </c>
      <c r="F155" s="7" t="s">
        <v>18</v>
      </c>
      <c r="G155" s="31" t="s">
        <v>406</v>
      </c>
      <c r="H155" s="8">
        <v>100000</v>
      </c>
      <c r="I155" s="8">
        <v>5000</v>
      </c>
      <c r="J155" s="8">
        <v>5000</v>
      </c>
      <c r="K155" s="8">
        <v>0</v>
      </c>
      <c r="L155" s="8">
        <v>0</v>
      </c>
      <c r="M155" s="8">
        <v>5000</v>
      </c>
      <c r="N155" s="8">
        <f t="shared" si="21"/>
        <v>95000</v>
      </c>
      <c r="O155" s="8">
        <v>0</v>
      </c>
    </row>
    <row r="156" spans="1:15" s="83" customFormat="1" ht="15.75" customHeight="1" hidden="1">
      <c r="A156" s="5" t="s">
        <v>17</v>
      </c>
      <c r="B156" s="6">
        <v>951</v>
      </c>
      <c r="C156" s="6" t="s">
        <v>345</v>
      </c>
      <c r="D156" s="6">
        <v>9990028990</v>
      </c>
      <c r="E156" s="7">
        <v>245</v>
      </c>
      <c r="F156" s="7" t="s">
        <v>18</v>
      </c>
      <c r="G156" s="31" t="s">
        <v>443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>H156-J156</f>
        <v>0</v>
      </c>
      <c r="O156" s="8">
        <v>0</v>
      </c>
    </row>
    <row r="157" spans="1:254" s="68" customFormat="1" ht="34.5" customHeight="1" hidden="1">
      <c r="A157" s="1" t="s">
        <v>497</v>
      </c>
      <c r="B157" s="32">
        <v>951</v>
      </c>
      <c r="C157" s="32" t="s">
        <v>87</v>
      </c>
      <c r="D157" s="32" t="s">
        <v>498</v>
      </c>
      <c r="E157" s="30"/>
      <c r="F157" s="30"/>
      <c r="G157" s="30"/>
      <c r="H157" s="4">
        <f aca="true" t="shared" si="44" ref="H157:M157">H158</f>
        <v>0</v>
      </c>
      <c r="I157" s="4">
        <f t="shared" si="44"/>
        <v>0</v>
      </c>
      <c r="J157" s="4">
        <f t="shared" si="44"/>
        <v>0</v>
      </c>
      <c r="K157" s="4">
        <f t="shared" si="44"/>
        <v>0</v>
      </c>
      <c r="L157" s="4">
        <f t="shared" si="44"/>
        <v>0</v>
      </c>
      <c r="M157" s="4">
        <f t="shared" si="44"/>
        <v>0</v>
      </c>
      <c r="N157" s="8">
        <f t="shared" si="21"/>
        <v>0</v>
      </c>
      <c r="O157" s="8">
        <v>0</v>
      </c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</row>
    <row r="158" spans="1:15" s="83" customFormat="1" ht="19.5" customHeight="1" hidden="1">
      <c r="A158" s="5" t="s">
        <v>14</v>
      </c>
      <c r="B158" s="33" t="s">
        <v>88</v>
      </c>
      <c r="C158" s="33" t="s">
        <v>87</v>
      </c>
      <c r="D158" s="33" t="s">
        <v>498</v>
      </c>
      <c r="E158" s="31" t="s">
        <v>500</v>
      </c>
      <c r="F158" s="31"/>
      <c r="G158" s="31"/>
      <c r="H158" s="8">
        <f>H159+H160</f>
        <v>0</v>
      </c>
      <c r="I158" s="8">
        <f>I159+I160</f>
        <v>0</v>
      </c>
      <c r="J158" s="8">
        <f>J159+J160</f>
        <v>0</v>
      </c>
      <c r="K158" s="8">
        <f>K160</f>
        <v>0</v>
      </c>
      <c r="L158" s="8">
        <f>L160</f>
        <v>0</v>
      </c>
      <c r="M158" s="8">
        <f>M159+M160</f>
        <v>0</v>
      </c>
      <c r="N158" s="8">
        <f t="shared" si="21"/>
        <v>0</v>
      </c>
      <c r="O158" s="8">
        <v>0</v>
      </c>
    </row>
    <row r="159" spans="1:15" s="83" customFormat="1" ht="19.5" customHeight="1" hidden="1">
      <c r="A159" s="5" t="s">
        <v>103</v>
      </c>
      <c r="B159" s="33" t="s">
        <v>88</v>
      </c>
      <c r="C159" s="33" t="s">
        <v>87</v>
      </c>
      <c r="D159" s="33" t="s">
        <v>498</v>
      </c>
      <c r="E159" s="31" t="s">
        <v>500</v>
      </c>
      <c r="F159" s="31"/>
      <c r="G159" s="31"/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>H159-J159</f>
        <v>0</v>
      </c>
      <c r="O159" s="8">
        <v>0</v>
      </c>
    </row>
    <row r="160" spans="1:15" s="83" customFormat="1" ht="19.5" customHeight="1" hidden="1">
      <c r="A160" s="5" t="s">
        <v>24</v>
      </c>
      <c r="B160" s="33" t="s">
        <v>88</v>
      </c>
      <c r="C160" s="33" t="s">
        <v>87</v>
      </c>
      <c r="D160" s="33" t="s">
        <v>498</v>
      </c>
      <c r="E160" s="31" t="s">
        <v>500</v>
      </c>
      <c r="F160" s="31" t="s">
        <v>499</v>
      </c>
      <c r="G160" s="31" t="s">
        <v>406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21"/>
        <v>0</v>
      </c>
      <c r="O160" s="8">
        <v>0</v>
      </c>
    </row>
    <row r="161" spans="1:254" s="68" customFormat="1" ht="89.25" customHeight="1" hidden="1">
      <c r="A161" s="1" t="s">
        <v>50</v>
      </c>
      <c r="B161" s="2">
        <v>951</v>
      </c>
      <c r="C161" s="2" t="s">
        <v>52</v>
      </c>
      <c r="D161" s="2" t="s">
        <v>51</v>
      </c>
      <c r="E161" s="3" t="s">
        <v>1</v>
      </c>
      <c r="F161" s="3" t="s">
        <v>1</v>
      </c>
      <c r="G161" s="3" t="s">
        <v>1</v>
      </c>
      <c r="H161" s="4">
        <f>H162</f>
        <v>0</v>
      </c>
      <c r="I161" s="4">
        <f aca="true" t="shared" si="45" ref="I161:M162">I162</f>
        <v>0</v>
      </c>
      <c r="J161" s="4">
        <f t="shared" si="45"/>
        <v>0</v>
      </c>
      <c r="K161" s="4">
        <f t="shared" si="45"/>
        <v>0</v>
      </c>
      <c r="L161" s="4">
        <f t="shared" si="45"/>
        <v>0</v>
      </c>
      <c r="M161" s="4">
        <f t="shared" si="45"/>
        <v>0</v>
      </c>
      <c r="N161" s="8">
        <f aca="true" t="shared" si="46" ref="N161:N246">H161-J161</f>
        <v>0</v>
      </c>
      <c r="O161" s="8">
        <v>0</v>
      </c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</row>
    <row r="162" spans="1:15" s="83" customFormat="1" ht="22.5" customHeight="1" hidden="1">
      <c r="A162" s="5" t="s">
        <v>53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54</v>
      </c>
      <c r="G162" s="7" t="s">
        <v>1</v>
      </c>
      <c r="H162" s="8">
        <f>H163</f>
        <v>0</v>
      </c>
      <c r="I162" s="8">
        <f t="shared" si="45"/>
        <v>0</v>
      </c>
      <c r="J162" s="8">
        <f t="shared" si="45"/>
        <v>0</v>
      </c>
      <c r="K162" s="8">
        <f t="shared" si="45"/>
        <v>0</v>
      </c>
      <c r="L162" s="8">
        <f t="shared" si="45"/>
        <v>0</v>
      </c>
      <c r="M162" s="8">
        <f t="shared" si="45"/>
        <v>0</v>
      </c>
      <c r="N162" s="8">
        <f t="shared" si="46"/>
        <v>0</v>
      </c>
      <c r="O162" s="8">
        <v>0</v>
      </c>
    </row>
    <row r="163" spans="1:15" s="83" customFormat="1" ht="33.75" customHeight="1" hidden="1">
      <c r="A163" s="5" t="s">
        <v>56</v>
      </c>
      <c r="B163" s="6">
        <v>951</v>
      </c>
      <c r="C163" s="6" t="s">
        <v>52</v>
      </c>
      <c r="D163" s="6" t="s">
        <v>51</v>
      </c>
      <c r="E163" s="7" t="s">
        <v>55</v>
      </c>
      <c r="F163" s="7" t="s">
        <v>85</v>
      </c>
      <c r="G163" s="7" t="s">
        <v>58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6"/>
        <v>0</v>
      </c>
      <c r="O163" s="8">
        <v>0</v>
      </c>
    </row>
    <row r="164" spans="1:254" s="68" customFormat="1" ht="60.75" customHeight="1" hidden="1">
      <c r="A164" s="1" t="s">
        <v>59</v>
      </c>
      <c r="B164" s="2">
        <v>951</v>
      </c>
      <c r="C164" s="2" t="s">
        <v>52</v>
      </c>
      <c r="D164" s="2" t="s">
        <v>124</v>
      </c>
      <c r="E164" s="3" t="s">
        <v>1</v>
      </c>
      <c r="F164" s="3" t="s">
        <v>1</v>
      </c>
      <c r="G164" s="3" t="s">
        <v>1</v>
      </c>
      <c r="H164" s="4">
        <f aca="true" t="shared" si="47" ref="H164:M164">H165</f>
        <v>0</v>
      </c>
      <c r="I164" s="4">
        <f t="shared" si="47"/>
        <v>0</v>
      </c>
      <c r="J164" s="4">
        <f t="shared" si="47"/>
        <v>0</v>
      </c>
      <c r="K164" s="4">
        <f t="shared" si="47"/>
        <v>0</v>
      </c>
      <c r="L164" s="4">
        <f t="shared" si="47"/>
        <v>0</v>
      </c>
      <c r="M164" s="4">
        <f t="shared" si="47"/>
        <v>0</v>
      </c>
      <c r="N164" s="8">
        <f t="shared" si="46"/>
        <v>0</v>
      </c>
      <c r="O164" s="8">
        <v>0</v>
      </c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</row>
    <row r="165" spans="1:15" s="83" customFormat="1" ht="20.25" customHeight="1" hidden="1">
      <c r="A165" s="5" t="s">
        <v>14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15</v>
      </c>
      <c r="G165" s="7" t="s">
        <v>1</v>
      </c>
      <c r="H165" s="8">
        <f aca="true" t="shared" si="48" ref="H165:M165">H167+H166</f>
        <v>0</v>
      </c>
      <c r="I165" s="8">
        <f t="shared" si="48"/>
        <v>0</v>
      </c>
      <c r="J165" s="8">
        <f t="shared" si="48"/>
        <v>0</v>
      </c>
      <c r="K165" s="8">
        <f t="shared" si="48"/>
        <v>0</v>
      </c>
      <c r="L165" s="8">
        <f t="shared" si="48"/>
        <v>0</v>
      </c>
      <c r="M165" s="8">
        <f t="shared" si="48"/>
        <v>0</v>
      </c>
      <c r="N165" s="8">
        <f t="shared" si="46"/>
        <v>0</v>
      </c>
      <c r="O165" s="8">
        <v>0</v>
      </c>
    </row>
    <row r="166" spans="1:15" s="83" customFormat="1" ht="20.25" customHeight="1" hidden="1">
      <c r="A166" s="5" t="s">
        <v>24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25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15" s="83" customFormat="1" ht="19.5" customHeight="1" hidden="1">
      <c r="A167" s="5" t="s">
        <v>17</v>
      </c>
      <c r="B167" s="6">
        <v>951</v>
      </c>
      <c r="C167" s="6" t="s">
        <v>52</v>
      </c>
      <c r="D167" s="6" t="s">
        <v>124</v>
      </c>
      <c r="E167" s="7" t="s">
        <v>16</v>
      </c>
      <c r="F167" s="7" t="s">
        <v>18</v>
      </c>
      <c r="G167" s="7" t="s">
        <v>8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6"/>
        <v>0</v>
      </c>
      <c r="O167" s="8">
        <v>0</v>
      </c>
    </row>
    <row r="168" spans="1:254" s="68" customFormat="1" ht="38.25" customHeight="1" hidden="1">
      <c r="A168" s="1" t="s">
        <v>332</v>
      </c>
      <c r="B168" s="2">
        <v>951</v>
      </c>
      <c r="C168" s="2" t="s">
        <v>52</v>
      </c>
      <c r="D168" s="2" t="s">
        <v>335</v>
      </c>
      <c r="E168" s="3" t="s">
        <v>1</v>
      </c>
      <c r="F168" s="3" t="s">
        <v>1</v>
      </c>
      <c r="G168" s="3" t="s">
        <v>1</v>
      </c>
      <c r="H168" s="4">
        <f aca="true" t="shared" si="49" ref="H168:M168">H169+H171</f>
        <v>0</v>
      </c>
      <c r="I168" s="4">
        <f t="shared" si="49"/>
        <v>0</v>
      </c>
      <c r="J168" s="4">
        <f t="shared" si="49"/>
        <v>0</v>
      </c>
      <c r="K168" s="4">
        <f t="shared" si="49"/>
        <v>0</v>
      </c>
      <c r="L168" s="4">
        <f t="shared" si="49"/>
        <v>0</v>
      </c>
      <c r="M168" s="4">
        <f t="shared" si="49"/>
        <v>0</v>
      </c>
      <c r="N168" s="8">
        <f t="shared" si="46"/>
        <v>0</v>
      </c>
      <c r="O168" s="8">
        <v>0</v>
      </c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</row>
    <row r="169" spans="1:15" s="83" customFormat="1" ht="20.25" customHeight="1" hidden="1">
      <c r="A169" s="5" t="s">
        <v>372</v>
      </c>
      <c r="B169" s="6">
        <v>951</v>
      </c>
      <c r="C169" s="6" t="s">
        <v>52</v>
      </c>
      <c r="D169" s="6" t="s">
        <v>335</v>
      </c>
      <c r="E169" s="7" t="s">
        <v>16</v>
      </c>
      <c r="F169" s="7">
        <v>220</v>
      </c>
      <c r="G169" s="7" t="s">
        <v>1</v>
      </c>
      <c r="H169" s="8">
        <f>H170</f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 t="shared" si="46"/>
        <v>0</v>
      </c>
      <c r="O169" s="8">
        <v>0</v>
      </c>
    </row>
    <row r="170" spans="1:15" s="83" customFormat="1" ht="20.25" customHeight="1" hidden="1">
      <c r="A170" s="5" t="s">
        <v>372</v>
      </c>
      <c r="B170" s="6">
        <v>951</v>
      </c>
      <c r="C170" s="6" t="s">
        <v>52</v>
      </c>
      <c r="D170" s="6" t="s">
        <v>335</v>
      </c>
      <c r="E170" s="7" t="s">
        <v>16</v>
      </c>
      <c r="F170" s="7">
        <v>226</v>
      </c>
      <c r="G170" s="7" t="s">
        <v>1</v>
      </c>
      <c r="H170" s="8">
        <v>0</v>
      </c>
      <c r="I170" s="8">
        <f>I172+I173</f>
        <v>0</v>
      </c>
      <c r="J170" s="8">
        <f>J172+J173</f>
        <v>0</v>
      </c>
      <c r="K170" s="8">
        <f>K173</f>
        <v>0</v>
      </c>
      <c r="L170" s="8">
        <f>L173</f>
        <v>0</v>
      </c>
      <c r="M170" s="8">
        <f>M172+M173</f>
        <v>0</v>
      </c>
      <c r="N170" s="8">
        <f>H170-J170</f>
        <v>0</v>
      </c>
      <c r="O170" s="8">
        <v>0</v>
      </c>
    </row>
    <row r="171" spans="1:15" s="83" customFormat="1" ht="21.75" customHeight="1" hidden="1">
      <c r="A171" s="5" t="s">
        <v>103</v>
      </c>
      <c r="B171" s="6">
        <v>951</v>
      </c>
      <c r="C171" s="6" t="s">
        <v>52</v>
      </c>
      <c r="D171" s="6" t="s">
        <v>335</v>
      </c>
      <c r="E171" s="7" t="s">
        <v>16</v>
      </c>
      <c r="F171" s="7">
        <v>340</v>
      </c>
      <c r="G171" s="31"/>
      <c r="H171" s="8">
        <f aca="true" t="shared" si="50" ref="H171:M171">H172</f>
        <v>0</v>
      </c>
      <c r="I171" s="8">
        <f t="shared" si="50"/>
        <v>0</v>
      </c>
      <c r="J171" s="8">
        <f t="shared" si="50"/>
        <v>0</v>
      </c>
      <c r="K171" s="8">
        <f t="shared" si="50"/>
        <v>0</v>
      </c>
      <c r="L171" s="8">
        <f t="shared" si="50"/>
        <v>0</v>
      </c>
      <c r="M171" s="8">
        <f t="shared" si="50"/>
        <v>0</v>
      </c>
      <c r="N171" s="8">
        <f t="shared" si="46"/>
        <v>0</v>
      </c>
      <c r="O171" s="8">
        <v>0</v>
      </c>
    </row>
    <row r="172" spans="1:15" s="83" customFormat="1" ht="21.75" customHeight="1" hidden="1">
      <c r="A172" s="5" t="s">
        <v>19</v>
      </c>
      <c r="B172" s="6">
        <v>951</v>
      </c>
      <c r="C172" s="6" t="s">
        <v>52</v>
      </c>
      <c r="D172" s="6" t="s">
        <v>335</v>
      </c>
      <c r="E172" s="7" t="s">
        <v>16</v>
      </c>
      <c r="F172" s="7">
        <v>340</v>
      </c>
      <c r="G172" s="31" t="s">
        <v>333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4" customFormat="1" ht="153" customHeight="1" hidden="1">
      <c r="A173" s="1" t="s">
        <v>329</v>
      </c>
      <c r="B173" s="2">
        <v>951</v>
      </c>
      <c r="C173" s="32" t="s">
        <v>99</v>
      </c>
      <c r="D173" s="30" t="s">
        <v>100</v>
      </c>
      <c r="E173" s="3"/>
      <c r="F173" s="3"/>
      <c r="G173" s="3"/>
      <c r="H173" s="4">
        <f>H174</f>
        <v>0</v>
      </c>
      <c r="I173" s="4">
        <f aca="true" t="shared" si="51" ref="I173:M174">I174</f>
        <v>0</v>
      </c>
      <c r="J173" s="4">
        <f t="shared" si="51"/>
        <v>0</v>
      </c>
      <c r="K173" s="4">
        <f t="shared" si="51"/>
        <v>0</v>
      </c>
      <c r="L173" s="4">
        <f t="shared" si="51"/>
        <v>0</v>
      </c>
      <c r="M173" s="4">
        <f t="shared" si="51"/>
        <v>0</v>
      </c>
      <c r="N173" s="8">
        <f t="shared" si="46"/>
        <v>0</v>
      </c>
      <c r="O173" s="8">
        <v>0</v>
      </c>
    </row>
    <row r="174" spans="1:15" s="83" customFormat="1" ht="21.75" customHeight="1" hidden="1">
      <c r="A174" s="5" t="s">
        <v>98</v>
      </c>
      <c r="B174" s="6">
        <v>951</v>
      </c>
      <c r="C174" s="33" t="s">
        <v>99</v>
      </c>
      <c r="D174" s="31" t="s">
        <v>100</v>
      </c>
      <c r="E174" s="7">
        <v>414</v>
      </c>
      <c r="F174" s="7">
        <v>220</v>
      </c>
      <c r="G174" s="7"/>
      <c r="H174" s="8">
        <f>H175</f>
        <v>0</v>
      </c>
      <c r="I174" s="8">
        <f t="shared" si="51"/>
        <v>0</v>
      </c>
      <c r="J174" s="8">
        <f t="shared" si="51"/>
        <v>0</v>
      </c>
      <c r="K174" s="8">
        <f t="shared" si="51"/>
        <v>0</v>
      </c>
      <c r="L174" s="8">
        <f t="shared" si="51"/>
        <v>0</v>
      </c>
      <c r="M174" s="8">
        <f t="shared" si="51"/>
        <v>0</v>
      </c>
      <c r="N174" s="8">
        <f t="shared" si="46"/>
        <v>0</v>
      </c>
      <c r="O174" s="8">
        <v>0</v>
      </c>
    </row>
    <row r="175" spans="1:15" s="83" customFormat="1" ht="21.75" customHeight="1" hidden="1">
      <c r="A175" s="5" t="s">
        <v>97</v>
      </c>
      <c r="B175" s="6">
        <v>951</v>
      </c>
      <c r="C175" s="6" t="s">
        <v>52</v>
      </c>
      <c r="D175" s="31" t="s">
        <v>100</v>
      </c>
      <c r="E175" s="7">
        <v>414</v>
      </c>
      <c r="F175" s="7">
        <v>226</v>
      </c>
      <c r="G175" s="7">
        <v>26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 t="shared" si="46"/>
        <v>0</v>
      </c>
      <c r="O175" s="8">
        <v>0</v>
      </c>
    </row>
    <row r="176" spans="1:254" s="68" customFormat="1" ht="89.25" customHeight="1" hidden="1">
      <c r="A176" s="1" t="s">
        <v>60</v>
      </c>
      <c r="B176" s="2">
        <v>951</v>
      </c>
      <c r="C176" s="2" t="s">
        <v>52</v>
      </c>
      <c r="D176" s="3" t="s">
        <v>61</v>
      </c>
      <c r="E176" s="3" t="s">
        <v>1</v>
      </c>
      <c r="F176" s="3" t="s">
        <v>1</v>
      </c>
      <c r="G176" s="3" t="s">
        <v>1</v>
      </c>
      <c r="H176" s="4">
        <f>H177</f>
        <v>0</v>
      </c>
      <c r="I176" s="4">
        <f aca="true" t="shared" si="52" ref="I176:M177">I177</f>
        <v>0</v>
      </c>
      <c r="J176" s="4">
        <f t="shared" si="52"/>
        <v>0</v>
      </c>
      <c r="K176" s="4">
        <f t="shared" si="52"/>
        <v>0</v>
      </c>
      <c r="L176" s="4">
        <f t="shared" si="52"/>
        <v>0</v>
      </c>
      <c r="M176" s="4">
        <f t="shared" si="52"/>
        <v>0</v>
      </c>
      <c r="N176" s="8">
        <f t="shared" si="46"/>
        <v>0</v>
      </c>
      <c r="O176" s="8">
        <v>0</v>
      </c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</row>
    <row r="177" spans="1:15" s="83" customFormat="1" ht="22.5" customHeight="1" hidden="1">
      <c r="A177" s="5" t="s">
        <v>53</v>
      </c>
      <c r="B177" s="6">
        <v>951</v>
      </c>
      <c r="C177" s="6" t="s">
        <v>52</v>
      </c>
      <c r="D177" s="7" t="s">
        <v>61</v>
      </c>
      <c r="E177" s="7" t="s">
        <v>55</v>
      </c>
      <c r="F177" s="7" t="s">
        <v>54</v>
      </c>
      <c r="G177" s="7" t="s">
        <v>1</v>
      </c>
      <c r="H177" s="8">
        <f>H178</f>
        <v>0</v>
      </c>
      <c r="I177" s="8">
        <f t="shared" si="52"/>
        <v>0</v>
      </c>
      <c r="J177" s="8">
        <f t="shared" si="52"/>
        <v>0</v>
      </c>
      <c r="K177" s="8">
        <f t="shared" si="52"/>
        <v>0</v>
      </c>
      <c r="L177" s="8">
        <f t="shared" si="52"/>
        <v>0</v>
      </c>
      <c r="M177" s="8">
        <f t="shared" si="52"/>
        <v>0</v>
      </c>
      <c r="N177" s="8">
        <f t="shared" si="46"/>
        <v>0</v>
      </c>
      <c r="O177" s="8">
        <v>0</v>
      </c>
    </row>
    <row r="178" spans="1:15" s="83" customFormat="1" ht="30.75" customHeight="1" hidden="1">
      <c r="A178" s="5" t="s">
        <v>56</v>
      </c>
      <c r="B178" s="6">
        <v>951</v>
      </c>
      <c r="C178" s="6" t="s">
        <v>52</v>
      </c>
      <c r="D178" s="7" t="s">
        <v>61</v>
      </c>
      <c r="E178" s="7" t="s">
        <v>55</v>
      </c>
      <c r="F178" s="7">
        <v>242</v>
      </c>
      <c r="G178" s="7" t="s">
        <v>62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6"/>
        <v>0</v>
      </c>
      <c r="O178" s="8">
        <v>0</v>
      </c>
    </row>
    <row r="179" spans="1:254" s="68" customFormat="1" ht="38.25" customHeight="1" hidden="1">
      <c r="A179" s="1" t="s">
        <v>63</v>
      </c>
      <c r="B179" s="2">
        <v>951</v>
      </c>
      <c r="C179" s="2" t="s">
        <v>64</v>
      </c>
      <c r="D179" s="3" t="s">
        <v>330</v>
      </c>
      <c r="E179" s="3" t="s">
        <v>1</v>
      </c>
      <c r="F179" s="3" t="s">
        <v>1</v>
      </c>
      <c r="G179" s="3" t="s">
        <v>1</v>
      </c>
      <c r="H179" s="4">
        <f>H180</f>
        <v>0</v>
      </c>
      <c r="I179" s="4">
        <f aca="true" t="shared" si="53" ref="I179:M180">I180</f>
        <v>0</v>
      </c>
      <c r="J179" s="4">
        <f t="shared" si="53"/>
        <v>0</v>
      </c>
      <c r="K179" s="4">
        <f t="shared" si="53"/>
        <v>0</v>
      </c>
      <c r="L179" s="4">
        <f t="shared" si="53"/>
        <v>0</v>
      </c>
      <c r="M179" s="4">
        <f t="shared" si="53"/>
        <v>0</v>
      </c>
      <c r="N179" s="8">
        <f t="shared" si="46"/>
        <v>0</v>
      </c>
      <c r="O179" s="8">
        <v>0</v>
      </c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</row>
    <row r="180" spans="1:15" s="83" customFormat="1" ht="21.75" customHeight="1" hidden="1">
      <c r="A180" s="5" t="s">
        <v>14</v>
      </c>
      <c r="B180" s="6">
        <v>951</v>
      </c>
      <c r="C180" s="6" t="s">
        <v>64</v>
      </c>
      <c r="D180" s="7" t="s">
        <v>330</v>
      </c>
      <c r="E180" s="7" t="s">
        <v>16</v>
      </c>
      <c r="F180" s="7" t="s">
        <v>15</v>
      </c>
      <c r="G180" s="7" t="s">
        <v>1</v>
      </c>
      <c r="H180" s="8">
        <f>H181</f>
        <v>0</v>
      </c>
      <c r="I180" s="8">
        <f t="shared" si="53"/>
        <v>0</v>
      </c>
      <c r="J180" s="8">
        <f t="shared" si="53"/>
        <v>0</v>
      </c>
      <c r="K180" s="8">
        <f>K181</f>
        <v>0</v>
      </c>
      <c r="L180" s="8">
        <f>L181</f>
        <v>0</v>
      </c>
      <c r="M180" s="8">
        <f t="shared" si="53"/>
        <v>0</v>
      </c>
      <c r="N180" s="8">
        <f t="shared" si="46"/>
        <v>0</v>
      </c>
      <c r="O180" s="8">
        <v>0</v>
      </c>
    </row>
    <row r="181" spans="1:15" s="83" customFormat="1" ht="21.75" customHeight="1" hidden="1">
      <c r="A181" s="5" t="s">
        <v>24</v>
      </c>
      <c r="B181" s="6">
        <v>951</v>
      </c>
      <c r="C181" s="6" t="s">
        <v>64</v>
      </c>
      <c r="D181" s="7" t="s">
        <v>330</v>
      </c>
      <c r="E181" s="7" t="s">
        <v>16</v>
      </c>
      <c r="F181" s="7" t="s">
        <v>25</v>
      </c>
      <c r="G181" s="7"/>
      <c r="H181" s="8">
        <v>0</v>
      </c>
      <c r="I181" s="8">
        <v>0</v>
      </c>
      <c r="J181" s="8">
        <v>0</v>
      </c>
      <c r="K181" s="8"/>
      <c r="L181" s="8"/>
      <c r="M181" s="8">
        <v>0</v>
      </c>
      <c r="N181" s="8">
        <f t="shared" si="46"/>
        <v>0</v>
      </c>
      <c r="O181" s="8">
        <v>0</v>
      </c>
    </row>
    <row r="182" spans="1:254" s="68" customFormat="1" ht="23.25" customHeight="1" hidden="1">
      <c r="A182" s="1" t="s">
        <v>334</v>
      </c>
      <c r="B182" s="2">
        <v>951</v>
      </c>
      <c r="C182" s="2" t="s">
        <v>52</v>
      </c>
      <c r="D182" s="2">
        <v>9990028740</v>
      </c>
      <c r="E182" s="3" t="s">
        <v>1</v>
      </c>
      <c r="F182" s="3" t="s">
        <v>1</v>
      </c>
      <c r="G182" s="3" t="s">
        <v>1</v>
      </c>
      <c r="H182" s="4">
        <f>H183+H185</f>
        <v>0</v>
      </c>
      <c r="I182" s="4">
        <f>I183+I185</f>
        <v>0</v>
      </c>
      <c r="J182" s="4">
        <f>J183+J185</f>
        <v>0</v>
      </c>
      <c r="K182" s="4">
        <f>K183</f>
        <v>0</v>
      </c>
      <c r="L182" s="4">
        <f>L183</f>
        <v>0</v>
      </c>
      <c r="M182" s="4">
        <f>M183+M185</f>
        <v>0</v>
      </c>
      <c r="N182" s="8">
        <f t="shared" si="46"/>
        <v>0</v>
      </c>
      <c r="O182" s="8">
        <v>0</v>
      </c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7" t="s">
        <v>1</v>
      </c>
      <c r="H183" s="8">
        <f>H184</f>
        <v>0</v>
      </c>
      <c r="I183" s="8">
        <f>I184</f>
        <v>0</v>
      </c>
      <c r="J183" s="8">
        <f>J184</f>
        <v>0</v>
      </c>
      <c r="K183" s="8">
        <f>K184</f>
        <v>0</v>
      </c>
      <c r="L183" s="8">
        <f>L184</f>
        <v>0</v>
      </c>
      <c r="M183" s="8">
        <f>M184</f>
        <v>0</v>
      </c>
      <c r="N183" s="8">
        <f t="shared" si="46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31" t="s">
        <v>333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f t="shared" si="46"/>
        <v>0</v>
      </c>
      <c r="O184" s="8">
        <v>0</v>
      </c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7" t="s">
        <v>1</v>
      </c>
      <c r="H185" s="8">
        <f aca="true" t="shared" si="54" ref="H185:M185">H186</f>
        <v>0</v>
      </c>
      <c r="I185" s="8">
        <f t="shared" si="54"/>
        <v>0</v>
      </c>
      <c r="J185" s="8">
        <f t="shared" si="54"/>
        <v>0</v>
      </c>
      <c r="K185" s="8">
        <f t="shared" si="54"/>
        <v>0</v>
      </c>
      <c r="L185" s="8">
        <f t="shared" si="54"/>
        <v>0</v>
      </c>
      <c r="M185" s="8">
        <f t="shared" si="54"/>
        <v>0</v>
      </c>
      <c r="N185" s="8">
        <f t="shared" si="46"/>
        <v>0</v>
      </c>
      <c r="O185" s="8">
        <v>0</v>
      </c>
    </row>
    <row r="186" spans="1:15" s="83" customFormat="1" ht="21.75" customHeight="1" hidden="1">
      <c r="A186" s="5" t="s">
        <v>26</v>
      </c>
      <c r="B186" s="6">
        <v>951</v>
      </c>
      <c r="C186" s="6" t="s">
        <v>52</v>
      </c>
      <c r="D186" s="6">
        <v>9990028740</v>
      </c>
      <c r="E186" s="6">
        <v>853</v>
      </c>
      <c r="F186" s="7">
        <v>290</v>
      </c>
      <c r="G186" s="31" t="s">
        <v>89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6"/>
        <v>0</v>
      </c>
      <c r="O186" s="8">
        <v>0</v>
      </c>
    </row>
    <row r="187" spans="1:254" s="68" customFormat="1" ht="72.75" customHeight="1" hidden="1">
      <c r="A187" s="1" t="s">
        <v>48</v>
      </c>
      <c r="B187" s="2">
        <v>951</v>
      </c>
      <c r="C187" s="2" t="s">
        <v>64</v>
      </c>
      <c r="D187" s="3" t="s">
        <v>122</v>
      </c>
      <c r="E187" s="3" t="s">
        <v>1</v>
      </c>
      <c r="F187" s="3" t="s">
        <v>1</v>
      </c>
      <c r="G187" s="3" t="s">
        <v>1</v>
      </c>
      <c r="H187" s="4">
        <f aca="true" t="shared" si="55" ref="H187:J188">H188</f>
        <v>0</v>
      </c>
      <c r="I187" s="4">
        <f t="shared" si="55"/>
        <v>0</v>
      </c>
      <c r="J187" s="4">
        <f t="shared" si="55"/>
        <v>0</v>
      </c>
      <c r="K187" s="4">
        <f aca="true" t="shared" si="56" ref="K187:M188">K188</f>
        <v>0</v>
      </c>
      <c r="L187" s="4">
        <f t="shared" si="56"/>
        <v>0</v>
      </c>
      <c r="M187" s="4">
        <f t="shared" si="56"/>
        <v>0</v>
      </c>
      <c r="N187" s="8">
        <f t="shared" si="46"/>
        <v>0</v>
      </c>
      <c r="O187" s="8">
        <v>0</v>
      </c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</row>
    <row r="188" spans="1:15" s="83" customFormat="1" ht="19.5" customHeight="1" hidden="1">
      <c r="A188" s="5" t="s">
        <v>14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220</v>
      </c>
      <c r="G188" s="7" t="s">
        <v>1</v>
      </c>
      <c r="H188" s="8">
        <f t="shared" si="55"/>
        <v>0</v>
      </c>
      <c r="I188" s="8">
        <f t="shared" si="55"/>
        <v>0</v>
      </c>
      <c r="J188" s="8">
        <f t="shared" si="55"/>
        <v>0</v>
      </c>
      <c r="K188" s="8">
        <f t="shared" si="56"/>
        <v>0</v>
      </c>
      <c r="L188" s="8">
        <f t="shared" si="56"/>
        <v>0</v>
      </c>
      <c r="M188" s="8">
        <f t="shared" si="56"/>
        <v>0</v>
      </c>
      <c r="N188" s="8">
        <f t="shared" si="46"/>
        <v>0</v>
      </c>
      <c r="O188" s="8">
        <v>0</v>
      </c>
    </row>
    <row r="189" spans="1:15" s="83" customFormat="1" ht="20.25" customHeight="1" hidden="1">
      <c r="A189" s="5" t="s">
        <v>17</v>
      </c>
      <c r="B189" s="6">
        <v>951</v>
      </c>
      <c r="C189" s="6" t="s">
        <v>64</v>
      </c>
      <c r="D189" s="7" t="s">
        <v>122</v>
      </c>
      <c r="E189" s="7" t="s">
        <v>16</v>
      </c>
      <c r="F189" s="7">
        <v>225</v>
      </c>
      <c r="G189" s="7" t="s">
        <v>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6"/>
        <v>0</v>
      </c>
      <c r="O189" s="8">
        <v>0</v>
      </c>
    </row>
    <row r="190" spans="1:254" s="68" customFormat="1" ht="38.25" customHeight="1" hidden="1">
      <c r="A190" s="1" t="s">
        <v>332</v>
      </c>
      <c r="B190" s="2">
        <v>951</v>
      </c>
      <c r="C190" s="2" t="s">
        <v>52</v>
      </c>
      <c r="D190" s="3" t="s">
        <v>335</v>
      </c>
      <c r="E190" s="3" t="s">
        <v>1</v>
      </c>
      <c r="F190" s="3" t="s">
        <v>1</v>
      </c>
      <c r="G190" s="3" t="s">
        <v>1</v>
      </c>
      <c r="H190" s="4">
        <f>H191+H196</f>
        <v>0</v>
      </c>
      <c r="I190" s="4">
        <f>I191+I196</f>
        <v>0</v>
      </c>
      <c r="J190" s="4">
        <f>J191+J196</f>
        <v>0</v>
      </c>
      <c r="K190" s="4">
        <f>K193+K195</f>
        <v>0</v>
      </c>
      <c r="L190" s="4">
        <f>L193+L195</f>
        <v>0</v>
      </c>
      <c r="M190" s="4">
        <f>M191+M196</f>
        <v>0</v>
      </c>
      <c r="N190" s="8">
        <f t="shared" si="46"/>
        <v>0</v>
      </c>
      <c r="O190" s="8">
        <v>0</v>
      </c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</row>
    <row r="191" spans="1:15" s="83" customFormat="1" ht="21.75" customHeight="1" hidden="1">
      <c r="A191" s="5" t="s">
        <v>14</v>
      </c>
      <c r="B191" s="6">
        <v>951</v>
      </c>
      <c r="C191" s="6" t="s">
        <v>52</v>
      </c>
      <c r="D191" s="7" t="s">
        <v>335</v>
      </c>
      <c r="E191" s="7" t="s">
        <v>16</v>
      </c>
      <c r="F191" s="7">
        <v>220</v>
      </c>
      <c r="G191" s="31"/>
      <c r="H191" s="8">
        <f>H192+H193</f>
        <v>0</v>
      </c>
      <c r="I191" s="8">
        <f>I192+I193</f>
        <v>0</v>
      </c>
      <c r="J191" s="8">
        <f>J192+J193</f>
        <v>0</v>
      </c>
      <c r="K191" s="8">
        <f>K193</f>
        <v>0</v>
      </c>
      <c r="L191" s="8">
        <f>L193</f>
        <v>0</v>
      </c>
      <c r="M191" s="8">
        <f>M192+M193</f>
        <v>0</v>
      </c>
      <c r="N191" s="8">
        <f t="shared" si="46"/>
        <v>0</v>
      </c>
      <c r="O191" s="8">
        <v>0</v>
      </c>
    </row>
    <row r="192" spans="1:15" s="83" customFormat="1" ht="21.75" customHeight="1" hidden="1">
      <c r="A192" s="5" t="s">
        <v>413</v>
      </c>
      <c r="B192" s="6">
        <v>951</v>
      </c>
      <c r="C192" s="6" t="s">
        <v>52</v>
      </c>
      <c r="D192" s="7" t="s">
        <v>335</v>
      </c>
      <c r="E192" s="7" t="s">
        <v>16</v>
      </c>
      <c r="F192" s="7">
        <v>225</v>
      </c>
      <c r="G192" s="31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>H192-J192</f>
        <v>0</v>
      </c>
      <c r="O192" s="8">
        <v>0</v>
      </c>
    </row>
    <row r="193" spans="1:15" s="83" customFormat="1" ht="21.75" customHeight="1" hidden="1">
      <c r="A193" s="5" t="s">
        <v>17</v>
      </c>
      <c r="B193" s="6">
        <v>951</v>
      </c>
      <c r="C193" s="6" t="s">
        <v>52</v>
      </c>
      <c r="D193" s="7" t="s">
        <v>335</v>
      </c>
      <c r="E193" s="7" t="s">
        <v>16</v>
      </c>
      <c r="F193" s="7">
        <v>226</v>
      </c>
      <c r="G193" s="31" t="s">
        <v>89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103</v>
      </c>
      <c r="B194" s="6">
        <v>951</v>
      </c>
      <c r="C194" s="6" t="s">
        <v>52</v>
      </c>
      <c r="D194" s="7" t="s">
        <v>335</v>
      </c>
      <c r="E194" s="7" t="s">
        <v>16</v>
      </c>
      <c r="F194" s="7">
        <v>310</v>
      </c>
      <c r="G194" s="31"/>
      <c r="H194" s="8">
        <f aca="true" t="shared" si="57" ref="H194:M194">H195</f>
        <v>0</v>
      </c>
      <c r="I194" s="8">
        <f t="shared" si="57"/>
        <v>0</v>
      </c>
      <c r="J194" s="8">
        <f t="shared" si="57"/>
        <v>0</v>
      </c>
      <c r="K194" s="8">
        <f t="shared" si="57"/>
        <v>0</v>
      </c>
      <c r="L194" s="8">
        <f t="shared" si="57"/>
        <v>0</v>
      </c>
      <c r="M194" s="8">
        <f t="shared" si="57"/>
        <v>0</v>
      </c>
      <c r="N194" s="8">
        <f t="shared" si="46"/>
        <v>0</v>
      </c>
      <c r="O194" s="8">
        <v>0</v>
      </c>
    </row>
    <row r="195" spans="1:15" s="83" customFormat="1" ht="21.75" customHeight="1" hidden="1">
      <c r="A195" s="5" t="s">
        <v>103</v>
      </c>
      <c r="B195" s="6">
        <v>951</v>
      </c>
      <c r="C195" s="6" t="s">
        <v>52</v>
      </c>
      <c r="D195" s="7" t="s">
        <v>335</v>
      </c>
      <c r="E195" s="7" t="s">
        <v>16</v>
      </c>
      <c r="F195" s="7">
        <v>310</v>
      </c>
      <c r="G195" s="31" t="s">
        <v>89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15" s="83" customFormat="1" ht="21.75" customHeight="1" hidden="1">
      <c r="A196" s="5" t="s">
        <v>19</v>
      </c>
      <c r="B196" s="6">
        <v>951</v>
      </c>
      <c r="C196" s="6" t="s">
        <v>52</v>
      </c>
      <c r="D196" s="7" t="s">
        <v>335</v>
      </c>
      <c r="E196" s="7" t="s">
        <v>16</v>
      </c>
      <c r="F196" s="7">
        <v>340</v>
      </c>
      <c r="G196" s="31"/>
      <c r="H196" s="8">
        <f aca="true" t="shared" si="58" ref="H196:M196">H197</f>
        <v>0</v>
      </c>
      <c r="I196" s="8">
        <f t="shared" si="58"/>
        <v>0</v>
      </c>
      <c r="J196" s="8">
        <f t="shared" si="58"/>
        <v>0</v>
      </c>
      <c r="K196" s="8">
        <f t="shared" si="58"/>
        <v>0</v>
      </c>
      <c r="L196" s="8">
        <f t="shared" si="58"/>
        <v>0</v>
      </c>
      <c r="M196" s="8">
        <f t="shared" si="58"/>
        <v>0</v>
      </c>
      <c r="N196" s="8">
        <f t="shared" si="46"/>
        <v>0</v>
      </c>
      <c r="O196" s="8">
        <v>0</v>
      </c>
    </row>
    <row r="197" spans="1:15" s="83" customFormat="1" ht="21.75" customHeight="1" hidden="1">
      <c r="A197" s="5" t="s">
        <v>19</v>
      </c>
      <c r="B197" s="6">
        <v>951</v>
      </c>
      <c r="C197" s="6" t="s">
        <v>52</v>
      </c>
      <c r="D197" s="7" t="s">
        <v>335</v>
      </c>
      <c r="E197" s="7" t="s">
        <v>16</v>
      </c>
      <c r="F197" s="7">
        <v>340</v>
      </c>
      <c r="G197" s="31" t="s">
        <v>89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6"/>
        <v>0</v>
      </c>
      <c r="O197" s="8">
        <v>0</v>
      </c>
    </row>
    <row r="198" spans="1:254" s="68" customFormat="1" ht="31.5" customHeight="1">
      <c r="A198" s="1" t="s">
        <v>476</v>
      </c>
      <c r="B198" s="2">
        <v>951</v>
      </c>
      <c r="C198" s="2" t="s">
        <v>52</v>
      </c>
      <c r="D198" s="32" t="s">
        <v>475</v>
      </c>
      <c r="E198" s="3" t="s">
        <v>1</v>
      </c>
      <c r="F198" s="3" t="s">
        <v>1</v>
      </c>
      <c r="G198" s="3" t="s">
        <v>1</v>
      </c>
      <c r="H198" s="4">
        <f aca="true" t="shared" si="59" ref="H198:M198">H199</f>
        <v>30000</v>
      </c>
      <c r="I198" s="4">
        <f t="shared" si="59"/>
        <v>0</v>
      </c>
      <c r="J198" s="4">
        <f t="shared" si="59"/>
        <v>0</v>
      </c>
      <c r="K198" s="4">
        <f t="shared" si="59"/>
        <v>0</v>
      </c>
      <c r="L198" s="4">
        <f t="shared" si="59"/>
        <v>0</v>
      </c>
      <c r="M198" s="4">
        <f t="shared" si="59"/>
        <v>0</v>
      </c>
      <c r="N198" s="8">
        <f>H198-J198</f>
        <v>30000</v>
      </c>
      <c r="O198" s="8">
        <v>0</v>
      </c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</row>
    <row r="199" spans="1:15" s="83" customFormat="1" ht="21.75" customHeight="1">
      <c r="A199" s="5" t="s">
        <v>26</v>
      </c>
      <c r="B199" s="6">
        <v>951</v>
      </c>
      <c r="C199" s="6" t="s">
        <v>52</v>
      </c>
      <c r="D199" s="33" t="s">
        <v>475</v>
      </c>
      <c r="E199" s="7">
        <v>831</v>
      </c>
      <c r="F199" s="7">
        <v>290</v>
      </c>
      <c r="G199" s="31"/>
      <c r="H199" s="8">
        <f>H200</f>
        <v>30000</v>
      </c>
      <c r="I199" s="8">
        <f>I200</f>
        <v>0</v>
      </c>
      <c r="J199" s="8">
        <f>J200</f>
        <v>0</v>
      </c>
      <c r="K199" s="8">
        <v>0</v>
      </c>
      <c r="L199" s="8">
        <v>0</v>
      </c>
      <c r="M199" s="8">
        <f>M200</f>
        <v>0</v>
      </c>
      <c r="N199" s="8">
        <f>H199-J199</f>
        <v>30000</v>
      </c>
      <c r="O199" s="8">
        <v>0</v>
      </c>
    </row>
    <row r="200" spans="1:15" s="83" customFormat="1" ht="21" customHeight="1">
      <c r="A200" s="5" t="s">
        <v>435</v>
      </c>
      <c r="B200" s="6">
        <v>951</v>
      </c>
      <c r="C200" s="6" t="s">
        <v>52</v>
      </c>
      <c r="D200" s="33" t="s">
        <v>475</v>
      </c>
      <c r="E200" s="7">
        <v>831</v>
      </c>
      <c r="F200" s="7">
        <v>297</v>
      </c>
      <c r="G200" s="31" t="s">
        <v>406</v>
      </c>
      <c r="H200" s="8">
        <v>30000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>H200-J200</f>
        <v>30000</v>
      </c>
      <c r="O200" s="8">
        <v>0</v>
      </c>
    </row>
    <row r="201" spans="1:254" s="68" customFormat="1" ht="71.25" customHeight="1">
      <c r="A201" s="1" t="s">
        <v>437</v>
      </c>
      <c r="B201" s="2">
        <v>951</v>
      </c>
      <c r="C201" s="2" t="s">
        <v>52</v>
      </c>
      <c r="D201" s="2">
        <v>9990085030</v>
      </c>
      <c r="E201" s="3" t="s">
        <v>1</v>
      </c>
      <c r="F201" s="3" t="s">
        <v>1</v>
      </c>
      <c r="G201" s="3" t="s">
        <v>1</v>
      </c>
      <c r="H201" s="4">
        <f aca="true" t="shared" si="60" ref="H201:M201">H202</f>
        <v>50000</v>
      </c>
      <c r="I201" s="4">
        <f t="shared" si="60"/>
        <v>0</v>
      </c>
      <c r="J201" s="4">
        <f t="shared" si="60"/>
        <v>0</v>
      </c>
      <c r="K201" s="4">
        <f t="shared" si="60"/>
        <v>0</v>
      </c>
      <c r="L201" s="4">
        <f t="shared" si="60"/>
        <v>0</v>
      </c>
      <c r="M201" s="4">
        <f t="shared" si="60"/>
        <v>0</v>
      </c>
      <c r="N201" s="8">
        <f t="shared" si="46"/>
        <v>50000</v>
      </c>
      <c r="O201" s="8">
        <v>0</v>
      </c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</row>
    <row r="202" spans="1:15" s="83" customFormat="1" ht="21.75" customHeight="1">
      <c r="A202" s="5" t="s">
        <v>28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250</v>
      </c>
      <c r="G202" s="31"/>
      <c r="H202" s="8">
        <f>H203</f>
        <v>50000</v>
      </c>
      <c r="I202" s="8">
        <f>I203</f>
        <v>0</v>
      </c>
      <c r="J202" s="8">
        <f>J203</f>
        <v>0</v>
      </c>
      <c r="K202" s="8">
        <v>0</v>
      </c>
      <c r="L202" s="8">
        <v>0</v>
      </c>
      <c r="M202" s="8">
        <f>M203</f>
        <v>0</v>
      </c>
      <c r="N202" s="8">
        <f t="shared" si="46"/>
        <v>50000</v>
      </c>
      <c r="O202" s="8">
        <v>0</v>
      </c>
    </row>
    <row r="203" spans="1:15" s="83" customFormat="1" ht="31.5" customHeight="1">
      <c r="A203" s="5" t="s">
        <v>31</v>
      </c>
      <c r="B203" s="6">
        <v>951</v>
      </c>
      <c r="C203" s="6" t="s">
        <v>52</v>
      </c>
      <c r="D203" s="6">
        <v>9990085030</v>
      </c>
      <c r="E203" s="7">
        <v>540</v>
      </c>
      <c r="F203" s="7">
        <v>251</v>
      </c>
      <c r="G203" s="31" t="s">
        <v>406</v>
      </c>
      <c r="H203" s="8">
        <v>50000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6"/>
        <v>50000</v>
      </c>
      <c r="O203" s="8">
        <v>0</v>
      </c>
    </row>
    <row r="204" spans="1:254" s="68" customFormat="1" ht="35.25" customHeight="1">
      <c r="A204" s="1" t="s">
        <v>446</v>
      </c>
      <c r="B204" s="2">
        <v>951</v>
      </c>
      <c r="C204" s="2" t="s">
        <v>64</v>
      </c>
      <c r="D204" s="3" t="s">
        <v>330</v>
      </c>
      <c r="E204" s="3" t="s">
        <v>1</v>
      </c>
      <c r="F204" s="3" t="s">
        <v>1</v>
      </c>
      <c r="G204" s="3" t="s">
        <v>1</v>
      </c>
      <c r="H204" s="4">
        <f>H205+H209</f>
        <v>790300</v>
      </c>
      <c r="I204" s="4">
        <f>I205+I209</f>
        <v>0</v>
      </c>
      <c r="J204" s="4">
        <f>J205+J209</f>
        <v>0</v>
      </c>
      <c r="K204" s="4">
        <f>K209</f>
        <v>0</v>
      </c>
      <c r="L204" s="4">
        <f>L209</f>
        <v>0</v>
      </c>
      <c r="M204" s="4">
        <f>M205+M209</f>
        <v>0</v>
      </c>
      <c r="N204" s="4">
        <f>H204-J204</f>
        <v>790300</v>
      </c>
      <c r="O204" s="4">
        <v>0</v>
      </c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</row>
    <row r="205" spans="1:15" s="83" customFormat="1" ht="20.25" customHeight="1">
      <c r="A205" s="5" t="s">
        <v>14</v>
      </c>
      <c r="B205" s="6">
        <v>951</v>
      </c>
      <c r="C205" s="6" t="s">
        <v>64</v>
      </c>
      <c r="D205" s="7" t="s">
        <v>330</v>
      </c>
      <c r="E205" s="7" t="s">
        <v>16</v>
      </c>
      <c r="F205" s="7">
        <v>220</v>
      </c>
      <c r="G205" s="7" t="s">
        <v>1</v>
      </c>
      <c r="H205" s="8">
        <f>H206+H207+H208</f>
        <v>230000</v>
      </c>
      <c r="I205" s="8">
        <f>I206+I207+I208</f>
        <v>0</v>
      </c>
      <c r="J205" s="8">
        <f>J206+J207+J208</f>
        <v>0</v>
      </c>
      <c r="K205" s="8">
        <f>K206</f>
        <v>0</v>
      </c>
      <c r="L205" s="8">
        <f>L206</f>
        <v>0</v>
      </c>
      <c r="M205" s="8">
        <f>M206+M207+M208</f>
        <v>0</v>
      </c>
      <c r="N205" s="8">
        <f>H205-J205</f>
        <v>230000</v>
      </c>
      <c r="O205" s="8">
        <v>0</v>
      </c>
    </row>
    <row r="206" spans="1:15" s="83" customFormat="1" ht="20.25" customHeight="1">
      <c r="A206" s="5" t="s">
        <v>24</v>
      </c>
      <c r="B206" s="6">
        <v>951</v>
      </c>
      <c r="C206" s="6" t="s">
        <v>64</v>
      </c>
      <c r="D206" s="7" t="s">
        <v>330</v>
      </c>
      <c r="E206" s="7" t="s">
        <v>16</v>
      </c>
      <c r="F206" s="7">
        <v>225</v>
      </c>
      <c r="G206" s="31" t="s">
        <v>406</v>
      </c>
      <c r="H206" s="8">
        <v>230000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230000</v>
      </c>
      <c r="O206" s="8">
        <v>0</v>
      </c>
    </row>
    <row r="207" spans="1:15" s="83" customFormat="1" ht="20.25" customHeight="1" hidden="1">
      <c r="A207" s="5" t="s">
        <v>24</v>
      </c>
      <c r="B207" s="6">
        <v>951</v>
      </c>
      <c r="C207" s="6" t="s">
        <v>64</v>
      </c>
      <c r="D207" s="7" t="s">
        <v>330</v>
      </c>
      <c r="E207" s="7" t="s">
        <v>16</v>
      </c>
      <c r="F207" s="7">
        <v>225</v>
      </c>
      <c r="G207" s="31" t="s">
        <v>443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83" customFormat="1" ht="20.25" customHeight="1" hidden="1">
      <c r="A208" s="5" t="s">
        <v>17</v>
      </c>
      <c r="B208" s="6">
        <v>951</v>
      </c>
      <c r="C208" s="6" t="s">
        <v>64</v>
      </c>
      <c r="D208" s="7" t="s">
        <v>330</v>
      </c>
      <c r="E208" s="7" t="s">
        <v>16</v>
      </c>
      <c r="F208" s="7">
        <v>226</v>
      </c>
      <c r="G208" s="31" t="s">
        <v>443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>H208-J208</f>
        <v>0</v>
      </c>
      <c r="O208" s="8">
        <v>0</v>
      </c>
    </row>
    <row r="209" spans="1:15" s="83" customFormat="1" ht="21.75" customHeight="1">
      <c r="A209" s="5" t="s">
        <v>19</v>
      </c>
      <c r="B209" s="6">
        <v>951</v>
      </c>
      <c r="C209" s="6" t="s">
        <v>64</v>
      </c>
      <c r="D209" s="7" t="s">
        <v>330</v>
      </c>
      <c r="E209" s="7">
        <v>410</v>
      </c>
      <c r="F209" s="7">
        <v>310</v>
      </c>
      <c r="G209" s="31"/>
      <c r="H209" s="8">
        <f>H210</f>
        <v>560300</v>
      </c>
      <c r="I209" s="8">
        <f>I210</f>
        <v>0</v>
      </c>
      <c r="J209" s="8">
        <f>J210</f>
        <v>0</v>
      </c>
      <c r="K209" s="8">
        <v>0</v>
      </c>
      <c r="L209" s="8">
        <v>0</v>
      </c>
      <c r="M209" s="8">
        <f>M210</f>
        <v>0</v>
      </c>
      <c r="N209" s="8">
        <f t="shared" si="46"/>
        <v>560300</v>
      </c>
      <c r="O209" s="8">
        <v>0</v>
      </c>
    </row>
    <row r="210" spans="1:15" s="83" customFormat="1" ht="30.75" customHeight="1">
      <c r="A210" s="5" t="s">
        <v>483</v>
      </c>
      <c r="B210" s="6">
        <v>951</v>
      </c>
      <c r="C210" s="6" t="s">
        <v>64</v>
      </c>
      <c r="D210" s="7" t="s">
        <v>330</v>
      </c>
      <c r="E210" s="7">
        <v>412</v>
      </c>
      <c r="F210" s="7">
        <v>310</v>
      </c>
      <c r="G210" s="31" t="s">
        <v>406</v>
      </c>
      <c r="H210" s="8">
        <v>560300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 t="shared" si="46"/>
        <v>560300</v>
      </c>
      <c r="O210" s="8">
        <v>0</v>
      </c>
    </row>
    <row r="211" spans="1:254" s="68" customFormat="1" ht="35.25" customHeight="1">
      <c r="A211" s="1" t="s">
        <v>65</v>
      </c>
      <c r="B211" s="2">
        <v>951</v>
      </c>
      <c r="C211" s="2" t="s">
        <v>64</v>
      </c>
      <c r="D211" s="3" t="s">
        <v>125</v>
      </c>
      <c r="E211" s="3" t="s">
        <v>1</v>
      </c>
      <c r="F211" s="3" t="s">
        <v>1</v>
      </c>
      <c r="G211" s="3" t="s">
        <v>1</v>
      </c>
      <c r="H211" s="4">
        <f>H212+H214</f>
        <v>519500</v>
      </c>
      <c r="I211" s="4">
        <f>I212+I214</f>
        <v>149171.24</v>
      </c>
      <c r="J211" s="4">
        <f>J212+J214</f>
        <v>149171.24</v>
      </c>
      <c r="K211" s="4">
        <f>K212</f>
        <v>0</v>
      </c>
      <c r="L211" s="4">
        <f>L212</f>
        <v>0</v>
      </c>
      <c r="M211" s="4">
        <f>M212+M214</f>
        <v>149171.24</v>
      </c>
      <c r="N211" s="4">
        <f t="shared" si="46"/>
        <v>370328.76</v>
      </c>
      <c r="O211" s="4">
        <v>0</v>
      </c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</row>
    <row r="212" spans="1:15" s="83" customFormat="1" ht="20.25" customHeight="1">
      <c r="A212" s="5" t="s">
        <v>14</v>
      </c>
      <c r="B212" s="6">
        <v>951</v>
      </c>
      <c r="C212" s="6" t="s">
        <v>64</v>
      </c>
      <c r="D212" s="7" t="s">
        <v>125</v>
      </c>
      <c r="E212" s="7">
        <v>247</v>
      </c>
      <c r="F212" s="7" t="s">
        <v>15</v>
      </c>
      <c r="G212" s="7" t="s">
        <v>1</v>
      </c>
      <c r="H212" s="8">
        <f>H213</f>
        <v>419500</v>
      </c>
      <c r="I212" s="8">
        <f>I213</f>
        <v>149171.24</v>
      </c>
      <c r="J212" s="8">
        <f>J213</f>
        <v>149171.24</v>
      </c>
      <c r="K212" s="8">
        <f>K213</f>
        <v>0</v>
      </c>
      <c r="L212" s="8">
        <f>L213</f>
        <v>0</v>
      </c>
      <c r="M212" s="8">
        <f>M213</f>
        <v>149171.24</v>
      </c>
      <c r="N212" s="8">
        <f t="shared" si="46"/>
        <v>270328.76</v>
      </c>
      <c r="O212" s="8">
        <v>0</v>
      </c>
    </row>
    <row r="213" spans="1:15" s="83" customFormat="1" ht="20.25" customHeight="1">
      <c r="A213" s="5" t="s">
        <v>23</v>
      </c>
      <c r="B213" s="6">
        <v>951</v>
      </c>
      <c r="C213" s="6" t="s">
        <v>64</v>
      </c>
      <c r="D213" s="7" t="s">
        <v>125</v>
      </c>
      <c r="E213" s="7">
        <v>247</v>
      </c>
      <c r="F213" s="7">
        <v>223</v>
      </c>
      <c r="G213" s="31" t="s">
        <v>406</v>
      </c>
      <c r="H213" s="8">
        <v>419500</v>
      </c>
      <c r="I213" s="8">
        <v>149171.24</v>
      </c>
      <c r="J213" s="8">
        <v>149171.24</v>
      </c>
      <c r="K213" s="8">
        <v>0</v>
      </c>
      <c r="L213" s="8">
        <v>0</v>
      </c>
      <c r="M213" s="8">
        <v>149171.24</v>
      </c>
      <c r="N213" s="8">
        <f t="shared" si="46"/>
        <v>270328.76</v>
      </c>
      <c r="O213" s="8">
        <v>0</v>
      </c>
    </row>
    <row r="214" spans="1:15" s="83" customFormat="1" ht="20.25" customHeight="1">
      <c r="A214" s="5" t="s">
        <v>14</v>
      </c>
      <c r="B214" s="6">
        <v>951</v>
      </c>
      <c r="C214" s="6" t="s">
        <v>64</v>
      </c>
      <c r="D214" s="7" t="s">
        <v>125</v>
      </c>
      <c r="E214" s="7" t="s">
        <v>16</v>
      </c>
      <c r="F214" s="7" t="s">
        <v>15</v>
      </c>
      <c r="G214" s="7" t="s">
        <v>1</v>
      </c>
      <c r="H214" s="8">
        <f>H215+H216</f>
        <v>100000</v>
      </c>
      <c r="I214" s="8">
        <f>I215+I216</f>
        <v>0</v>
      </c>
      <c r="J214" s="8">
        <f>J215+J216</f>
        <v>0</v>
      </c>
      <c r="K214" s="8">
        <f>K215</f>
        <v>0</v>
      </c>
      <c r="L214" s="8">
        <f>L215</f>
        <v>0</v>
      </c>
      <c r="M214" s="8">
        <f>M215+M216</f>
        <v>0</v>
      </c>
      <c r="N214" s="8">
        <f>H214-J214</f>
        <v>100000</v>
      </c>
      <c r="O214" s="8">
        <v>0</v>
      </c>
    </row>
    <row r="215" spans="1:15" s="83" customFormat="1" ht="20.25" customHeight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31" t="s">
        <v>406</v>
      </c>
      <c r="H215" s="8">
        <v>100000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100000</v>
      </c>
      <c r="O215" s="8">
        <v>0</v>
      </c>
    </row>
    <row r="216" spans="1:15" s="83" customFormat="1" ht="20.25" customHeight="1" hidden="1">
      <c r="A216" s="5" t="s">
        <v>24</v>
      </c>
      <c r="B216" s="6">
        <v>951</v>
      </c>
      <c r="C216" s="6" t="s">
        <v>64</v>
      </c>
      <c r="D216" s="7" t="s">
        <v>125</v>
      </c>
      <c r="E216" s="7" t="s">
        <v>16</v>
      </c>
      <c r="F216" s="7">
        <v>225</v>
      </c>
      <c r="G216" s="31" t="s">
        <v>443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 t="shared" si="46"/>
        <v>0</v>
      </c>
      <c r="O216" s="8">
        <v>0</v>
      </c>
    </row>
    <row r="217" spans="1:254" s="68" customFormat="1" ht="31.5" customHeight="1" hidden="1">
      <c r="A217" s="1" t="s">
        <v>456</v>
      </c>
      <c r="B217" s="2">
        <v>951</v>
      </c>
      <c r="C217" s="2" t="s">
        <v>64</v>
      </c>
      <c r="D217" s="3" t="s">
        <v>454</v>
      </c>
      <c r="E217" s="3" t="s">
        <v>1</v>
      </c>
      <c r="F217" s="3" t="s">
        <v>1</v>
      </c>
      <c r="G217" s="3" t="s">
        <v>1</v>
      </c>
      <c r="H217" s="4">
        <f aca="true" t="shared" si="61" ref="H217:M217">H218</f>
        <v>0</v>
      </c>
      <c r="I217" s="4">
        <f t="shared" si="61"/>
        <v>0</v>
      </c>
      <c r="J217" s="4">
        <f t="shared" si="61"/>
        <v>0</v>
      </c>
      <c r="K217" s="4">
        <f t="shared" si="61"/>
        <v>0</v>
      </c>
      <c r="L217" s="4">
        <f t="shared" si="61"/>
        <v>0</v>
      </c>
      <c r="M217" s="4">
        <f t="shared" si="61"/>
        <v>0</v>
      </c>
      <c r="N217" s="4">
        <f aca="true" t="shared" si="62" ref="N217:N224">H217-J217</f>
        <v>0</v>
      </c>
      <c r="O217" s="4">
        <v>0</v>
      </c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  <c r="IS217" s="84"/>
      <c r="IT217" s="84"/>
    </row>
    <row r="218" spans="1:15" s="83" customFormat="1" ht="20.25" customHeight="1" hidden="1">
      <c r="A218" s="5" t="s">
        <v>14</v>
      </c>
      <c r="B218" s="6">
        <v>951</v>
      </c>
      <c r="C218" s="6" t="s">
        <v>64</v>
      </c>
      <c r="D218" s="7" t="s">
        <v>454</v>
      </c>
      <c r="E218" s="7" t="s">
        <v>16</v>
      </c>
      <c r="F218" s="7">
        <v>220</v>
      </c>
      <c r="G218" s="7" t="s">
        <v>1</v>
      </c>
      <c r="H218" s="8">
        <f>H219+H220+H221</f>
        <v>0</v>
      </c>
      <c r="I218" s="8">
        <f>I219+I220+I221</f>
        <v>0</v>
      </c>
      <c r="J218" s="8">
        <f>J219+J220+J221</f>
        <v>0</v>
      </c>
      <c r="K218" s="8">
        <f>K220</f>
        <v>0</v>
      </c>
      <c r="L218" s="8">
        <f>L220</f>
        <v>0</v>
      </c>
      <c r="M218" s="8">
        <f>M219+M220+M221</f>
        <v>0</v>
      </c>
      <c r="N218" s="8">
        <f t="shared" si="62"/>
        <v>0</v>
      </c>
      <c r="O218" s="8">
        <v>0</v>
      </c>
    </row>
    <row r="219" spans="1:15" s="83" customFormat="1" ht="20.25" customHeight="1" hidden="1">
      <c r="A219" s="5" t="s">
        <v>24</v>
      </c>
      <c r="B219" s="6">
        <v>951</v>
      </c>
      <c r="C219" s="6" t="s">
        <v>64</v>
      </c>
      <c r="D219" s="7" t="s">
        <v>454</v>
      </c>
      <c r="E219" s="7" t="s">
        <v>16</v>
      </c>
      <c r="F219" s="7">
        <v>225</v>
      </c>
      <c r="G219" s="31" t="s">
        <v>406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>H219-J219</f>
        <v>0</v>
      </c>
      <c r="O219" s="8">
        <v>0</v>
      </c>
    </row>
    <row r="220" spans="1:15" s="83" customFormat="1" ht="20.25" customHeight="1" hidden="1">
      <c r="A220" s="5" t="s">
        <v>24</v>
      </c>
      <c r="B220" s="6">
        <v>951</v>
      </c>
      <c r="C220" s="6" t="s">
        <v>64</v>
      </c>
      <c r="D220" s="7" t="s">
        <v>454</v>
      </c>
      <c r="E220" s="7" t="s">
        <v>16</v>
      </c>
      <c r="F220" s="7">
        <v>225</v>
      </c>
      <c r="G220" s="31" t="s">
        <v>443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62"/>
        <v>0</v>
      </c>
      <c r="O220" s="8">
        <v>0</v>
      </c>
    </row>
    <row r="221" spans="1:15" s="83" customFormat="1" ht="20.25" customHeight="1" hidden="1">
      <c r="A221" s="5" t="s">
        <v>24</v>
      </c>
      <c r="B221" s="6">
        <v>951</v>
      </c>
      <c r="C221" s="6" t="s">
        <v>64</v>
      </c>
      <c r="D221" s="7" t="s">
        <v>454</v>
      </c>
      <c r="E221" s="7" t="s">
        <v>16</v>
      </c>
      <c r="F221" s="7">
        <v>226</v>
      </c>
      <c r="G221" s="31" t="s">
        <v>406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>H221-J221</f>
        <v>0</v>
      </c>
      <c r="O221" s="8">
        <v>0</v>
      </c>
    </row>
    <row r="222" spans="1:254" s="68" customFormat="1" ht="33" customHeight="1">
      <c r="A222" s="1" t="s">
        <v>418</v>
      </c>
      <c r="B222" s="2">
        <v>951</v>
      </c>
      <c r="C222" s="2" t="s">
        <v>64</v>
      </c>
      <c r="D222" s="3" t="s">
        <v>417</v>
      </c>
      <c r="E222" s="3" t="s">
        <v>1</v>
      </c>
      <c r="F222" s="3" t="s">
        <v>1</v>
      </c>
      <c r="G222" s="3" t="s">
        <v>1</v>
      </c>
      <c r="H222" s="4">
        <f aca="true" t="shared" si="63" ref="H222:M222">H223</f>
        <v>10000</v>
      </c>
      <c r="I222" s="4">
        <f t="shared" si="63"/>
        <v>0</v>
      </c>
      <c r="J222" s="4">
        <f t="shared" si="63"/>
        <v>0</v>
      </c>
      <c r="K222" s="4">
        <f t="shared" si="63"/>
        <v>0</v>
      </c>
      <c r="L222" s="4">
        <f t="shared" si="63"/>
        <v>0</v>
      </c>
      <c r="M222" s="4">
        <f t="shared" si="63"/>
        <v>0</v>
      </c>
      <c r="N222" s="4">
        <f t="shared" si="62"/>
        <v>10000</v>
      </c>
      <c r="O222" s="4">
        <v>0</v>
      </c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</row>
    <row r="223" spans="1:15" s="83" customFormat="1" ht="21" customHeight="1">
      <c r="A223" s="5" t="s">
        <v>14</v>
      </c>
      <c r="B223" s="6">
        <v>951</v>
      </c>
      <c r="C223" s="6" t="s">
        <v>64</v>
      </c>
      <c r="D223" s="7" t="s">
        <v>417</v>
      </c>
      <c r="E223" s="7" t="s">
        <v>16</v>
      </c>
      <c r="F223" s="7">
        <v>220</v>
      </c>
      <c r="G223" s="7" t="s">
        <v>1</v>
      </c>
      <c r="H223" s="8">
        <f>H224</f>
        <v>10000</v>
      </c>
      <c r="I223" s="8">
        <f>I224</f>
        <v>0</v>
      </c>
      <c r="J223" s="8">
        <f>J224</f>
        <v>0</v>
      </c>
      <c r="K223" s="8">
        <f>K225</f>
        <v>0</v>
      </c>
      <c r="L223" s="8">
        <f>L225</f>
        <v>0</v>
      </c>
      <c r="M223" s="8">
        <f>M224</f>
        <v>0</v>
      </c>
      <c r="N223" s="8">
        <f t="shared" si="62"/>
        <v>10000</v>
      </c>
      <c r="O223" s="8">
        <v>0</v>
      </c>
    </row>
    <row r="224" spans="1:15" s="83" customFormat="1" ht="22.5" customHeight="1">
      <c r="A224" s="5" t="s">
        <v>17</v>
      </c>
      <c r="B224" s="6">
        <v>951</v>
      </c>
      <c r="C224" s="6" t="s">
        <v>64</v>
      </c>
      <c r="D224" s="7" t="s">
        <v>417</v>
      </c>
      <c r="E224" s="7" t="s">
        <v>16</v>
      </c>
      <c r="F224" s="7">
        <v>226</v>
      </c>
      <c r="G224" s="31" t="s">
        <v>406</v>
      </c>
      <c r="H224" s="8">
        <v>10000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62"/>
        <v>10000</v>
      </c>
      <c r="O224" s="8">
        <v>0</v>
      </c>
    </row>
    <row r="225" spans="1:254" s="68" customFormat="1" ht="45.75" customHeight="1">
      <c r="A225" s="1" t="s">
        <v>324</v>
      </c>
      <c r="B225" s="2">
        <v>951</v>
      </c>
      <c r="C225" s="2" t="s">
        <v>64</v>
      </c>
      <c r="D225" s="3" t="s">
        <v>126</v>
      </c>
      <c r="E225" s="3" t="s">
        <v>1</v>
      </c>
      <c r="F225" s="3" t="s">
        <v>1</v>
      </c>
      <c r="G225" s="3" t="s">
        <v>1</v>
      </c>
      <c r="H225" s="4">
        <f>H226+H231</f>
        <v>679200</v>
      </c>
      <c r="I225" s="4">
        <f>I226+I231</f>
        <v>46875.86</v>
      </c>
      <c r="J225" s="4">
        <f>J226+J231</f>
        <v>46875.86</v>
      </c>
      <c r="K225" s="4">
        <f>K226</f>
        <v>0</v>
      </c>
      <c r="L225" s="4">
        <f>L226</f>
        <v>0</v>
      </c>
      <c r="M225" s="4">
        <f>M226+M231</f>
        <v>46875.86</v>
      </c>
      <c r="N225" s="4">
        <f>N226+N231</f>
        <v>632324.14</v>
      </c>
      <c r="O225" s="4">
        <v>0</v>
      </c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4"/>
      <c r="IT225" s="84"/>
    </row>
    <row r="226" spans="1:15" s="83" customFormat="1" ht="21" customHeight="1">
      <c r="A226" s="5" t="s">
        <v>14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220</v>
      </c>
      <c r="G226" s="7" t="s">
        <v>1</v>
      </c>
      <c r="H226" s="8">
        <f>H228+H229+H230</f>
        <v>673200</v>
      </c>
      <c r="I226" s="8">
        <f>I228+I229+I230</f>
        <v>40905.86</v>
      </c>
      <c r="J226" s="8">
        <f>J228+J229+J230</f>
        <v>40905.86</v>
      </c>
      <c r="K226" s="8">
        <f>K227</f>
        <v>0</v>
      </c>
      <c r="L226" s="8">
        <f>L227</f>
        <v>0</v>
      </c>
      <c r="M226" s="8">
        <f>M228+M229+M230</f>
        <v>40905.86</v>
      </c>
      <c r="N226" s="8">
        <f t="shared" si="46"/>
        <v>632294.14</v>
      </c>
      <c r="O226" s="8">
        <v>0</v>
      </c>
    </row>
    <row r="227" spans="1:15" s="83" customFormat="1" ht="22.5" customHeight="1" hidden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89</v>
      </c>
      <c r="H227" s="8">
        <v>0</v>
      </c>
      <c r="I227" s="112">
        <v>0</v>
      </c>
      <c r="J227" s="112">
        <v>0</v>
      </c>
      <c r="K227" s="8">
        <v>0</v>
      </c>
      <c r="L227" s="8">
        <v>0</v>
      </c>
      <c r="M227" s="112">
        <v>0</v>
      </c>
      <c r="N227" s="8">
        <f t="shared" si="46"/>
        <v>0</v>
      </c>
      <c r="O227" s="8">
        <v>0</v>
      </c>
    </row>
    <row r="228" spans="1:15" s="83" customFormat="1" ht="22.5" customHeight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31" t="s">
        <v>406</v>
      </c>
      <c r="H228" s="8">
        <v>673200</v>
      </c>
      <c r="I228" s="8">
        <v>40905.86</v>
      </c>
      <c r="J228" s="8">
        <v>40905.86</v>
      </c>
      <c r="K228" s="8">
        <v>0</v>
      </c>
      <c r="L228" s="8">
        <v>0</v>
      </c>
      <c r="M228" s="8">
        <v>40905.86</v>
      </c>
      <c r="N228" s="8">
        <f t="shared" si="46"/>
        <v>632294.14</v>
      </c>
      <c r="O228" s="8">
        <v>0</v>
      </c>
    </row>
    <row r="229" spans="1:15" s="83" customFormat="1" ht="22.5" customHeight="1" hidden="1">
      <c r="A229" s="5" t="s">
        <v>24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225</v>
      </c>
      <c r="G229" s="31" t="s">
        <v>443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15" s="83" customFormat="1" ht="22.5" customHeight="1" hidden="1">
      <c r="A230" s="5" t="s">
        <v>17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226</v>
      </c>
      <c r="G230" s="31" t="s">
        <v>406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0</v>
      </c>
      <c r="O230" s="8">
        <v>0</v>
      </c>
    </row>
    <row r="231" spans="1:15" s="83" customFormat="1" ht="21" customHeight="1">
      <c r="A231" s="5" t="s">
        <v>372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300</v>
      </c>
      <c r="G231" s="7" t="s">
        <v>1</v>
      </c>
      <c r="H231" s="8">
        <f>H232+H234</f>
        <v>6000</v>
      </c>
      <c r="I231" s="8">
        <f>I232+I234</f>
        <v>5970</v>
      </c>
      <c r="J231" s="8">
        <f>J232+J234</f>
        <v>5970</v>
      </c>
      <c r="K231" s="8">
        <f>K232</f>
        <v>0</v>
      </c>
      <c r="L231" s="8">
        <f>L232</f>
        <v>0</v>
      </c>
      <c r="M231" s="8">
        <f>M232+M234</f>
        <v>5970</v>
      </c>
      <c r="N231" s="8">
        <f t="shared" si="46"/>
        <v>30</v>
      </c>
      <c r="O231" s="8">
        <v>0</v>
      </c>
    </row>
    <row r="232" spans="1:15" s="83" customFormat="1" ht="19.5" customHeight="1" hidden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 t="s">
        <v>1</v>
      </c>
      <c r="H232" s="8">
        <f>H233</f>
        <v>0</v>
      </c>
      <c r="I232" s="112">
        <f>I233</f>
        <v>0</v>
      </c>
      <c r="J232" s="112">
        <f>J233</f>
        <v>0</v>
      </c>
      <c r="K232" s="8">
        <f>K233</f>
        <v>0</v>
      </c>
      <c r="L232" s="8">
        <f>L233</f>
        <v>0</v>
      </c>
      <c r="M232" s="112">
        <f>M233</f>
        <v>0</v>
      </c>
      <c r="N232" s="8">
        <f t="shared" si="46"/>
        <v>0</v>
      </c>
      <c r="O232" s="8">
        <v>0</v>
      </c>
    </row>
    <row r="233" spans="1:15" s="83" customFormat="1" ht="21" customHeight="1" hidden="1">
      <c r="A233" s="5" t="s">
        <v>103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310</v>
      </c>
      <c r="G233" s="7">
        <v>100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 t="shared" si="46"/>
        <v>0</v>
      </c>
      <c r="O233" s="8">
        <v>0</v>
      </c>
    </row>
    <row r="234" spans="1:15" s="83" customFormat="1" ht="22.5" customHeight="1">
      <c r="A234" s="5" t="s">
        <v>19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100</v>
      </c>
      <c r="H234" s="8">
        <v>6000</v>
      </c>
      <c r="I234" s="8">
        <v>5970</v>
      </c>
      <c r="J234" s="8">
        <v>5970</v>
      </c>
      <c r="K234" s="8">
        <f>K235</f>
        <v>0</v>
      </c>
      <c r="L234" s="8">
        <f>L235</f>
        <v>0</v>
      </c>
      <c r="M234" s="8">
        <v>5970</v>
      </c>
      <c r="N234" s="8">
        <f t="shared" si="46"/>
        <v>30</v>
      </c>
      <c r="O234" s="8">
        <v>0</v>
      </c>
    </row>
    <row r="235" spans="1:15" s="83" customFormat="1" ht="34.5" customHeight="1" hidden="1">
      <c r="A235" s="5" t="s">
        <v>432</v>
      </c>
      <c r="B235" s="6">
        <v>951</v>
      </c>
      <c r="C235" s="6" t="s">
        <v>64</v>
      </c>
      <c r="D235" s="7" t="s">
        <v>126</v>
      </c>
      <c r="E235" s="7" t="s">
        <v>16</v>
      </c>
      <c r="F235" s="7">
        <v>346</v>
      </c>
      <c r="G235" s="7">
        <v>123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 t="shared" si="46"/>
        <v>0</v>
      </c>
      <c r="O235" s="8">
        <v>0</v>
      </c>
    </row>
    <row r="236" spans="1:254" s="68" customFormat="1" ht="21.75" customHeight="1">
      <c r="A236" s="1" t="s">
        <v>419</v>
      </c>
      <c r="B236" s="2">
        <v>951</v>
      </c>
      <c r="C236" s="2" t="s">
        <v>64</v>
      </c>
      <c r="D236" s="3" t="s">
        <v>342</v>
      </c>
      <c r="E236" s="3" t="s">
        <v>1</v>
      </c>
      <c r="F236" s="3" t="s">
        <v>1</v>
      </c>
      <c r="G236" s="3" t="s">
        <v>1</v>
      </c>
      <c r="H236" s="4">
        <f aca="true" t="shared" si="64" ref="H236:M236">H237</f>
        <v>50000</v>
      </c>
      <c r="I236" s="4">
        <f t="shared" si="64"/>
        <v>0</v>
      </c>
      <c r="J236" s="4">
        <f t="shared" si="64"/>
        <v>0</v>
      </c>
      <c r="K236" s="4">
        <f t="shared" si="64"/>
        <v>0</v>
      </c>
      <c r="L236" s="4">
        <f t="shared" si="64"/>
        <v>0</v>
      </c>
      <c r="M236" s="4">
        <f t="shared" si="64"/>
        <v>0</v>
      </c>
      <c r="N236" s="4">
        <f t="shared" si="46"/>
        <v>50000</v>
      </c>
      <c r="O236" s="4">
        <v>0</v>
      </c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4"/>
      <c r="IS236" s="84"/>
      <c r="IT236" s="84"/>
    </row>
    <row r="237" spans="1:15" s="83" customFormat="1" ht="21" customHeight="1">
      <c r="A237" s="5" t="s">
        <v>14</v>
      </c>
      <c r="B237" s="6">
        <v>951</v>
      </c>
      <c r="C237" s="6" t="s">
        <v>64</v>
      </c>
      <c r="D237" s="7" t="s">
        <v>342</v>
      </c>
      <c r="E237" s="7" t="s">
        <v>16</v>
      </c>
      <c r="F237" s="7">
        <v>220</v>
      </c>
      <c r="G237" s="7" t="s">
        <v>1</v>
      </c>
      <c r="H237" s="8">
        <f>H238+H239</f>
        <v>50000</v>
      </c>
      <c r="I237" s="8">
        <f>I238+I239</f>
        <v>0</v>
      </c>
      <c r="J237" s="8">
        <f>J238+J239</f>
        <v>0</v>
      </c>
      <c r="K237" s="8">
        <f>K239</f>
        <v>0</v>
      </c>
      <c r="L237" s="8">
        <f>L239</f>
        <v>0</v>
      </c>
      <c r="M237" s="8">
        <f>M238+M239</f>
        <v>0</v>
      </c>
      <c r="N237" s="8">
        <f t="shared" si="46"/>
        <v>50000</v>
      </c>
      <c r="O237" s="8">
        <v>0</v>
      </c>
    </row>
    <row r="238" spans="1:15" s="83" customFormat="1" ht="22.5" customHeight="1">
      <c r="A238" s="5" t="s">
        <v>17</v>
      </c>
      <c r="B238" s="6">
        <v>951</v>
      </c>
      <c r="C238" s="6" t="s">
        <v>64</v>
      </c>
      <c r="D238" s="7" t="s">
        <v>342</v>
      </c>
      <c r="E238" s="7" t="s">
        <v>16</v>
      </c>
      <c r="F238" s="7">
        <v>226</v>
      </c>
      <c r="G238" s="31" t="s">
        <v>406</v>
      </c>
      <c r="H238" s="8">
        <v>50000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6"/>
        <v>50000</v>
      </c>
      <c r="O238" s="8">
        <v>0</v>
      </c>
    </row>
    <row r="239" spans="1:15" s="83" customFormat="1" ht="22.5" customHeight="1" hidden="1">
      <c r="A239" s="5" t="s">
        <v>17</v>
      </c>
      <c r="B239" s="6">
        <v>951</v>
      </c>
      <c r="C239" s="6" t="s">
        <v>64</v>
      </c>
      <c r="D239" s="7" t="s">
        <v>342</v>
      </c>
      <c r="E239" s="7" t="s">
        <v>16</v>
      </c>
      <c r="F239" s="7">
        <v>226</v>
      </c>
      <c r="G239" s="31" t="s">
        <v>443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 t="shared" si="46"/>
        <v>0</v>
      </c>
      <c r="O239" s="8">
        <v>0</v>
      </c>
    </row>
    <row r="240" spans="1:254" s="68" customFormat="1" ht="24.75" customHeight="1" hidden="1">
      <c r="A240" s="1" t="s">
        <v>323</v>
      </c>
      <c r="B240" s="2">
        <v>951</v>
      </c>
      <c r="C240" s="2" t="s">
        <v>64</v>
      </c>
      <c r="D240" s="3" t="s">
        <v>322</v>
      </c>
      <c r="E240" s="7"/>
      <c r="F240" s="7"/>
      <c r="G240" s="7"/>
      <c r="H240" s="4">
        <f aca="true" t="shared" si="65" ref="H240:M240">H241+H245+H243</f>
        <v>0</v>
      </c>
      <c r="I240" s="4">
        <f t="shared" si="65"/>
        <v>0</v>
      </c>
      <c r="J240" s="4">
        <f t="shared" si="65"/>
        <v>0</v>
      </c>
      <c r="K240" s="4">
        <f t="shared" si="65"/>
        <v>0</v>
      </c>
      <c r="L240" s="4">
        <f t="shared" si="65"/>
        <v>0</v>
      </c>
      <c r="M240" s="4">
        <f t="shared" si="65"/>
        <v>0</v>
      </c>
      <c r="N240" s="8">
        <f t="shared" si="46"/>
        <v>0</v>
      </c>
      <c r="O240" s="8">
        <v>0</v>
      </c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</row>
    <row r="241" spans="1:15" s="83" customFormat="1" ht="20.25" customHeight="1" hidden="1">
      <c r="A241" s="5" t="s">
        <v>14</v>
      </c>
      <c r="B241" s="6">
        <v>951</v>
      </c>
      <c r="C241" s="6" t="s">
        <v>64</v>
      </c>
      <c r="D241" s="7" t="s">
        <v>322</v>
      </c>
      <c r="E241" s="7" t="s">
        <v>16</v>
      </c>
      <c r="F241" s="7" t="s">
        <v>15</v>
      </c>
      <c r="G241" s="7" t="s">
        <v>1</v>
      </c>
      <c r="H241" s="8">
        <f aca="true" t="shared" si="66" ref="H241:M241">H242</f>
        <v>0</v>
      </c>
      <c r="I241" s="8">
        <f t="shared" si="66"/>
        <v>0</v>
      </c>
      <c r="J241" s="8">
        <f t="shared" si="66"/>
        <v>0</v>
      </c>
      <c r="K241" s="8">
        <f t="shared" si="66"/>
        <v>0</v>
      </c>
      <c r="L241" s="8">
        <f t="shared" si="66"/>
        <v>0</v>
      </c>
      <c r="M241" s="8">
        <f t="shared" si="66"/>
        <v>0</v>
      </c>
      <c r="N241" s="8">
        <f t="shared" si="46"/>
        <v>0</v>
      </c>
      <c r="O241" s="8">
        <v>0</v>
      </c>
    </row>
    <row r="242" spans="1:15" s="83" customFormat="1" ht="19.5" customHeight="1" hidden="1">
      <c r="A242" s="5" t="s">
        <v>24</v>
      </c>
      <c r="B242" s="6">
        <v>951</v>
      </c>
      <c r="C242" s="6" t="s">
        <v>64</v>
      </c>
      <c r="D242" s="7" t="s">
        <v>322</v>
      </c>
      <c r="E242" s="7" t="s">
        <v>16</v>
      </c>
      <c r="F242" s="7" t="s">
        <v>25</v>
      </c>
      <c r="G242" s="7" t="s">
        <v>8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 t="shared" si="46"/>
        <v>0</v>
      </c>
      <c r="O242" s="8">
        <v>0</v>
      </c>
    </row>
    <row r="243" spans="1:15" s="83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1</v>
      </c>
      <c r="H243" s="8">
        <f aca="true" t="shared" si="67" ref="H243:M243">H244</f>
        <v>0</v>
      </c>
      <c r="I243" s="8">
        <f t="shared" si="67"/>
        <v>0</v>
      </c>
      <c r="J243" s="8">
        <f t="shared" si="67"/>
        <v>0</v>
      </c>
      <c r="K243" s="8">
        <f t="shared" si="67"/>
        <v>0</v>
      </c>
      <c r="L243" s="8">
        <f t="shared" si="67"/>
        <v>0</v>
      </c>
      <c r="M243" s="8">
        <f t="shared" si="67"/>
        <v>0</v>
      </c>
      <c r="N243" s="8">
        <f t="shared" si="46"/>
        <v>0</v>
      </c>
      <c r="O243" s="8">
        <v>0</v>
      </c>
    </row>
    <row r="244" spans="1:15" s="83" customFormat="1" ht="19.5" customHeight="1" hidden="1">
      <c r="A244" s="5"/>
      <c r="B244" s="6">
        <v>951</v>
      </c>
      <c r="C244" s="6" t="s">
        <v>64</v>
      </c>
      <c r="D244" s="7" t="s">
        <v>126</v>
      </c>
      <c r="E244" s="7" t="s">
        <v>16</v>
      </c>
      <c r="F244" s="7">
        <v>310</v>
      </c>
      <c r="G244" s="7" t="s">
        <v>8</v>
      </c>
      <c r="H244" s="8">
        <v>0</v>
      </c>
      <c r="I244" s="8">
        <v>0</v>
      </c>
      <c r="J244" s="8">
        <v>0</v>
      </c>
      <c r="K244" s="8"/>
      <c r="L244" s="8"/>
      <c r="M244" s="8">
        <v>0</v>
      </c>
      <c r="N244" s="8">
        <f t="shared" si="46"/>
        <v>0</v>
      </c>
      <c r="O244" s="8">
        <v>0</v>
      </c>
    </row>
    <row r="245" spans="1:15" s="83" customFormat="1" ht="20.25" customHeight="1" hidden="1">
      <c r="A245" s="5" t="s">
        <v>19</v>
      </c>
      <c r="B245" s="6">
        <v>951</v>
      </c>
      <c r="C245" s="6" t="s">
        <v>64</v>
      </c>
      <c r="D245" s="7" t="s">
        <v>322</v>
      </c>
      <c r="E245" s="7" t="s">
        <v>16</v>
      </c>
      <c r="F245" s="7" t="s">
        <v>20</v>
      </c>
      <c r="G245" s="7" t="s">
        <v>1</v>
      </c>
      <c r="H245" s="8">
        <f aca="true" t="shared" si="68" ref="H245:M245">H246</f>
        <v>0</v>
      </c>
      <c r="I245" s="8">
        <f t="shared" si="68"/>
        <v>0</v>
      </c>
      <c r="J245" s="8">
        <f t="shared" si="68"/>
        <v>0</v>
      </c>
      <c r="K245" s="8">
        <f t="shared" si="68"/>
        <v>0</v>
      </c>
      <c r="L245" s="8">
        <f t="shared" si="68"/>
        <v>0</v>
      </c>
      <c r="M245" s="8">
        <f t="shared" si="68"/>
        <v>0</v>
      </c>
      <c r="N245" s="8">
        <f t="shared" si="46"/>
        <v>0</v>
      </c>
      <c r="O245" s="8">
        <v>0</v>
      </c>
    </row>
    <row r="246" spans="1:15" s="83" customFormat="1" ht="18.75" customHeight="1" hidden="1">
      <c r="A246" s="5" t="s">
        <v>19</v>
      </c>
      <c r="B246" s="6">
        <v>951</v>
      </c>
      <c r="C246" s="6" t="s">
        <v>64</v>
      </c>
      <c r="D246" s="7" t="s">
        <v>322</v>
      </c>
      <c r="E246" s="7" t="s">
        <v>16</v>
      </c>
      <c r="F246" s="7" t="s">
        <v>20</v>
      </c>
      <c r="G246" s="7" t="s">
        <v>8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46"/>
        <v>0</v>
      </c>
      <c r="O246" s="8">
        <v>0</v>
      </c>
    </row>
    <row r="247" spans="1:254" s="68" customFormat="1" ht="32.25" customHeight="1">
      <c r="A247" s="1" t="s">
        <v>421</v>
      </c>
      <c r="B247" s="2">
        <v>951</v>
      </c>
      <c r="C247" s="2" t="s">
        <v>64</v>
      </c>
      <c r="D247" s="3" t="s">
        <v>420</v>
      </c>
      <c r="E247" s="3" t="s">
        <v>1</v>
      </c>
      <c r="F247" s="3" t="s">
        <v>1</v>
      </c>
      <c r="G247" s="3" t="s">
        <v>1</v>
      </c>
      <c r="H247" s="4">
        <f aca="true" t="shared" si="69" ref="H247:M247">H248</f>
        <v>10000</v>
      </c>
      <c r="I247" s="4">
        <f t="shared" si="69"/>
        <v>0</v>
      </c>
      <c r="J247" s="4">
        <f t="shared" si="69"/>
        <v>0</v>
      </c>
      <c r="K247" s="4">
        <f t="shared" si="69"/>
        <v>0</v>
      </c>
      <c r="L247" s="4">
        <f t="shared" si="69"/>
        <v>0</v>
      </c>
      <c r="M247" s="4">
        <f t="shared" si="69"/>
        <v>0</v>
      </c>
      <c r="N247" s="4">
        <f>H247-J247</f>
        <v>10000</v>
      </c>
      <c r="O247" s="4">
        <v>0</v>
      </c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</row>
    <row r="248" spans="1:15" s="83" customFormat="1" ht="21" customHeight="1">
      <c r="A248" s="5" t="s">
        <v>14</v>
      </c>
      <c r="B248" s="6">
        <v>951</v>
      </c>
      <c r="C248" s="6" t="s">
        <v>64</v>
      </c>
      <c r="D248" s="7" t="s">
        <v>420</v>
      </c>
      <c r="E248" s="7" t="s">
        <v>16</v>
      </c>
      <c r="F248" s="7">
        <v>220</v>
      </c>
      <c r="G248" s="7" t="s">
        <v>1</v>
      </c>
      <c r="H248" s="8">
        <f>H249+H250</f>
        <v>10000</v>
      </c>
      <c r="I248" s="8">
        <f>I249+I250</f>
        <v>0</v>
      </c>
      <c r="J248" s="8">
        <f>J249+J250</f>
        <v>0</v>
      </c>
      <c r="K248" s="8">
        <f>K250</f>
        <v>0</v>
      </c>
      <c r="L248" s="8">
        <f>L250</f>
        <v>0</v>
      </c>
      <c r="M248" s="8">
        <f>M249+M250</f>
        <v>0</v>
      </c>
      <c r="N248" s="8">
        <f>H248-J248</f>
        <v>10000</v>
      </c>
      <c r="O248" s="8">
        <v>0</v>
      </c>
    </row>
    <row r="249" spans="1:15" s="83" customFormat="1" ht="22.5" customHeight="1">
      <c r="A249" s="5" t="s">
        <v>24</v>
      </c>
      <c r="B249" s="6">
        <v>951</v>
      </c>
      <c r="C249" s="6" t="s">
        <v>64</v>
      </c>
      <c r="D249" s="7" t="s">
        <v>420</v>
      </c>
      <c r="E249" s="7" t="s">
        <v>16</v>
      </c>
      <c r="F249" s="7">
        <v>225</v>
      </c>
      <c r="G249" s="31" t="s">
        <v>406</v>
      </c>
      <c r="H249" s="8">
        <v>10000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10000</v>
      </c>
      <c r="O249" s="8">
        <v>0</v>
      </c>
    </row>
    <row r="250" spans="1:15" s="83" customFormat="1" ht="22.5" customHeight="1" hidden="1">
      <c r="A250" s="5" t="s">
        <v>17</v>
      </c>
      <c r="B250" s="6">
        <v>951</v>
      </c>
      <c r="C250" s="6" t="s">
        <v>64</v>
      </c>
      <c r="D250" s="7" t="s">
        <v>420</v>
      </c>
      <c r="E250" s="7" t="s">
        <v>16</v>
      </c>
      <c r="F250" s="7">
        <v>226</v>
      </c>
      <c r="G250" s="31" t="s">
        <v>89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>H250-J250</f>
        <v>0</v>
      </c>
      <c r="O250" s="8">
        <v>0</v>
      </c>
    </row>
    <row r="251" spans="1:254" s="68" customFormat="1" ht="70.5" customHeight="1">
      <c r="A251" s="1" t="s">
        <v>118</v>
      </c>
      <c r="B251" s="2">
        <v>951</v>
      </c>
      <c r="C251" s="2" t="s">
        <v>340</v>
      </c>
      <c r="D251" s="30" t="s">
        <v>119</v>
      </c>
      <c r="E251" s="3" t="s">
        <v>1</v>
      </c>
      <c r="F251" s="3" t="s">
        <v>1</v>
      </c>
      <c r="G251" s="3" t="s">
        <v>1</v>
      </c>
      <c r="H251" s="4">
        <f>H252</f>
        <v>15000</v>
      </c>
      <c r="I251" s="4">
        <f aca="true" t="shared" si="70" ref="I251:M252">I252</f>
        <v>0</v>
      </c>
      <c r="J251" s="4">
        <f t="shared" si="70"/>
        <v>0</v>
      </c>
      <c r="K251" s="4">
        <f t="shared" si="70"/>
        <v>0</v>
      </c>
      <c r="L251" s="4">
        <f t="shared" si="70"/>
        <v>0</v>
      </c>
      <c r="M251" s="4">
        <f t="shared" si="70"/>
        <v>0</v>
      </c>
      <c r="N251" s="4">
        <f aca="true" t="shared" si="71" ref="N251:N266">H251-J251</f>
        <v>15000</v>
      </c>
      <c r="O251" s="4">
        <v>0</v>
      </c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</row>
    <row r="252" spans="1:15" s="83" customFormat="1" ht="21" customHeight="1">
      <c r="A252" s="5" t="s">
        <v>14</v>
      </c>
      <c r="B252" s="6">
        <v>951</v>
      </c>
      <c r="C252" s="6" t="s">
        <v>340</v>
      </c>
      <c r="D252" s="31" t="s">
        <v>119</v>
      </c>
      <c r="E252" s="7" t="s">
        <v>16</v>
      </c>
      <c r="F252" s="7" t="s">
        <v>15</v>
      </c>
      <c r="G252" s="7" t="s">
        <v>1</v>
      </c>
      <c r="H252" s="8">
        <f>H253</f>
        <v>15000</v>
      </c>
      <c r="I252" s="8">
        <f t="shared" si="70"/>
        <v>0</v>
      </c>
      <c r="J252" s="8">
        <f t="shared" si="70"/>
        <v>0</v>
      </c>
      <c r="K252" s="8">
        <f t="shared" si="70"/>
        <v>0</v>
      </c>
      <c r="L252" s="8">
        <f t="shared" si="70"/>
        <v>0</v>
      </c>
      <c r="M252" s="8">
        <f t="shared" si="70"/>
        <v>0</v>
      </c>
      <c r="N252" s="8">
        <f t="shared" si="71"/>
        <v>15000</v>
      </c>
      <c r="O252" s="8">
        <v>0</v>
      </c>
    </row>
    <row r="253" spans="1:15" s="83" customFormat="1" ht="18" customHeight="1">
      <c r="A253" s="5" t="s">
        <v>17</v>
      </c>
      <c r="B253" s="6">
        <v>951</v>
      </c>
      <c r="C253" s="6" t="s">
        <v>340</v>
      </c>
      <c r="D253" s="31" t="s">
        <v>119</v>
      </c>
      <c r="E253" s="7" t="s">
        <v>16</v>
      </c>
      <c r="F253" s="7" t="s">
        <v>18</v>
      </c>
      <c r="G253" s="7">
        <v>100</v>
      </c>
      <c r="H253" s="8">
        <v>15000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 t="shared" si="71"/>
        <v>15000</v>
      </c>
      <c r="O253" s="8">
        <v>0</v>
      </c>
    </row>
    <row r="254" spans="1:15" s="83" customFormat="1" ht="30.75" customHeight="1">
      <c r="A254" s="1" t="s">
        <v>447</v>
      </c>
      <c r="B254" s="2">
        <v>951</v>
      </c>
      <c r="C254" s="2" t="s">
        <v>66</v>
      </c>
      <c r="D254" s="3" t="s">
        <v>127</v>
      </c>
      <c r="E254" s="7" t="s">
        <v>1</v>
      </c>
      <c r="F254" s="7" t="s">
        <v>1</v>
      </c>
      <c r="G254" s="7" t="s">
        <v>1</v>
      </c>
      <c r="H254" s="4">
        <f aca="true" t="shared" si="72" ref="H254:M254">H255+H259</f>
        <v>6393900</v>
      </c>
      <c r="I254" s="4">
        <f t="shared" si="72"/>
        <v>1394000</v>
      </c>
      <c r="J254" s="4">
        <f t="shared" si="72"/>
        <v>1394000</v>
      </c>
      <c r="K254" s="4">
        <f t="shared" si="72"/>
        <v>0</v>
      </c>
      <c r="L254" s="4">
        <f t="shared" si="72"/>
        <v>0</v>
      </c>
      <c r="M254" s="4">
        <f t="shared" si="72"/>
        <v>1394000</v>
      </c>
      <c r="N254" s="4">
        <f t="shared" si="71"/>
        <v>4999900</v>
      </c>
      <c r="O254" s="4">
        <v>0</v>
      </c>
    </row>
    <row r="255" spans="1:15" s="83" customFormat="1" ht="22.5" customHeight="1">
      <c r="A255" s="5" t="s">
        <v>53</v>
      </c>
      <c r="B255" s="6">
        <v>951</v>
      </c>
      <c r="C255" s="6" t="s">
        <v>66</v>
      </c>
      <c r="D255" s="7" t="s">
        <v>127</v>
      </c>
      <c r="E255" s="7">
        <v>610</v>
      </c>
      <c r="F255" s="7" t="s">
        <v>54</v>
      </c>
      <c r="G255" s="7" t="s">
        <v>1</v>
      </c>
      <c r="H255" s="8">
        <f>H256+H257+H258</f>
        <v>6393900</v>
      </c>
      <c r="I255" s="8">
        <f>I256+I257+I258</f>
        <v>1394000</v>
      </c>
      <c r="J255" s="8">
        <f>J256+J257+J258</f>
        <v>1394000</v>
      </c>
      <c r="K255" s="8">
        <f>K256</f>
        <v>0</v>
      </c>
      <c r="L255" s="8">
        <f>L256</f>
        <v>0</v>
      </c>
      <c r="M255" s="8">
        <f>M256+M257+M258</f>
        <v>1394000</v>
      </c>
      <c r="N255" s="8">
        <f t="shared" si="71"/>
        <v>4999900</v>
      </c>
      <c r="O255" s="8">
        <v>0</v>
      </c>
    </row>
    <row r="256" spans="1:15" s="83" customFormat="1" ht="30.75" customHeight="1">
      <c r="A256" s="5" t="s">
        <v>56</v>
      </c>
      <c r="B256" s="6">
        <v>951</v>
      </c>
      <c r="C256" s="6" t="s">
        <v>66</v>
      </c>
      <c r="D256" s="7" t="s">
        <v>127</v>
      </c>
      <c r="E256" s="7" t="s">
        <v>67</v>
      </c>
      <c r="F256" s="7" t="s">
        <v>57</v>
      </c>
      <c r="G256" s="7">
        <v>100</v>
      </c>
      <c r="H256" s="8">
        <v>6393900</v>
      </c>
      <c r="I256" s="8">
        <v>1394000</v>
      </c>
      <c r="J256" s="8">
        <v>1394000</v>
      </c>
      <c r="K256" s="8">
        <v>0</v>
      </c>
      <c r="L256" s="8">
        <v>0</v>
      </c>
      <c r="M256" s="8">
        <v>1394000</v>
      </c>
      <c r="N256" s="8">
        <f t="shared" si="71"/>
        <v>4999900</v>
      </c>
      <c r="O256" s="8">
        <v>0</v>
      </c>
    </row>
    <row r="257" spans="1:15" s="83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83" customFormat="1" ht="30.75" customHeight="1" hidden="1">
      <c r="A258" s="5" t="s">
        <v>56</v>
      </c>
      <c r="B258" s="6">
        <v>951</v>
      </c>
      <c r="C258" s="6" t="s">
        <v>66</v>
      </c>
      <c r="D258" s="7" t="s">
        <v>127</v>
      </c>
      <c r="E258" s="7">
        <v>612</v>
      </c>
      <c r="F258" s="7" t="s">
        <v>57</v>
      </c>
      <c r="G258" s="7">
        <v>123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>H258-J258</f>
        <v>0</v>
      </c>
      <c r="O258" s="8">
        <v>0</v>
      </c>
    </row>
    <row r="259" spans="1:15" s="83" customFormat="1" ht="21" customHeight="1" hidden="1">
      <c r="A259" s="5" t="s">
        <v>53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54</v>
      </c>
      <c r="G259" s="7" t="s">
        <v>1</v>
      </c>
      <c r="H259" s="8">
        <f>H260</f>
        <v>0</v>
      </c>
      <c r="I259" s="8">
        <f>I260</f>
        <v>0</v>
      </c>
      <c r="J259" s="8">
        <f>J260</f>
        <v>0</v>
      </c>
      <c r="K259" s="8">
        <f>K261</f>
        <v>0</v>
      </c>
      <c r="L259" s="8">
        <f>L261</f>
        <v>0</v>
      </c>
      <c r="M259" s="8">
        <f>M260</f>
        <v>0</v>
      </c>
      <c r="N259" s="8">
        <f t="shared" si="71"/>
        <v>0</v>
      </c>
      <c r="O259" s="8">
        <v>0</v>
      </c>
    </row>
    <row r="260" spans="1:15" s="83" customFormat="1" ht="30.75" customHeight="1" hidden="1">
      <c r="A260" s="5" t="s">
        <v>56</v>
      </c>
      <c r="B260" s="6">
        <v>951</v>
      </c>
      <c r="C260" s="6" t="s">
        <v>66</v>
      </c>
      <c r="D260" s="7" t="s">
        <v>127</v>
      </c>
      <c r="E260" s="7">
        <v>611</v>
      </c>
      <c r="F260" s="7" t="s">
        <v>57</v>
      </c>
      <c r="G260" s="7">
        <v>104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f t="shared" si="71"/>
        <v>0</v>
      </c>
      <c r="O260" s="8">
        <v>0</v>
      </c>
    </row>
    <row r="261" spans="1:15" s="83" customFormat="1" ht="48" customHeight="1" hidden="1">
      <c r="A261" s="1" t="s">
        <v>325</v>
      </c>
      <c r="B261" s="2">
        <v>951</v>
      </c>
      <c r="C261" s="2" t="s">
        <v>66</v>
      </c>
      <c r="D261" s="3" t="s">
        <v>351</v>
      </c>
      <c r="E261" s="7" t="s">
        <v>1</v>
      </c>
      <c r="F261" s="7" t="s">
        <v>1</v>
      </c>
      <c r="G261" s="7" t="s">
        <v>1</v>
      </c>
      <c r="H261" s="4">
        <f>H262</f>
        <v>0</v>
      </c>
      <c r="I261" s="4">
        <f aca="true" t="shared" si="73" ref="I261:J268">I262</f>
        <v>0</v>
      </c>
      <c r="J261" s="4">
        <f t="shared" si="73"/>
        <v>0</v>
      </c>
      <c r="K261" s="4">
        <f aca="true" t="shared" si="74" ref="K261:O268">K262</f>
        <v>0</v>
      </c>
      <c r="L261" s="4">
        <f t="shared" si="74"/>
        <v>0</v>
      </c>
      <c r="M261" s="4">
        <f t="shared" si="74"/>
        <v>0</v>
      </c>
      <c r="N261" s="4">
        <f t="shared" si="71"/>
        <v>0</v>
      </c>
      <c r="O261" s="4">
        <v>0</v>
      </c>
    </row>
    <row r="262" spans="1:15" s="83" customFormat="1" ht="24.75" customHeight="1" hidden="1">
      <c r="A262" s="5" t="s">
        <v>53</v>
      </c>
      <c r="B262" s="6">
        <v>951</v>
      </c>
      <c r="C262" s="6" t="s">
        <v>66</v>
      </c>
      <c r="D262" s="7" t="s">
        <v>351</v>
      </c>
      <c r="E262" s="7" t="s">
        <v>67</v>
      </c>
      <c r="F262" s="7" t="s">
        <v>54</v>
      </c>
      <c r="G262" s="7" t="s">
        <v>1</v>
      </c>
      <c r="H262" s="8">
        <f>H263</f>
        <v>0</v>
      </c>
      <c r="I262" s="8">
        <f t="shared" si="73"/>
        <v>0</v>
      </c>
      <c r="J262" s="8">
        <f t="shared" si="73"/>
        <v>0</v>
      </c>
      <c r="K262" s="8">
        <f t="shared" si="74"/>
        <v>0</v>
      </c>
      <c r="L262" s="8">
        <f t="shared" si="74"/>
        <v>0</v>
      </c>
      <c r="M262" s="8">
        <f t="shared" si="74"/>
        <v>0</v>
      </c>
      <c r="N262" s="8">
        <f t="shared" si="71"/>
        <v>0</v>
      </c>
      <c r="O262" s="8">
        <v>0</v>
      </c>
    </row>
    <row r="263" spans="1:15" s="83" customFormat="1" ht="30" customHeight="1" hidden="1">
      <c r="A263" s="5" t="s">
        <v>56</v>
      </c>
      <c r="B263" s="6">
        <v>951</v>
      </c>
      <c r="C263" s="6" t="s">
        <v>66</v>
      </c>
      <c r="D263" s="7" t="s">
        <v>351</v>
      </c>
      <c r="E263" s="7" t="s">
        <v>67</v>
      </c>
      <c r="F263" s="7" t="s">
        <v>57</v>
      </c>
      <c r="G263" s="7">
        <v>316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f t="shared" si="71"/>
        <v>0</v>
      </c>
      <c r="O263" s="8">
        <v>0</v>
      </c>
    </row>
    <row r="264" spans="1:15" s="83" customFormat="1" ht="48" customHeight="1" hidden="1">
      <c r="A264" s="1" t="s">
        <v>325</v>
      </c>
      <c r="B264" s="2">
        <v>951</v>
      </c>
      <c r="C264" s="2" t="s">
        <v>66</v>
      </c>
      <c r="D264" s="3" t="s">
        <v>351</v>
      </c>
      <c r="E264" s="7" t="s">
        <v>1</v>
      </c>
      <c r="F264" s="7" t="s">
        <v>1</v>
      </c>
      <c r="G264" s="7" t="s">
        <v>1</v>
      </c>
      <c r="H264" s="4">
        <f>H265</f>
        <v>0</v>
      </c>
      <c r="I264" s="4">
        <f t="shared" si="73"/>
        <v>0</v>
      </c>
      <c r="J264" s="4">
        <f t="shared" si="73"/>
        <v>0</v>
      </c>
      <c r="K264" s="4">
        <f t="shared" si="74"/>
        <v>0</v>
      </c>
      <c r="L264" s="4">
        <f t="shared" si="74"/>
        <v>0</v>
      </c>
      <c r="M264" s="4">
        <f t="shared" si="74"/>
        <v>0</v>
      </c>
      <c r="N264" s="4">
        <f t="shared" si="71"/>
        <v>0</v>
      </c>
      <c r="O264" s="4">
        <v>0</v>
      </c>
    </row>
    <row r="265" spans="1:15" s="83" customFormat="1" ht="24.75" customHeight="1" hidden="1">
      <c r="A265" s="5" t="s">
        <v>53</v>
      </c>
      <c r="B265" s="6">
        <v>951</v>
      </c>
      <c r="C265" s="6" t="s">
        <v>66</v>
      </c>
      <c r="D265" s="7" t="s">
        <v>351</v>
      </c>
      <c r="E265" s="7" t="s">
        <v>67</v>
      </c>
      <c r="F265" s="7" t="s">
        <v>54</v>
      </c>
      <c r="G265" s="7" t="s">
        <v>1</v>
      </c>
      <c r="H265" s="8">
        <f>H266</f>
        <v>0</v>
      </c>
      <c r="I265" s="8">
        <f t="shared" si="73"/>
        <v>0</v>
      </c>
      <c r="J265" s="8">
        <f t="shared" si="73"/>
        <v>0</v>
      </c>
      <c r="K265" s="8">
        <f t="shared" si="74"/>
        <v>0</v>
      </c>
      <c r="L265" s="8">
        <f t="shared" si="74"/>
        <v>0</v>
      </c>
      <c r="M265" s="8">
        <f t="shared" si="74"/>
        <v>0</v>
      </c>
      <c r="N265" s="8">
        <f t="shared" si="71"/>
        <v>0</v>
      </c>
      <c r="O265" s="8">
        <v>0</v>
      </c>
    </row>
    <row r="266" spans="1:15" s="83" customFormat="1" ht="36" customHeight="1" hidden="1">
      <c r="A266" s="5" t="s">
        <v>56</v>
      </c>
      <c r="B266" s="6">
        <v>951</v>
      </c>
      <c r="C266" s="6" t="s">
        <v>66</v>
      </c>
      <c r="D266" s="7" t="s">
        <v>351</v>
      </c>
      <c r="E266" s="7" t="s">
        <v>67</v>
      </c>
      <c r="F266" s="7" t="s">
        <v>57</v>
      </c>
      <c r="G266" s="7">
        <v>185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 t="shared" si="71"/>
        <v>0</v>
      </c>
      <c r="O266" s="8">
        <v>0</v>
      </c>
    </row>
    <row r="267" spans="1:15" s="83" customFormat="1" ht="72.75" customHeight="1" hidden="1">
      <c r="A267" s="1" t="s">
        <v>484</v>
      </c>
      <c r="B267" s="2">
        <v>951</v>
      </c>
      <c r="C267" s="2" t="s">
        <v>66</v>
      </c>
      <c r="D267" s="2">
        <v>1010071180</v>
      </c>
      <c r="E267" s="7" t="s">
        <v>1</v>
      </c>
      <c r="F267" s="7" t="s">
        <v>1</v>
      </c>
      <c r="G267" s="7" t="s">
        <v>1</v>
      </c>
      <c r="H267" s="4">
        <f>H268</f>
        <v>0</v>
      </c>
      <c r="I267" s="4">
        <f t="shared" si="73"/>
        <v>0</v>
      </c>
      <c r="J267" s="4">
        <f t="shared" si="73"/>
        <v>0</v>
      </c>
      <c r="K267" s="4">
        <f t="shared" si="74"/>
        <v>0</v>
      </c>
      <c r="L267" s="4">
        <f t="shared" si="74"/>
        <v>0</v>
      </c>
      <c r="M267" s="4">
        <f t="shared" si="74"/>
        <v>0</v>
      </c>
      <c r="N267" s="4">
        <f t="shared" si="74"/>
        <v>0</v>
      </c>
      <c r="O267" s="4">
        <f t="shared" si="74"/>
        <v>0</v>
      </c>
    </row>
    <row r="268" spans="1:15" s="83" customFormat="1" ht="24.75" customHeight="1" hidden="1">
      <c r="A268" s="5" t="s">
        <v>53</v>
      </c>
      <c r="B268" s="6">
        <v>951</v>
      </c>
      <c r="C268" s="6" t="s">
        <v>66</v>
      </c>
      <c r="D268" s="6">
        <v>1010071180</v>
      </c>
      <c r="E268" s="7">
        <v>612</v>
      </c>
      <c r="F268" s="7" t="s">
        <v>54</v>
      </c>
      <c r="G268" s="7" t="s">
        <v>1</v>
      </c>
      <c r="H268" s="8">
        <f>H269</f>
        <v>0</v>
      </c>
      <c r="I268" s="8">
        <f t="shared" si="73"/>
        <v>0</v>
      </c>
      <c r="J268" s="8">
        <f t="shared" si="73"/>
        <v>0</v>
      </c>
      <c r="K268" s="8">
        <f t="shared" si="74"/>
        <v>0</v>
      </c>
      <c r="L268" s="8">
        <f t="shared" si="74"/>
        <v>0</v>
      </c>
      <c r="M268" s="8">
        <f t="shared" si="74"/>
        <v>0</v>
      </c>
      <c r="N268" s="8">
        <f t="shared" si="74"/>
        <v>0</v>
      </c>
      <c r="O268" s="8">
        <f t="shared" si="74"/>
        <v>0</v>
      </c>
    </row>
    <row r="269" spans="1:15" s="83" customFormat="1" ht="30" customHeight="1" hidden="1">
      <c r="A269" s="5" t="s">
        <v>56</v>
      </c>
      <c r="B269" s="6">
        <v>951</v>
      </c>
      <c r="C269" s="6" t="s">
        <v>66</v>
      </c>
      <c r="D269" s="6">
        <v>1010071180</v>
      </c>
      <c r="E269" s="7">
        <v>612</v>
      </c>
      <c r="F269" s="7" t="s">
        <v>57</v>
      </c>
      <c r="G269" s="7">
        <v>325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f>H269-I269</f>
        <v>0</v>
      </c>
      <c r="O269" s="8">
        <f>I269-J269</f>
        <v>0</v>
      </c>
    </row>
    <row r="270" spans="1:254" s="68" customFormat="1" ht="41.25" customHeight="1" hidden="1">
      <c r="A270" s="1" t="s">
        <v>68</v>
      </c>
      <c r="B270" s="2">
        <v>951</v>
      </c>
      <c r="C270" s="2" t="s">
        <v>69</v>
      </c>
      <c r="D270" s="3" t="s">
        <v>128</v>
      </c>
      <c r="E270" s="3" t="s">
        <v>1</v>
      </c>
      <c r="F270" s="3" t="s">
        <v>1</v>
      </c>
      <c r="G270" s="3" t="s">
        <v>1</v>
      </c>
      <c r="H270" s="4">
        <f>H271+H273</f>
        <v>0</v>
      </c>
      <c r="I270" s="4">
        <f>I271</f>
        <v>0</v>
      </c>
      <c r="J270" s="4">
        <f>J271</f>
        <v>0</v>
      </c>
      <c r="K270" s="4">
        <v>0</v>
      </c>
      <c r="L270" s="4">
        <v>0</v>
      </c>
      <c r="M270" s="4">
        <f>M271</f>
        <v>0</v>
      </c>
      <c r="N270" s="4">
        <f>H270-I270</f>
        <v>0</v>
      </c>
      <c r="O270" s="4">
        <f>I270-J270</f>
        <v>0</v>
      </c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84"/>
      <c r="GD270" s="84"/>
      <c r="GE270" s="84"/>
      <c r="GF270" s="84"/>
      <c r="GG270" s="84"/>
      <c r="GH270" s="84"/>
      <c r="GI270" s="84"/>
      <c r="GJ270" s="84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4"/>
      <c r="IH270" s="84"/>
      <c r="II270" s="84"/>
      <c r="IJ270" s="84"/>
      <c r="IK270" s="84"/>
      <c r="IL270" s="84"/>
      <c r="IM270" s="84"/>
      <c r="IN270" s="84"/>
      <c r="IO270" s="84"/>
      <c r="IP270" s="84"/>
      <c r="IQ270" s="84"/>
      <c r="IR270" s="84"/>
      <c r="IS270" s="84"/>
      <c r="IT270" s="84"/>
    </row>
    <row r="271" spans="1:15" ht="25.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300</v>
      </c>
      <c r="G271" s="7" t="s">
        <v>1</v>
      </c>
      <c r="H271" s="8">
        <f>H272+H274</f>
        <v>0</v>
      </c>
      <c r="I271" s="8">
        <f>I272+I274</f>
        <v>0</v>
      </c>
      <c r="J271" s="8">
        <f>J272+J274</f>
        <v>0</v>
      </c>
      <c r="K271" s="8">
        <f>K272</f>
        <v>0</v>
      </c>
      <c r="L271" s="8">
        <f>L272</f>
        <v>0</v>
      </c>
      <c r="M271" s="8">
        <f>M272+M274</f>
        <v>0</v>
      </c>
      <c r="N271" s="8">
        <f>N272</f>
        <v>0</v>
      </c>
      <c r="O271" s="8">
        <f>O272</f>
        <v>0</v>
      </c>
    </row>
    <row r="272" spans="1:15" ht="23.25" customHeight="1" hidden="1">
      <c r="A272" s="5" t="s">
        <v>26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310</v>
      </c>
      <c r="G272" s="7" t="s">
        <v>8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f>H272-I272</f>
        <v>0</v>
      </c>
      <c r="O272" s="8">
        <f>I272-J272</f>
        <v>0</v>
      </c>
    </row>
    <row r="273" spans="1:15" ht="23.2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1</v>
      </c>
      <c r="H273" s="8">
        <v>0</v>
      </c>
      <c r="I273" s="8">
        <f aca="true" t="shared" si="75" ref="I273:O273">I274</f>
        <v>0</v>
      </c>
      <c r="J273" s="8">
        <f t="shared" si="75"/>
        <v>0</v>
      </c>
      <c r="K273" s="8">
        <f t="shared" si="75"/>
        <v>0</v>
      </c>
      <c r="L273" s="8">
        <f t="shared" si="75"/>
        <v>0</v>
      </c>
      <c r="M273" s="8">
        <f t="shared" si="75"/>
        <v>0</v>
      </c>
      <c r="N273" s="8">
        <f t="shared" si="75"/>
        <v>0</v>
      </c>
      <c r="O273" s="8">
        <f t="shared" si="75"/>
        <v>0</v>
      </c>
    </row>
    <row r="274" spans="1:15" ht="25.5" customHeight="1" hidden="1">
      <c r="A274" s="5" t="s">
        <v>103</v>
      </c>
      <c r="B274" s="6">
        <v>951</v>
      </c>
      <c r="C274" s="6" t="s">
        <v>69</v>
      </c>
      <c r="D274" s="7" t="s">
        <v>128</v>
      </c>
      <c r="E274" s="7" t="s">
        <v>16</v>
      </c>
      <c r="F274" s="7">
        <v>340</v>
      </c>
      <c r="G274" s="7" t="s">
        <v>8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>H274-I274</f>
        <v>0</v>
      </c>
      <c r="O274" s="8">
        <f>I274-J274</f>
        <v>0</v>
      </c>
    </row>
    <row r="275" spans="1:15" ht="30" customHeight="1">
      <c r="A275" s="104" t="s">
        <v>403</v>
      </c>
      <c r="B275" s="60">
        <v>450</v>
      </c>
      <c r="C275" s="228" t="s">
        <v>144</v>
      </c>
      <c r="D275" s="229"/>
      <c r="E275" s="229"/>
      <c r="F275" s="229"/>
      <c r="G275" s="230"/>
      <c r="H275" s="62" t="s">
        <v>144</v>
      </c>
      <c r="I275" s="62" t="s">
        <v>144</v>
      </c>
      <c r="J275" s="108">
        <v>1254855.35</v>
      </c>
      <c r="K275" s="108"/>
      <c r="L275" s="108"/>
      <c r="M275" s="108">
        <v>1254855.35</v>
      </c>
      <c r="N275" s="62" t="s">
        <v>144</v>
      </c>
      <c r="O275" s="62" t="s">
        <v>144</v>
      </c>
    </row>
    <row r="276" spans="1:15" ht="17.25" customHeight="1">
      <c r="A276" s="5"/>
      <c r="B276" s="6"/>
      <c r="C276" s="7"/>
      <c r="D276" s="7"/>
      <c r="E276" s="7"/>
      <c r="F276" s="68">
        <v>221</v>
      </c>
      <c r="G276" s="7"/>
      <c r="H276" s="8">
        <f>H17+H104</f>
        <v>55000</v>
      </c>
      <c r="I276" s="8">
        <f>I17+I104</f>
        <v>5378.69</v>
      </c>
      <c r="J276" s="8">
        <f>J17+J104</f>
        <v>5378.69</v>
      </c>
      <c r="K276" s="90">
        <v>0</v>
      </c>
      <c r="L276" s="90">
        <v>0</v>
      </c>
      <c r="M276" s="8">
        <f>M17+M104</f>
        <v>5378.69</v>
      </c>
      <c r="N276" s="8">
        <f>N17+N104</f>
        <v>49621.31</v>
      </c>
      <c r="O276" s="90">
        <v>0</v>
      </c>
    </row>
    <row r="277" spans="1:15" ht="17.25" customHeight="1">
      <c r="A277" s="5"/>
      <c r="B277" s="6"/>
      <c r="C277" s="7"/>
      <c r="D277" s="7"/>
      <c r="E277" s="7"/>
      <c r="F277" s="68">
        <v>223</v>
      </c>
      <c r="G277" s="7"/>
      <c r="H277" s="8">
        <f>H18+H31+H213</f>
        <v>497000</v>
      </c>
      <c r="I277" s="8">
        <f>I18+I31+I213</f>
        <v>162888.08</v>
      </c>
      <c r="J277" s="8">
        <f>J18+J31+J213</f>
        <v>162888.08</v>
      </c>
      <c r="K277" s="90">
        <f aca="true" t="shared" si="76" ref="H277:L278">K18</f>
        <v>0</v>
      </c>
      <c r="L277" s="90">
        <f t="shared" si="76"/>
        <v>0</v>
      </c>
      <c r="M277" s="8">
        <f>M18+M31+M213</f>
        <v>162888.08</v>
      </c>
      <c r="N277" s="8">
        <f>N18+N31+N213</f>
        <v>334111.92000000004</v>
      </c>
      <c r="O277" s="90">
        <v>0</v>
      </c>
    </row>
    <row r="278" spans="1:15" ht="17.25" customHeight="1">
      <c r="A278" s="5"/>
      <c r="B278" s="6"/>
      <c r="C278" s="7"/>
      <c r="D278" s="7"/>
      <c r="E278" s="7"/>
      <c r="F278" s="68">
        <v>224</v>
      </c>
      <c r="G278" s="7"/>
      <c r="H278" s="8">
        <f t="shared" si="76"/>
        <v>0</v>
      </c>
      <c r="I278" s="8">
        <f>I19</f>
        <v>0</v>
      </c>
      <c r="J278" s="8">
        <f>J19</f>
        <v>0</v>
      </c>
      <c r="K278" s="90">
        <f t="shared" si="76"/>
        <v>0</v>
      </c>
      <c r="L278" s="90">
        <f t="shared" si="76"/>
        <v>0</v>
      </c>
      <c r="M278" s="8">
        <f>M19</f>
        <v>0</v>
      </c>
      <c r="N278" s="8">
        <f>N19</f>
        <v>0</v>
      </c>
      <c r="O278" s="90">
        <v>0</v>
      </c>
    </row>
    <row r="279" spans="1:15" ht="15">
      <c r="A279" s="66"/>
      <c r="B279" s="6"/>
      <c r="C279" s="67"/>
      <c r="D279" s="68"/>
      <c r="E279" s="68"/>
      <c r="F279" s="68">
        <v>225</v>
      </c>
      <c r="H279" s="69">
        <f>H20+H105+H132+H133+H200+H206+H207+H215+H216+H219+H220+H228+H229+H249</f>
        <v>1303700</v>
      </c>
      <c r="I279" s="69">
        <f>I20+I105+I132+I133+I200+I206+I207+I215+I216+I219+I220+I228+I229+I249</f>
        <v>251293.90000000002</v>
      </c>
      <c r="J279" s="69">
        <f>J20+J105+J132+J133+J200+J206+J207+J215+J216+J219+J220+J228+J229+J249</f>
        <v>251293.90000000002</v>
      </c>
      <c r="K279" s="69">
        <f>K20+K133+K160+K181+K239</f>
        <v>0</v>
      </c>
      <c r="L279" s="69">
        <f>L20+L133+L160+L181+L239</f>
        <v>0</v>
      </c>
      <c r="M279" s="69">
        <f>M20+M105+M132+M133+M200+M206+M207+M215+M216+M219+M220+M228+M229+M249</f>
        <v>251293.90000000002</v>
      </c>
      <c r="N279" s="69">
        <f>N20+N105+N132+N133+N200+N206+N207+N215+N216+N219+N220+N228+N229+N249</f>
        <v>1052406.1</v>
      </c>
      <c r="O279" s="69">
        <f>O20+O133+O160+O239</f>
        <v>0</v>
      </c>
    </row>
    <row r="280" spans="1:15" ht="15">
      <c r="A280" s="66"/>
      <c r="B280" s="6"/>
      <c r="C280" s="67"/>
      <c r="D280" s="68"/>
      <c r="E280" s="68"/>
      <c r="F280" s="68">
        <v>226</v>
      </c>
      <c r="H280" s="69">
        <f>H21+H34+H67+H73+H74+H77+H78+H253+H123+H134+H155+H156+H221+H224+H230+H238+H239</f>
        <v>641000</v>
      </c>
      <c r="I280" s="69">
        <f>I21+I34+I67+I73+I74+I77+I78+I253+I123+I134+I155+I156+I221+I224+I230+I238+I239</f>
        <v>76991.54</v>
      </c>
      <c r="J280" s="69">
        <f>J21+J34+J67+J73+J74+J77+J78+J253+J123+J134+J155+J156+J221+J224+J230+J238+J239</f>
        <v>76991.54</v>
      </c>
      <c r="K280" s="69">
        <v>0</v>
      </c>
      <c r="L280" s="14">
        <v>0</v>
      </c>
      <c r="M280" s="69">
        <f>M21+M34+M67+M73+M74+M77+M78+M253+M123+M134+M155+M156+M221+M224+M230+M238+M239</f>
        <v>76991.54</v>
      </c>
      <c r="N280" s="69">
        <f>N21+N34+N67+N73+N74+N77+N78+N253+N123+N134+N155+N156+N221+N224+N230+N238+N239</f>
        <v>564008.46</v>
      </c>
      <c r="O280" s="14">
        <f>O21+O253+O55+O111+O114+O120+O123+O134+O149+O167+O80+O155</f>
        <v>0</v>
      </c>
    </row>
    <row r="281" spans="1:15" ht="15">
      <c r="A281" s="66"/>
      <c r="B281" s="6"/>
      <c r="C281" s="67"/>
      <c r="D281" s="68"/>
      <c r="E281" s="68"/>
      <c r="F281" s="68">
        <v>227</v>
      </c>
      <c r="H281" s="69">
        <f>H114+H126</f>
        <v>2000</v>
      </c>
      <c r="I281" s="69">
        <f>I114+I126</f>
        <v>0</v>
      </c>
      <c r="J281" s="69">
        <f>J114+J126</f>
        <v>0</v>
      </c>
      <c r="K281" s="69">
        <v>0</v>
      </c>
      <c r="L281" s="14">
        <v>0</v>
      </c>
      <c r="M281" s="69">
        <f>M114+M126</f>
        <v>0</v>
      </c>
      <c r="N281" s="69">
        <f>N114+N126</f>
        <v>2000</v>
      </c>
      <c r="O281" s="14">
        <v>0</v>
      </c>
    </row>
    <row r="282" spans="1:15" ht="15">
      <c r="A282" s="66"/>
      <c r="B282" s="6"/>
      <c r="C282" s="67"/>
      <c r="D282" s="68"/>
      <c r="E282" s="68"/>
      <c r="F282" s="68">
        <v>241</v>
      </c>
      <c r="H282" s="69">
        <f>H256+H257+H269</f>
        <v>6393900</v>
      </c>
      <c r="I282" s="69">
        <f>I256+I257+I269</f>
        <v>1394000</v>
      </c>
      <c r="J282" s="69">
        <f>J256+J257+J269</f>
        <v>1394000</v>
      </c>
      <c r="K282" s="69">
        <f>K30+K57+K58+K81+K88+K271+K22+K85</f>
        <v>0</v>
      </c>
      <c r="L282" s="14">
        <f>L30+L57+L58+L81+L88+L271+L22+L85</f>
        <v>0</v>
      </c>
      <c r="M282" s="69">
        <f>M256+M257+M269</f>
        <v>1394000</v>
      </c>
      <c r="N282" s="69">
        <f>N256+N257+N269</f>
        <v>4999900</v>
      </c>
      <c r="O282" s="69">
        <f>O51+O62+O88</f>
        <v>0</v>
      </c>
    </row>
    <row r="283" spans="1:15" ht="15">
      <c r="A283" s="66"/>
      <c r="B283" s="6"/>
      <c r="C283" s="67"/>
      <c r="D283" s="68"/>
      <c r="E283" s="68"/>
      <c r="F283" s="68">
        <v>251</v>
      </c>
      <c r="H283" s="69">
        <f>H40+H46+H94+H97+H203</f>
        <v>131700</v>
      </c>
      <c r="I283" s="69">
        <f>I40+I46+I94+I97+I203</f>
        <v>20424</v>
      </c>
      <c r="J283" s="69">
        <f>J40+J46+J94+J97+J203</f>
        <v>20424</v>
      </c>
      <c r="K283" s="69">
        <v>0</v>
      </c>
      <c r="L283" s="14">
        <v>0</v>
      </c>
      <c r="M283" s="69">
        <f>M40+M46+M94+M97+M203</f>
        <v>20424</v>
      </c>
      <c r="N283" s="69">
        <f>N40+N46+N94+N97+N203</f>
        <v>111276</v>
      </c>
      <c r="O283" s="69">
        <v>0</v>
      </c>
    </row>
    <row r="284" spans="1:15" ht="15">
      <c r="A284" s="66"/>
      <c r="B284" s="6"/>
      <c r="C284" s="67"/>
      <c r="D284" s="68"/>
      <c r="E284" s="68"/>
      <c r="F284" s="68">
        <v>266</v>
      </c>
      <c r="H284" s="69">
        <f>H9+H101</f>
        <v>7000</v>
      </c>
      <c r="I284" s="69">
        <f>I9+I101</f>
        <v>6470.91</v>
      </c>
      <c r="J284" s="69">
        <f>J9+J101</f>
        <v>6470.91</v>
      </c>
      <c r="K284" s="69">
        <v>0</v>
      </c>
      <c r="L284" s="14">
        <v>0</v>
      </c>
      <c r="M284" s="69">
        <f>M9+M101</f>
        <v>6470.91</v>
      </c>
      <c r="N284" s="69">
        <f>N9+N101</f>
        <v>529.0899999999999</v>
      </c>
      <c r="O284" s="69">
        <v>0</v>
      </c>
    </row>
    <row r="285" spans="1:15" ht="15">
      <c r="A285" s="66"/>
      <c r="B285" s="6"/>
      <c r="C285" s="67"/>
      <c r="D285" s="68"/>
      <c r="E285" s="68"/>
      <c r="F285" s="68">
        <v>291</v>
      </c>
      <c r="H285" s="69">
        <f>H63+H85</f>
        <v>80000</v>
      </c>
      <c r="I285" s="69">
        <f>I63+I85</f>
        <v>19185</v>
      </c>
      <c r="J285" s="69">
        <f>J63+J85</f>
        <v>19185</v>
      </c>
      <c r="K285" s="69">
        <f>K31+K58+K59+K82+K90+K272+K23+K87</f>
        <v>0</v>
      </c>
      <c r="L285" s="14">
        <f>L31+L58+L59+L82+L90+L272+L23+L87</f>
        <v>0</v>
      </c>
      <c r="M285" s="69">
        <f>M63+M85</f>
        <v>19185</v>
      </c>
      <c r="N285" s="69">
        <f>N63+N85</f>
        <v>60815</v>
      </c>
      <c r="O285" s="69">
        <f>O52+O63+O90</f>
        <v>0</v>
      </c>
    </row>
    <row r="286" spans="1:15" ht="15">
      <c r="A286" s="66"/>
      <c r="B286" s="6"/>
      <c r="C286" s="67"/>
      <c r="D286" s="68"/>
      <c r="E286" s="68"/>
      <c r="F286" s="68">
        <v>292</v>
      </c>
      <c r="H286" s="69">
        <f>H64</f>
        <v>0</v>
      </c>
      <c r="I286" s="69">
        <f>I64</f>
        <v>0</v>
      </c>
      <c r="J286" s="69">
        <f>J64</f>
        <v>0</v>
      </c>
      <c r="K286" s="69">
        <f>K32+K59+K60+K83+K91+K273+K24+K88</f>
        <v>0</v>
      </c>
      <c r="L286" s="14">
        <f>L32+L59+L60+L83+L91+L273+L24+L88</f>
        <v>0</v>
      </c>
      <c r="M286" s="69">
        <f>M64</f>
        <v>0</v>
      </c>
      <c r="N286" s="69">
        <f>N64</f>
        <v>0</v>
      </c>
      <c r="O286" s="69">
        <f>O53+O64+O91</f>
        <v>0</v>
      </c>
    </row>
    <row r="287" spans="1:15" ht="15">
      <c r="A287" s="66"/>
      <c r="B287" s="6"/>
      <c r="C287" s="67"/>
      <c r="D287" s="68"/>
      <c r="E287" s="68"/>
      <c r="F287" s="68">
        <v>296</v>
      </c>
      <c r="H287" s="69">
        <f>H52</f>
        <v>5000</v>
      </c>
      <c r="I287" s="69">
        <f>I52</f>
        <v>0</v>
      </c>
      <c r="J287" s="69">
        <f>J52</f>
        <v>0</v>
      </c>
      <c r="K287" s="69">
        <v>0</v>
      </c>
      <c r="L287" s="14">
        <v>0</v>
      </c>
      <c r="M287" s="69">
        <f>M52</f>
        <v>0</v>
      </c>
      <c r="N287" s="69">
        <f>N52</f>
        <v>5000</v>
      </c>
      <c r="O287" s="69">
        <v>0</v>
      </c>
    </row>
    <row r="288" spans="1:15" ht="15">
      <c r="A288" s="66"/>
      <c r="B288" s="6"/>
      <c r="C288" s="67"/>
      <c r="D288" s="68"/>
      <c r="E288" s="68"/>
      <c r="F288" s="68">
        <v>297</v>
      </c>
      <c r="H288" s="69">
        <f>H49+H90+H91</f>
        <v>20000</v>
      </c>
      <c r="I288" s="69">
        <f>I49+I90+I91</f>
        <v>0</v>
      </c>
      <c r="J288" s="69">
        <f>J49+J90+J91</f>
        <v>0</v>
      </c>
      <c r="K288" s="69">
        <v>0</v>
      </c>
      <c r="L288" s="14">
        <v>0</v>
      </c>
      <c r="M288" s="69">
        <f>M49+M90+M91</f>
        <v>0</v>
      </c>
      <c r="N288" s="69">
        <f>N49+N90+N91</f>
        <v>20000</v>
      </c>
      <c r="O288" s="69">
        <v>0</v>
      </c>
    </row>
    <row r="289" spans="1:15" ht="15">
      <c r="A289" s="66"/>
      <c r="B289" s="6"/>
      <c r="C289" s="67"/>
      <c r="D289" s="68"/>
      <c r="E289" s="68"/>
      <c r="F289" s="68">
        <v>310</v>
      </c>
      <c r="H289" s="69">
        <f>H26+H210+H233</f>
        <v>560300</v>
      </c>
      <c r="I289" s="69">
        <f>I26+I210+I233</f>
        <v>0</v>
      </c>
      <c r="J289" s="69">
        <f>J26+J210+J233</f>
        <v>0</v>
      </c>
      <c r="K289" s="85">
        <v>0</v>
      </c>
      <c r="L289" s="86">
        <v>0</v>
      </c>
      <c r="M289" s="69">
        <f>M26+M210+M233</f>
        <v>0</v>
      </c>
      <c r="N289" s="69">
        <f>N26+N233</f>
        <v>0</v>
      </c>
      <c r="O289" s="14">
        <v>0</v>
      </c>
    </row>
    <row r="290" spans="1:15" ht="15">
      <c r="A290" s="66"/>
      <c r="B290" s="6"/>
      <c r="C290" s="67"/>
      <c r="D290" s="68"/>
      <c r="E290" s="68"/>
      <c r="F290" s="68">
        <v>346</v>
      </c>
      <c r="H290" s="69">
        <f>H29+H37+H70+H108+H234</f>
        <v>19200</v>
      </c>
      <c r="I290" s="69">
        <f>I29+I37+I70+I108+I234</f>
        <v>5970</v>
      </c>
      <c r="J290" s="69">
        <f>J29+J37+J70+J108+J234</f>
        <v>5970</v>
      </c>
      <c r="K290" s="85">
        <v>0</v>
      </c>
      <c r="L290" s="86">
        <v>0</v>
      </c>
      <c r="M290" s="69">
        <f>M29+M37+M70+M108+M234</f>
        <v>5970</v>
      </c>
      <c r="N290" s="69">
        <f>N29+N37+N70+N108</f>
        <v>13200</v>
      </c>
      <c r="O290" s="14">
        <v>0</v>
      </c>
    </row>
    <row r="291" spans="1:15" ht="15">
      <c r="A291" s="66"/>
      <c r="B291" s="6"/>
      <c r="C291" s="67"/>
      <c r="D291" s="236" t="s">
        <v>75</v>
      </c>
      <c r="E291" s="237"/>
      <c r="F291" s="238"/>
      <c r="H291" s="69">
        <f>H5+H15+H32+H60+H65+H68+H112+H118+H121+H124+H130+H157+H198+H204+H211+H217+H222+H225+H236+H247+H251+H254+H267</f>
        <v>14853600</v>
      </c>
      <c r="I291" s="69">
        <f>I5+I15+I32+I60+I65+I68+I112+I118+I121+I124+I130+I157+I198+I204+I211+I217+I222+I225+I236+I247+I251+I254+I267</f>
        <v>2557129.81</v>
      </c>
      <c r="J291" s="69">
        <f>J5+J15+J32+J60+J65+J68+J112+J118+J121+J124+J130+J157+J198+J204+J211+J217+J222+J225+J236+J247+J251+J254+J267</f>
        <v>2557129.81</v>
      </c>
      <c r="K291" s="69">
        <f>K5+K15+K32+K60+K112+K118+K121+K157+K211+K236+K251+K254</f>
        <v>0</v>
      </c>
      <c r="L291" s="69">
        <f>L5+L15+L32+L60+L112+L118+L121+L157+L211+L236+L251+L254</f>
        <v>0</v>
      </c>
      <c r="M291" s="69">
        <f>M5+M15+M32+M60+M65+M68+M112+M118+M121+M124+M130+M157+M198+M204+M211+M217+M222+M225+M236+M247+M251+M254+M267</f>
        <v>2557129.81</v>
      </c>
      <c r="N291" s="69">
        <f>N5+N15+N32+N60+N65+N68+N112+N118+N121+N124+N130+N157+N198+N204+N211+N217+N222+N225+N236+N247+N251+N254+N267</f>
        <v>12296470.19</v>
      </c>
      <c r="O291" s="69">
        <f>O5+O15+O251+O112+O115+O118+O121+O130+O157+O164+O211+O236+O240+O254+O261+O264+O270</f>
        <v>0</v>
      </c>
    </row>
    <row r="292" spans="1:254" s="15" customFormat="1" ht="15">
      <c r="A292" s="70"/>
      <c r="B292" s="71"/>
      <c r="C292" s="72"/>
      <c r="D292" s="239" t="s">
        <v>76</v>
      </c>
      <c r="E292" s="240"/>
      <c r="F292" s="241"/>
      <c r="G292" s="72"/>
      <c r="H292" s="73">
        <f>H35+H38+H44+H47+H50+H71+H75+H92+H95+H98+H153+H201</f>
        <v>619300</v>
      </c>
      <c r="I292" s="73">
        <f>I35+I38+I44+I47+I50+I71+I75+I92+I95+I98+I153+I201</f>
        <v>64344.17</v>
      </c>
      <c r="J292" s="73">
        <f>J35+J38+J44+J47+J50+J71+J75+J92+J95+J98+J153+J201</f>
        <v>64344.17</v>
      </c>
      <c r="K292" s="73">
        <f>K35+K50+K75+K92+K98</f>
        <v>0</v>
      </c>
      <c r="L292" s="73">
        <f>L35+L50+L75+L92+L98</f>
        <v>0</v>
      </c>
      <c r="M292" s="73">
        <f>M35+M38+M44+M47+M50+M71+M75+M92+M95+M98+M153+M201</f>
        <v>64344.17</v>
      </c>
      <c r="N292" s="73">
        <f>N35+N38+N44+N47+N50+N71+N75+N92+N95+N98+N153+N201</f>
        <v>554955.8300000001</v>
      </c>
      <c r="O292" s="16">
        <f>O35+O38+O41+O53+O56+O75+O98+O124</f>
        <v>0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</row>
    <row r="293" spans="1:15" ht="15">
      <c r="A293" s="66"/>
      <c r="B293" s="6"/>
      <c r="C293" s="67"/>
      <c r="D293" s="242" t="s">
        <v>77</v>
      </c>
      <c r="E293" s="242"/>
      <c r="F293" s="242"/>
      <c r="H293" s="69">
        <f aca="true" t="shared" si="77" ref="H293:N293">H291+H292</f>
        <v>15472900</v>
      </c>
      <c r="I293" s="69">
        <f t="shared" si="77"/>
        <v>2621473.98</v>
      </c>
      <c r="J293" s="69">
        <f t="shared" si="77"/>
        <v>2621473.98</v>
      </c>
      <c r="K293" s="69">
        <f t="shared" si="77"/>
        <v>0</v>
      </c>
      <c r="L293" s="69">
        <f t="shared" si="77"/>
        <v>0</v>
      </c>
      <c r="M293" s="69">
        <f t="shared" si="77"/>
        <v>2621473.98</v>
      </c>
      <c r="N293" s="69">
        <f t="shared" si="77"/>
        <v>12851426.02</v>
      </c>
      <c r="O293" s="14">
        <f>O36+O39+O42+O54+O57+O76+O99+O125</f>
        <v>0</v>
      </c>
    </row>
    <row r="294" spans="1:254" s="17" customFormat="1" ht="15">
      <c r="A294" s="74"/>
      <c r="B294" s="75"/>
      <c r="C294" s="76"/>
      <c r="D294" s="76"/>
      <c r="E294" s="76"/>
      <c r="F294" s="76"/>
      <c r="G294" s="76"/>
      <c r="H294" s="107"/>
      <c r="I294" s="76"/>
      <c r="J294" s="76"/>
      <c r="K294" s="76"/>
      <c r="M294" s="27"/>
      <c r="N294" s="18"/>
      <c r="O294" s="1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14" ht="15">
      <c r="A295" s="66"/>
      <c r="B295" s="6"/>
      <c r="C295" s="231" t="s">
        <v>78</v>
      </c>
      <c r="D295" s="232"/>
      <c r="E295" s="232"/>
      <c r="F295" s="77">
        <v>210</v>
      </c>
      <c r="H295" s="69">
        <f>H296+H297+H298</f>
        <v>5523700</v>
      </c>
      <c r="I295" s="69">
        <f>I296+I297+I298</f>
        <v>641873.64</v>
      </c>
      <c r="J295" s="69">
        <f>J296+J297+J298</f>
        <v>641873.64</v>
      </c>
      <c r="K295" s="69">
        <f>K296+K297+K298</f>
        <v>0</v>
      </c>
      <c r="L295" s="86">
        <v>0</v>
      </c>
      <c r="M295" s="69">
        <f>M296+M297+M298</f>
        <v>641873.64</v>
      </c>
      <c r="N295" s="69">
        <f>N296+N297+N298</f>
        <v>4881826.359999999</v>
      </c>
    </row>
    <row r="296" spans="1:15" ht="15">
      <c r="A296" s="66"/>
      <c r="B296" s="6"/>
      <c r="C296" s="67"/>
      <c r="D296" s="67"/>
      <c r="E296" s="67"/>
      <c r="F296" s="67">
        <v>211</v>
      </c>
      <c r="H296" s="78">
        <f>H7</f>
        <v>3875900</v>
      </c>
      <c r="I296" s="78">
        <f>I7+I8</f>
        <v>514177.79</v>
      </c>
      <c r="J296" s="78">
        <f>J7+J8</f>
        <v>514177.79</v>
      </c>
      <c r="K296" s="85">
        <v>0</v>
      </c>
      <c r="L296" s="86">
        <v>0</v>
      </c>
      <c r="M296" s="78">
        <f>M7</f>
        <v>514177.79</v>
      </c>
      <c r="N296" s="78">
        <f>N7</f>
        <v>3361722.21</v>
      </c>
      <c r="O296" s="14">
        <v>0</v>
      </c>
    </row>
    <row r="297" spans="1:15" ht="15">
      <c r="A297" s="66"/>
      <c r="B297" s="6"/>
      <c r="C297" s="67"/>
      <c r="D297" s="67"/>
      <c r="E297" s="67"/>
      <c r="F297" s="67">
        <v>212</v>
      </c>
      <c r="H297" s="8">
        <f>H13</f>
        <v>365500</v>
      </c>
      <c r="I297" s="8">
        <f>I13</f>
        <v>0</v>
      </c>
      <c r="J297" s="8">
        <f>J13</f>
        <v>0</v>
      </c>
      <c r="K297" s="85">
        <v>0</v>
      </c>
      <c r="L297" s="86">
        <v>0</v>
      </c>
      <c r="M297" s="8">
        <f>M13</f>
        <v>0</v>
      </c>
      <c r="N297" s="8">
        <f>N13</f>
        <v>365500</v>
      </c>
      <c r="O297" s="14">
        <v>0</v>
      </c>
    </row>
    <row r="298" spans="1:15" ht="15">
      <c r="A298" s="66"/>
      <c r="B298" s="6"/>
      <c r="C298" s="67"/>
      <c r="D298" s="67"/>
      <c r="E298" s="67"/>
      <c r="F298" s="67">
        <v>213</v>
      </c>
      <c r="H298" s="8">
        <f>H10</f>
        <v>1282300</v>
      </c>
      <c r="I298" s="8">
        <f>I10</f>
        <v>127695.85</v>
      </c>
      <c r="J298" s="8">
        <f>J10</f>
        <v>127695.85</v>
      </c>
      <c r="K298" s="85">
        <v>0</v>
      </c>
      <c r="L298" s="86">
        <v>0</v>
      </c>
      <c r="M298" s="8">
        <f>M10</f>
        <v>127695.85</v>
      </c>
      <c r="N298" s="8">
        <f>N10</f>
        <v>1154604.15</v>
      </c>
      <c r="O298" s="14">
        <v>0</v>
      </c>
    </row>
    <row r="299" spans="1:11" ht="15">
      <c r="A299" s="66"/>
      <c r="B299" s="6"/>
      <c r="C299" s="67"/>
      <c r="D299" s="67"/>
      <c r="E299" s="67"/>
      <c r="F299" s="67"/>
      <c r="J299" s="67"/>
      <c r="K299" s="67"/>
    </row>
    <row r="300" spans="4:15" ht="15">
      <c r="D300" s="10" t="s">
        <v>430</v>
      </c>
      <c r="F300" s="10">
        <v>211</v>
      </c>
      <c r="H300" s="69">
        <f>H100</f>
        <v>161500</v>
      </c>
      <c r="I300" s="69">
        <f>I100</f>
        <v>28893.69</v>
      </c>
      <c r="J300" s="69">
        <f>J100</f>
        <v>28893.69</v>
      </c>
      <c r="K300" s="86">
        <v>0</v>
      </c>
      <c r="L300" s="86">
        <v>0</v>
      </c>
      <c r="M300" s="69">
        <f>M100</f>
        <v>28893.69</v>
      </c>
      <c r="N300" s="69">
        <f>N100</f>
        <v>132606.31</v>
      </c>
      <c r="O300" s="14">
        <v>0</v>
      </c>
    </row>
    <row r="301" spans="6:15" ht="15">
      <c r="F301" s="10">
        <v>213</v>
      </c>
      <c r="H301" s="69">
        <f>H102</f>
        <v>49400</v>
      </c>
      <c r="I301" s="69">
        <f>I102</f>
        <v>7645.32</v>
      </c>
      <c r="J301" s="69">
        <f>J102</f>
        <v>7645.32</v>
      </c>
      <c r="K301" s="86">
        <v>0</v>
      </c>
      <c r="L301" s="86">
        <v>0</v>
      </c>
      <c r="M301" s="69">
        <f>M102</f>
        <v>7645.32</v>
      </c>
      <c r="N301" s="69">
        <f>N102</f>
        <v>41754.68</v>
      </c>
      <c r="O301" s="14">
        <v>0</v>
      </c>
    </row>
    <row r="302" ht="15">
      <c r="J302" s="67"/>
    </row>
    <row r="303" spans="4:15" ht="15">
      <c r="D303" s="10" t="s">
        <v>431</v>
      </c>
      <c r="F303" s="10">
        <v>211</v>
      </c>
      <c r="H303" s="69">
        <f>H8</f>
        <v>0</v>
      </c>
      <c r="I303" s="69">
        <f>I8</f>
        <v>0</v>
      </c>
      <c r="J303" s="69">
        <f>J8</f>
        <v>0</v>
      </c>
      <c r="K303" s="86">
        <v>0</v>
      </c>
      <c r="L303" s="86">
        <v>0</v>
      </c>
      <c r="M303" s="69">
        <f>M8</f>
        <v>0</v>
      </c>
      <c r="N303" s="69">
        <f>N8</f>
        <v>0</v>
      </c>
      <c r="O303" s="14">
        <v>0</v>
      </c>
    </row>
    <row r="304" spans="6:15" ht="15">
      <c r="F304" s="10">
        <v>212</v>
      </c>
      <c r="H304" s="69">
        <f>H14</f>
        <v>0</v>
      </c>
      <c r="I304" s="69">
        <f>I14</f>
        <v>0</v>
      </c>
      <c r="J304" s="69">
        <f>J14</f>
        <v>0</v>
      </c>
      <c r="K304" s="69">
        <f>K14</f>
        <v>0</v>
      </c>
      <c r="L304" s="86">
        <v>0</v>
      </c>
      <c r="M304" s="69">
        <f>M14</f>
        <v>0</v>
      </c>
      <c r="N304" s="69">
        <f>N14</f>
        <v>0</v>
      </c>
      <c r="O304" s="14">
        <v>0</v>
      </c>
    </row>
    <row r="305" spans="6:15" ht="15">
      <c r="F305" s="10">
        <v>213</v>
      </c>
      <c r="H305" s="69">
        <f>H11</f>
        <v>0</v>
      </c>
      <c r="I305" s="69">
        <f>I11</f>
        <v>0</v>
      </c>
      <c r="J305" s="69">
        <f>J11</f>
        <v>0</v>
      </c>
      <c r="K305" s="86">
        <v>0</v>
      </c>
      <c r="L305" s="86">
        <v>0</v>
      </c>
      <c r="M305" s="69">
        <f>M11</f>
        <v>0</v>
      </c>
      <c r="N305" s="69">
        <f>N11</f>
        <v>0</v>
      </c>
      <c r="O305" s="14">
        <v>0</v>
      </c>
    </row>
    <row r="306" ht="15" hidden="1">
      <c r="J306" s="67"/>
    </row>
    <row r="307" ht="15" hidden="1">
      <c r="J307" s="67"/>
    </row>
    <row r="308" ht="15" hidden="1">
      <c r="J308" s="67"/>
    </row>
    <row r="309" ht="15" hidden="1">
      <c r="J309" s="67"/>
    </row>
    <row r="310" ht="15" hidden="1">
      <c r="J310" s="67"/>
    </row>
    <row r="311" ht="15" hidden="1">
      <c r="J311" s="67"/>
    </row>
    <row r="312" spans="1:15" ht="15">
      <c r="A312" s="20"/>
      <c r="B312" s="21"/>
      <c r="C312" s="22"/>
      <c r="D312" s="22"/>
      <c r="E312" s="22"/>
      <c r="F312" s="22"/>
      <c r="G312" s="87"/>
      <c r="H312" s="88"/>
      <c r="I312" s="87"/>
      <c r="J312" s="87"/>
      <c r="K312" s="22"/>
      <c r="L312" s="22"/>
      <c r="M312" s="28"/>
      <c r="N312" s="23"/>
      <c r="O312" s="23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83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3"/>
      <c r="H314" s="89"/>
      <c r="I314" s="83"/>
      <c r="J314" s="9"/>
      <c r="K314" s="9"/>
      <c r="L314" s="9"/>
      <c r="M314" s="29"/>
      <c r="N314" s="26"/>
      <c r="O314" s="26"/>
    </row>
    <row r="315" spans="1:15" ht="18" customHeight="1">
      <c r="A315" s="24"/>
      <c r="B315" s="25"/>
      <c r="C315" s="9"/>
      <c r="D315" s="9"/>
      <c r="E315" s="9"/>
      <c r="F315" s="9"/>
      <c r="G315" s="83"/>
      <c r="H315" s="89"/>
      <c r="I315" s="83"/>
      <c r="J315" s="9"/>
      <c r="K315" s="9"/>
      <c r="L315" s="9"/>
      <c r="M315" s="29"/>
      <c r="N315" s="26"/>
      <c r="O315" s="26"/>
    </row>
    <row r="316" spans="1:15" ht="18" customHeight="1">
      <c r="A316" s="24"/>
      <c r="B316" s="25"/>
      <c r="C316" s="9"/>
      <c r="D316" s="9"/>
      <c r="E316" s="9"/>
      <c r="F316" s="9"/>
      <c r="G316" s="83"/>
      <c r="H316" s="89"/>
      <c r="I316" s="83"/>
      <c r="J316" s="9"/>
      <c r="K316" s="9"/>
      <c r="L316" s="9"/>
      <c r="M316" s="29"/>
      <c r="N316" s="26"/>
      <c r="O316" s="26"/>
    </row>
    <row r="317" spans="1:254" s="22" customFormat="1" ht="15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5:G275"/>
    <mergeCell ref="C295:E295"/>
    <mergeCell ref="D3:I3"/>
    <mergeCell ref="D291:F291"/>
    <mergeCell ref="D292:F292"/>
    <mergeCell ref="D293:F293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381</v>
      </c>
    </row>
    <row r="2" spans="1:166" s="35" customFormat="1" ht="36.75" customHeight="1">
      <c r="A2" s="302" t="s">
        <v>158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4"/>
    </row>
    <row r="3" spans="1:166" s="35" customFormat="1" ht="33.75" customHeight="1">
      <c r="A3" s="305" t="s">
        <v>157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293" t="s">
        <v>378</v>
      </c>
      <c r="AQ3" s="293"/>
      <c r="AR3" s="293"/>
      <c r="AS3" s="293"/>
      <c r="AT3" s="293"/>
      <c r="AU3" s="293"/>
      <c r="AV3" s="294" t="s">
        <v>379</v>
      </c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7"/>
      <c r="BL3" s="294" t="s">
        <v>380</v>
      </c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7"/>
      <c r="CF3" s="311" t="s">
        <v>155</v>
      </c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294" t="s">
        <v>154</v>
      </c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6"/>
    </row>
    <row r="4" spans="1:166" s="35" customFormat="1" ht="74.2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293"/>
      <c r="AQ4" s="293"/>
      <c r="AR4" s="293"/>
      <c r="AS4" s="293"/>
      <c r="AT4" s="293"/>
      <c r="AU4" s="293"/>
      <c r="AV4" s="308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10"/>
      <c r="BL4" s="308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10"/>
      <c r="CF4" s="293" t="s">
        <v>377</v>
      </c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 t="s">
        <v>153</v>
      </c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 t="s">
        <v>152</v>
      </c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 t="s">
        <v>151</v>
      </c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7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9"/>
    </row>
    <row r="5" spans="1:166" s="35" customFormat="1" ht="18.75">
      <c r="A5" s="277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>
        <v>2</v>
      </c>
      <c r="AQ5" s="277"/>
      <c r="AR5" s="277"/>
      <c r="AS5" s="277"/>
      <c r="AT5" s="277"/>
      <c r="AU5" s="277"/>
      <c r="AV5" s="290">
        <v>3</v>
      </c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2"/>
      <c r="BL5" s="290">
        <v>4</v>
      </c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2"/>
      <c r="CF5" s="277">
        <v>5</v>
      </c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>
        <v>6</v>
      </c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>
        <v>7</v>
      </c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>
        <v>8</v>
      </c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90">
        <v>9</v>
      </c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1"/>
    </row>
    <row r="6" spans="1:166" s="35" customFormat="1" ht="45.75" customHeight="1">
      <c r="A6" s="289" t="s">
        <v>150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8" t="s">
        <v>404</v>
      </c>
      <c r="AQ6" s="288"/>
      <c r="AR6" s="288"/>
      <c r="AS6" s="288"/>
      <c r="AT6" s="288"/>
      <c r="AU6" s="288"/>
      <c r="AV6" s="262" t="s">
        <v>144</v>
      </c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4"/>
      <c r="BL6" s="262">
        <v>0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4"/>
      <c r="CF6" s="266">
        <f>CF16+CF11</f>
        <v>-1254855.35</v>
      </c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>
        <f>CF6</f>
        <v>-1254855.35</v>
      </c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2">
        <f>ET16</f>
        <v>1254855.3499999996</v>
      </c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4"/>
    </row>
    <row r="7" spans="1:166" s="35" customFormat="1" ht="32.25" customHeight="1">
      <c r="A7" s="287" t="s">
        <v>149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  <c r="AQ7" s="288"/>
      <c r="AR7" s="288"/>
      <c r="AS7" s="288"/>
      <c r="AT7" s="288"/>
      <c r="AU7" s="288"/>
      <c r="AV7" s="262" t="s">
        <v>144</v>
      </c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4"/>
      <c r="BL7" s="262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4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2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4"/>
    </row>
    <row r="8" spans="1:166" s="35" customFormat="1" ht="32.25" customHeight="1">
      <c r="A8" s="286" t="s">
        <v>148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120" t="s">
        <v>147</v>
      </c>
      <c r="AQ8" s="120"/>
      <c r="AR8" s="120"/>
      <c r="AS8" s="120"/>
      <c r="AT8" s="120"/>
      <c r="AU8" s="120"/>
      <c r="AV8" s="262" t="s">
        <v>144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4"/>
      <c r="BL8" s="262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4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2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4"/>
    </row>
    <row r="9" spans="1:166" s="35" customFormat="1" ht="32.25" customHeight="1">
      <c r="A9" s="286" t="s">
        <v>385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120"/>
      <c r="AQ9" s="120"/>
      <c r="AR9" s="120"/>
      <c r="AS9" s="120"/>
      <c r="AT9" s="120"/>
      <c r="AU9" s="120"/>
      <c r="AV9" s="262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2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4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2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4"/>
    </row>
    <row r="10" spans="1:166" s="35" customFormat="1" ht="32.25" customHeight="1">
      <c r="A10" s="286" t="s">
        <v>382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120"/>
      <c r="AQ10" s="120"/>
      <c r="AR10" s="120"/>
      <c r="AS10" s="120"/>
      <c r="AT10" s="120"/>
      <c r="AU10" s="120"/>
      <c r="AV10" s="262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2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4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2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4"/>
    </row>
    <row r="11" spans="1:166" s="35" customFormat="1" ht="32.25" customHeight="1">
      <c r="A11" s="267" t="s">
        <v>383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9"/>
      <c r="AP11" s="270"/>
      <c r="AQ11" s="271"/>
      <c r="AR11" s="271"/>
      <c r="AS11" s="271"/>
      <c r="AT11" s="271"/>
      <c r="AU11" s="272"/>
      <c r="AV11" s="312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4"/>
      <c r="BL11" s="262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4"/>
      <c r="CF11" s="262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4"/>
      <c r="CW11" s="262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  <c r="DN11" s="262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4"/>
      <c r="EE11" s="262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4"/>
      <c r="ET11" s="262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4"/>
    </row>
    <row r="12" spans="1:166" s="35" customFormat="1" ht="32.25" customHeight="1">
      <c r="A12" s="282" t="s">
        <v>384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120"/>
      <c r="AQ12" s="120"/>
      <c r="AR12" s="120"/>
      <c r="AS12" s="120"/>
      <c r="AT12" s="120"/>
      <c r="AU12" s="120"/>
      <c r="AV12" s="262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4"/>
      <c r="BL12" s="262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4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2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4"/>
    </row>
    <row r="13" spans="1:166" s="35" customFormat="1" ht="32.25" customHeight="1">
      <c r="A13" s="286" t="s">
        <v>146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120" t="s">
        <v>145</v>
      </c>
      <c r="AQ13" s="120"/>
      <c r="AR13" s="120"/>
      <c r="AS13" s="120"/>
      <c r="AT13" s="120"/>
      <c r="AU13" s="120"/>
      <c r="AV13" s="262" t="s">
        <v>144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4"/>
      <c r="BL13" s="262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4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2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4"/>
    </row>
    <row r="14" spans="1:166" s="35" customFormat="1" ht="32.25" customHeight="1">
      <c r="A14" s="279" t="s">
        <v>385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1"/>
      <c r="AP14" s="120"/>
      <c r="AQ14" s="120"/>
      <c r="AR14" s="120"/>
      <c r="AS14" s="120"/>
      <c r="AT14" s="120"/>
      <c r="AU14" s="120"/>
      <c r="AV14" s="262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4"/>
      <c r="BL14" s="262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4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2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4"/>
    </row>
    <row r="15" spans="1:166" s="35" customFormat="1" ht="32.25" customHeight="1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9"/>
      <c r="AP15" s="270"/>
      <c r="AQ15" s="271"/>
      <c r="AR15" s="271"/>
      <c r="AS15" s="271"/>
      <c r="AT15" s="271"/>
      <c r="AU15" s="272"/>
      <c r="AV15" s="262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4"/>
      <c r="BL15" s="262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4"/>
      <c r="CF15" s="262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4"/>
      <c r="CW15" s="262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4"/>
      <c r="DN15" s="262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4"/>
      <c r="EE15" s="262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4"/>
      <c r="ET15" s="262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4"/>
    </row>
    <row r="16" spans="1:166" s="35" customFormat="1" ht="32.25" customHeight="1">
      <c r="A16" s="282" t="s">
        <v>143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120" t="s">
        <v>142</v>
      </c>
      <c r="AQ16" s="120"/>
      <c r="AR16" s="120"/>
      <c r="AS16" s="120"/>
      <c r="AT16" s="120"/>
      <c r="AU16" s="120"/>
      <c r="AV16" s="262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4"/>
      <c r="BL16" s="262">
        <v>0</v>
      </c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4"/>
      <c r="CF16" s="262">
        <f>CF17+CF18</f>
        <v>-1254855.35</v>
      </c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4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>
        <f>CF16</f>
        <v>-1254855.35</v>
      </c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2">
        <f>ET18+ET17</f>
        <v>1254855.3499999996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4"/>
    </row>
    <row r="17" spans="1:166" s="35" customFormat="1" ht="32.25" customHeight="1">
      <c r="A17" s="282" t="s">
        <v>386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120" t="s">
        <v>141</v>
      </c>
      <c r="AQ17" s="120"/>
      <c r="AR17" s="120"/>
      <c r="AS17" s="120"/>
      <c r="AT17" s="120"/>
      <c r="AU17" s="120"/>
      <c r="AV17" s="283" t="s">
        <v>140</v>
      </c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5"/>
      <c r="BL17" s="262">
        <f>-доходы!BJ18</f>
        <v>-15472900</v>
      </c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4"/>
      <c r="CF17" s="266">
        <f>-доходы!CF18</f>
        <v>-3876329.33</v>
      </c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>
        <f>CF17</f>
        <v>-3876329.33</v>
      </c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2">
        <f>BL17-CF17</f>
        <v>-11596570.67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4"/>
    </row>
    <row r="18" spans="1:166" s="35" customFormat="1" ht="32.25" customHeight="1">
      <c r="A18" s="282" t="s">
        <v>387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120" t="s">
        <v>139</v>
      </c>
      <c r="AQ18" s="120"/>
      <c r="AR18" s="120"/>
      <c r="AS18" s="120"/>
      <c r="AT18" s="120"/>
      <c r="AU18" s="120"/>
      <c r="AV18" s="283" t="s">
        <v>138</v>
      </c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5"/>
      <c r="BL18" s="262">
        <f>расходы!H4</f>
        <v>15472900</v>
      </c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4"/>
      <c r="CF18" s="266">
        <f>расходы!I4</f>
        <v>2621473.98</v>
      </c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>
        <f>CF18</f>
        <v>2621473.98</v>
      </c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2">
        <f>BL18-CF18</f>
        <v>12851426.02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4"/>
    </row>
    <row r="19" spans="1:166" s="35" customFormat="1" ht="32.25" customHeight="1">
      <c r="A19" s="267" t="s">
        <v>388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9"/>
      <c r="AP19" s="270" t="s">
        <v>389</v>
      </c>
      <c r="AQ19" s="271"/>
      <c r="AR19" s="271"/>
      <c r="AS19" s="271"/>
      <c r="AT19" s="271"/>
      <c r="AU19" s="272"/>
      <c r="AV19" s="262" t="s">
        <v>144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4"/>
      <c r="BL19" s="262" t="s">
        <v>144</v>
      </c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4"/>
      <c r="CF19" s="262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4"/>
      <c r="CW19" s="262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4"/>
      <c r="DN19" s="262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4"/>
      <c r="EE19" s="262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4"/>
      <c r="ET19" s="262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4"/>
    </row>
    <row r="20" spans="1:166" s="35" customFormat="1" ht="57.75" customHeight="1">
      <c r="A20" s="274" t="s">
        <v>393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6"/>
      <c r="AP20" s="270" t="s">
        <v>390</v>
      </c>
      <c r="AQ20" s="271"/>
      <c r="AR20" s="271"/>
      <c r="AS20" s="271"/>
      <c r="AT20" s="271"/>
      <c r="AU20" s="272"/>
      <c r="AV20" s="262" t="s">
        <v>144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62" t="s">
        <v>144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4"/>
      <c r="CF20" s="262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4"/>
      <c r="CW20" s="262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4"/>
      <c r="DN20" s="262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4"/>
      <c r="EE20" s="262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4"/>
      <c r="ET20" s="262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4"/>
    </row>
    <row r="21" spans="1:166" s="35" customFormat="1" ht="32.25" customHeight="1">
      <c r="A21" s="267" t="s">
        <v>394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9"/>
      <c r="AP21" s="270"/>
      <c r="AQ21" s="271"/>
      <c r="AR21" s="271"/>
      <c r="AS21" s="271"/>
      <c r="AT21" s="271"/>
      <c r="AU21" s="272"/>
      <c r="AV21" s="262" t="s">
        <v>144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4"/>
      <c r="BL21" s="262" t="s">
        <v>144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4"/>
      <c r="CF21" s="283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5"/>
      <c r="CW21" s="262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4"/>
      <c r="DN21" s="262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4"/>
      <c r="EE21" s="262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4"/>
      <c r="ET21" s="262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4"/>
    </row>
    <row r="22" spans="1:166" s="35" customFormat="1" ht="32.25" customHeight="1">
      <c r="A22" s="267" t="s">
        <v>395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9"/>
      <c r="AP22" s="270" t="s">
        <v>391</v>
      </c>
      <c r="AQ22" s="271"/>
      <c r="AR22" s="271"/>
      <c r="AS22" s="271"/>
      <c r="AT22" s="271"/>
      <c r="AU22" s="272"/>
      <c r="AV22" s="262" t="s">
        <v>144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4"/>
      <c r="BL22" s="262" t="s">
        <v>144</v>
      </c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4"/>
      <c r="CF22" s="283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5"/>
      <c r="CW22" s="262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  <c r="DN22" s="262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4"/>
      <c r="EE22" s="262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4"/>
      <c r="ET22" s="262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4"/>
    </row>
    <row r="23" spans="1:166" s="35" customFormat="1" ht="32.25" customHeight="1">
      <c r="A23" s="267" t="s">
        <v>396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9"/>
      <c r="AP23" s="270" t="s">
        <v>392</v>
      </c>
      <c r="AQ23" s="271"/>
      <c r="AR23" s="271"/>
      <c r="AS23" s="271"/>
      <c r="AT23" s="271"/>
      <c r="AU23" s="272"/>
      <c r="AV23" s="262" t="s">
        <v>144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4"/>
      <c r="BL23" s="262" t="s">
        <v>144</v>
      </c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4"/>
      <c r="CF23" s="283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5"/>
      <c r="CW23" s="262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  <c r="DN23" s="262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4"/>
      <c r="EE23" s="262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4"/>
      <c r="ET23" s="262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4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381</v>
      </c>
    </row>
    <row r="26" spans="1:166" s="35" customFormat="1" ht="35.25" customHeight="1">
      <c r="A26" s="305" t="s">
        <v>157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293" t="s">
        <v>378</v>
      </c>
      <c r="AQ26" s="293"/>
      <c r="AR26" s="293"/>
      <c r="AS26" s="293"/>
      <c r="AT26" s="293"/>
      <c r="AU26" s="293"/>
      <c r="AV26" s="294" t="s">
        <v>379</v>
      </c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7"/>
      <c r="BL26" s="294" t="s">
        <v>380</v>
      </c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7"/>
      <c r="CF26" s="311" t="s">
        <v>155</v>
      </c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294" t="s">
        <v>154</v>
      </c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6"/>
    </row>
    <row r="27" spans="1:166" s="35" customFormat="1" ht="75.75" customHeight="1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293"/>
      <c r="AQ27" s="293"/>
      <c r="AR27" s="293"/>
      <c r="AS27" s="293"/>
      <c r="AT27" s="293"/>
      <c r="AU27" s="293"/>
      <c r="AV27" s="308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10"/>
      <c r="BL27" s="308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10"/>
      <c r="CF27" s="293" t="s">
        <v>377</v>
      </c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 t="s">
        <v>153</v>
      </c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 t="s">
        <v>152</v>
      </c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 t="s">
        <v>151</v>
      </c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7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9"/>
    </row>
    <row r="28" spans="1:166" s="35" customFormat="1" ht="18.75">
      <c r="A28" s="277">
        <v>1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>
        <v>2</v>
      </c>
      <c r="AQ28" s="277"/>
      <c r="AR28" s="277"/>
      <c r="AS28" s="277"/>
      <c r="AT28" s="277"/>
      <c r="AU28" s="277"/>
      <c r="AV28" s="290">
        <v>3</v>
      </c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2"/>
      <c r="BL28" s="290">
        <v>4</v>
      </c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2"/>
      <c r="CF28" s="277">
        <v>5</v>
      </c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>
        <v>6</v>
      </c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>
        <v>7</v>
      </c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>
        <v>8</v>
      </c>
      <c r="EF28" s="277"/>
      <c r="EG28" s="277"/>
      <c r="EH28" s="277"/>
      <c r="EI28" s="277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90">
        <v>9</v>
      </c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1"/>
    </row>
    <row r="29" spans="1:166" s="35" customFormat="1" ht="45.75" customHeight="1">
      <c r="A29" s="289" t="s">
        <v>400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8" t="s">
        <v>397</v>
      </c>
      <c r="AQ29" s="288"/>
      <c r="AR29" s="288"/>
      <c r="AS29" s="288"/>
      <c r="AT29" s="288"/>
      <c r="AU29" s="288"/>
      <c r="AV29" s="262" t="s">
        <v>144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4"/>
      <c r="BL29" s="262" t="s">
        <v>144</v>
      </c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4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2" t="s">
        <v>144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4"/>
    </row>
    <row r="30" spans="1:166" s="35" customFormat="1" ht="32.25" customHeight="1">
      <c r="A30" s="287" t="s">
        <v>149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8"/>
      <c r="AQ30" s="288"/>
      <c r="AR30" s="288"/>
      <c r="AS30" s="288"/>
      <c r="AT30" s="288"/>
      <c r="AU30" s="288"/>
      <c r="AV30" s="262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4"/>
      <c r="BL30" s="262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4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2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s="35" customFormat="1" ht="32.25" customHeight="1">
      <c r="A31" s="286" t="s">
        <v>401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120" t="s">
        <v>398</v>
      </c>
      <c r="AQ31" s="120"/>
      <c r="AR31" s="120"/>
      <c r="AS31" s="120"/>
      <c r="AT31" s="120"/>
      <c r="AU31" s="120"/>
      <c r="AV31" s="262" t="s">
        <v>144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4"/>
      <c r="BL31" s="262" t="s">
        <v>144</v>
      </c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4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2" t="s">
        <v>144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4"/>
    </row>
    <row r="32" spans="1:166" s="35" customFormat="1" ht="32.25" customHeight="1">
      <c r="A32" s="286" t="s">
        <v>402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120" t="s">
        <v>399</v>
      </c>
      <c r="AQ32" s="120"/>
      <c r="AR32" s="120"/>
      <c r="AS32" s="120"/>
      <c r="AT32" s="120"/>
      <c r="AU32" s="120"/>
      <c r="AV32" s="262" t="s">
        <v>144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4"/>
      <c r="BL32" s="262" t="s">
        <v>144</v>
      </c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4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2" t="s">
        <v>144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="35" customFormat="1" ht="27.75" customHeight="1"/>
    <row r="34" spans="1:84" s="35" customFormat="1" ht="47.25" customHeight="1">
      <c r="A34" s="91" t="s">
        <v>415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3" t="s">
        <v>485</v>
      </c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CF34" s="35" t="s">
        <v>137</v>
      </c>
    </row>
    <row r="35" spans="14:149" s="35" customFormat="1" ht="20.25">
      <c r="N35" s="261" t="s">
        <v>134</v>
      </c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H35" s="265" t="s">
        <v>133</v>
      </c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CF35" s="35" t="s">
        <v>136</v>
      </c>
      <c r="CG35" s="35" t="s">
        <v>337</v>
      </c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S35" s="278" t="s">
        <v>350</v>
      </c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/>
      <c r="EK35" s="278"/>
      <c r="EL35" s="278"/>
      <c r="EM35" s="278"/>
      <c r="EN35" s="278"/>
      <c r="EO35" s="278"/>
      <c r="EP35" s="278"/>
      <c r="EQ35" s="278"/>
      <c r="ER35" s="278"/>
      <c r="ES35" s="278"/>
    </row>
    <row r="36" spans="1:153" s="35" customFormat="1" ht="44.25" customHeight="1">
      <c r="A36" s="35" t="s">
        <v>135</v>
      </c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H36" s="273" t="s">
        <v>442</v>
      </c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DC36" s="261" t="s">
        <v>134</v>
      </c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S36" s="261" t="s">
        <v>133</v>
      </c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W36" s="82"/>
    </row>
    <row r="37" spans="18:60" s="35" customFormat="1" ht="15.75" customHeight="1">
      <c r="R37" s="261" t="s">
        <v>134</v>
      </c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H37" s="265" t="s">
        <v>133</v>
      </c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59" t="s">
        <v>132</v>
      </c>
      <c r="B39" s="259"/>
      <c r="C39" s="260" t="s">
        <v>333</v>
      </c>
      <c r="D39" s="260"/>
      <c r="E39" s="260"/>
      <c r="F39" s="35" t="s">
        <v>132</v>
      </c>
      <c r="I39" s="258" t="s">
        <v>507</v>
      </c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9">
        <v>20</v>
      </c>
      <c r="Z39" s="259"/>
      <c r="AA39" s="259"/>
      <c r="AB39" s="259"/>
      <c r="AC39" s="259"/>
      <c r="AD39" s="170" t="s">
        <v>486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2022-04-01T13:00:38Z</cp:lastPrinted>
  <dcterms:created xsi:type="dcterms:W3CDTF">2015-02-02T08:55:52Z</dcterms:created>
  <dcterms:modified xsi:type="dcterms:W3CDTF">2022-04-27T11:48:58Z</dcterms:modified>
  <cp:category/>
  <cp:version/>
  <cp:contentType/>
  <cp:contentStatus/>
</cp:coreProperties>
</file>