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'отчет'!$A$45:$AM$45</definedName>
    <definedName name="_xlnm.Print_Area" localSheetId="0">'отчет'!$A$1:$FH$328</definedName>
  </definedNames>
  <calcPr fullCalcOnLoad="1"/>
</workbook>
</file>

<file path=xl/sharedStrings.xml><?xml version="1.0" encoding="utf-8"?>
<sst xmlns="http://schemas.openxmlformats.org/spreadsheetml/2006/main" count="677" uniqueCount="325">
  <si>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</si>
  <si>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</si>
  <si>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</si>
  <si>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</si>
  <si>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</si>
  <si>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</si>
  <si>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</si>
  <si>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</si>
  <si>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</si>
  <si>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</si>
  <si>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</si>
  <si>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</si>
  <si>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</si>
  <si>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</si>
  <si>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</si>
  <si>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</si>
  <si>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</si>
  <si>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</si>
  <si>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</si>
  <si>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</si>
  <si>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</si>
  <si>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</si>
  <si>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</si>
  <si>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</si>
  <si>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</si>
  <si>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</si>
  <si>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</si>
  <si>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</si>
  <si>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</si>
  <si>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</si>
  <si>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</si>
  <si>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</si>
  <si>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</si>
  <si>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</si>
  <si>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</si>
  <si>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</si>
  <si>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</si>
  <si>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</si>
  <si>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</si>
  <si>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</si>
  <si>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</si>
  <si>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</si>
  <si>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</si>
  <si>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</si>
  <si>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</si>
  <si>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</si>
  <si>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</si>
  <si>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</si>
  <si>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</si>
  <si>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</si>
  <si>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</si>
  <si>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</si>
  <si>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</si>
  <si>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</si>
  <si>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</si>
  <si>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</si>
  <si>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</si>
  <si>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</si>
  <si>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</si>
  <si>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</si>
  <si>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</si>
  <si>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</si>
  <si>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</si>
  <si>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</si>
  <si>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</si>
  <si>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</si>
  <si>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</si>
  <si>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</si>
  <si>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</si>
  <si>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</si>
  <si>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</si>
  <si>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</si>
  <si>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</si>
  <si>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</si>
  <si>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</si>
  <si>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</si>
  <si>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</si>
  <si>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</si>
  <si>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</si>
  <si>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</si>
  <si>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</si>
  <si>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</si>
  <si>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</si>
  <si>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</si>
  <si>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</si>
  <si>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</si>
  <si>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</si>
  <si>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</si>
  <si>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</si>
  <si>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</si>
  <si>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</si>
  <si>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</si>
  <si>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</si>
  <si>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</si>
  <si>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</si>
  <si>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</si>
  <si>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</si>
  <si>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</si>
  <si>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</si>
  <si>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</si>
  <si>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</si>
  <si>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</si>
  <si>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</si>
  <si>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</si>
  <si>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</si>
  <si>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</si>
  <si>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</si>
  <si>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</si>
  <si>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</si>
  <si>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</si>
  <si>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</si>
  <si>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</si>
  <si>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</si>
  <si>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</si>
  <si>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</si>
  <si>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</si>
  <si>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</si>
  <si>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</si>
  <si>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</si>
  <si>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</si>
  <si>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</si>
  <si>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</si>
  <si>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</si>
  <si>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</si>
  <si>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</si>
  <si>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</si>
  <si>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</si>
  <si>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</si>
  <si>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</si>
  <si>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</si>
  <si>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</si>
  <si>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</si>
  <si>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</si>
  <si>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</si>
  <si>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</si>
  <si>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</si>
  <si>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</si>
  <si>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</si>
  <si>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</si>
  <si>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</si>
  <si>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</si>
  <si>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</si>
  <si>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</si>
  <si>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</si>
  <si>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</si>
  <si>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</si>
  <si>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</si>
  <si>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</si>
  <si>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</si>
  <si>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</si>
  <si>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</si>
  <si>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</si>
  <si>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</si>
  <si>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</si>
  <si>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</si>
  <si>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</si>
  <si>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</si>
  <si>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</si>
  <si>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</si>
  <si>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</si>
  <si>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</si>
  <si>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</si>
  <si>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</si>
  <si>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</si>
  <si>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</si>
  <si>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</si>
  <si>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</si>
  <si>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</si>
  <si>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</si>
  <si>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</si>
  <si>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</si>
  <si>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</si>
  <si>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</si>
  <si>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</si>
  <si>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</si>
  <si>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</si>
  <si>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</si>
  <si>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</si>
  <si>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</si>
  <si>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</si>
  <si>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</si>
  <si>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</si>
  <si>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</si>
  <si>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</si>
  <si>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</si>
  <si>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</si>
  <si>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</si>
  <si>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</si>
  <si>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</si>
  <si>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</si>
  <si>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</si>
  <si>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</si>
  <si>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</si>
  <si>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</si>
  <si>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</si>
  <si>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</si>
  <si>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</si>
  <si>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</si>
  <si>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</si>
  <si>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</si>
  <si>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</si>
  <si>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</si>
  <si>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</si>
  <si>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</si>
  <si>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</si>
  <si>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</si>
  <si>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</si>
  <si>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</si>
  <si>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</si>
  <si>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</si>
  <si>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</si>
  <si>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</si>
  <si>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</si>
  <si>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</si>
  <si>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</si>
  <si>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</si>
  <si>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</si>
  <si>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</si>
  <si>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</si>
  <si>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</si>
  <si>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</si>
  <si>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</si>
  <si>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</si>
  <si>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</si>
  <si>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</si>
  <si>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</si>
  <si>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</si>
  <si>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</si>
  <si>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</si>
  <si>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</si>
  <si>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</si>
  <si>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</si>
  <si>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</si>
  <si>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</si>
  <si>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</si>
  <si>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</si>
  <si>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</si>
  <si>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</si>
  <si>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</si>
  <si>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</si>
  <si>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</si>
  <si>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</si>
  <si>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</si>
  <si>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</si>
  <si>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</si>
  <si>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</si>
  <si>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</si>
  <si>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</si>
  <si>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</si>
  <si>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</si>
  <si>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</si>
  <si>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</si>
  <si>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</si>
  <si>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</si>
  <si>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</si>
  <si>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</si>
  <si>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</si>
  <si>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</si>
  <si>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</si>
  <si>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</si>
  <si>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</si>
  <si>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</si>
  <si>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</si>
  <si>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</si>
  <si>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</si>
  <si>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</si>
  <si>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</si>
  <si>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</si>
  <si>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</si>
  <si>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</si>
  <si>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</si>
  <si>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</si>
  <si>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</si>
  <si>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</si>
  <si>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</si>
  <si>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</si>
  <si>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</si>
  <si>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</si>
  <si>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</si>
  <si>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</si>
  <si>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</si>
  <si>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</si>
  <si>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</si>
  <si>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</si>
  <si>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</si>
  <si>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</si>
  <si>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</si>
  <si>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</si>
  <si>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</si>
  <si>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</si>
  <si>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</si>
  <si>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</si>
  <si>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</si>
  <si>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</si>
  <si>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</si>
  <si>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</si>
  <si>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</si>
  <si>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</si>
  <si>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</si>
  <si>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</si>
  <si>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</si>
  <si>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Прочие работы, услуги</t>
  </si>
  <si>
    <t>951.0113.0900200.244  ф.00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</si>
  <si>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</si>
  <si>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</si>
  <si>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</si>
  <si>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</si>
  <si>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</si>
  <si>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</si>
  <si>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</si>
  <si>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</si>
  <si>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</si>
  <si>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</si>
  <si>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</si>
  <si>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</si>
  <si>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</si>
  <si>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</si>
  <si>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Средства, переданные для компенсации дополнительных расходов, возникших в результате решений принятых органами власти</t>
  </si>
  <si>
    <t>951.0801.7950801 612  ф.01</t>
  </si>
  <si>
    <t>222</t>
  </si>
  <si>
    <t>1 06 06023 10 3000 110</t>
  </si>
  <si>
    <t>сентября</t>
  </si>
  <si>
    <t>01.09.2012</t>
  </si>
  <si>
    <t>03</t>
  </si>
  <si>
    <t>1 01 02010 01 3000 110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</si>
</sst>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3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6" fontId="5" fillId="0" borderId="13" xfId="43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24" borderId="13" xfId="0" applyNumberFormat="1" applyFont="1" applyFill="1" applyBorder="1" applyAlignment="1">
      <alignment horizontal="center"/>
    </xf>
    <xf numFmtId="4" fontId="6" fillId="24" borderId="23" xfId="0" applyNumberFormat="1" applyFont="1" applyFill="1" applyBorder="1" applyAlignment="1">
      <alignment horizontal="center"/>
    </xf>
    <xf numFmtId="4" fontId="6" fillId="24" borderId="25" xfId="0" applyNumberFormat="1" applyFont="1" applyFill="1" applyBorder="1" applyAlignment="1">
      <alignment horizontal="center"/>
    </xf>
    <xf numFmtId="4" fontId="6" fillId="24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49" fontId="6" fillId="0" borderId="23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30" fillId="0" borderId="23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top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7"/>
  <sheetViews>
    <sheetView tabSelected="1" view="pageBreakPreview" zoomScaleSheetLayoutView="100" workbookViewId="0" topLeftCell="A49">
      <selection activeCell="BJ56" sqref="BJ56:CE56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44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46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5"/>
      <c r="ES2" s="5"/>
      <c r="ET2" s="155" t="s">
        <v>0</v>
      </c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7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8" t="s">
        <v>17</v>
      </c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60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48" t="s">
        <v>321</v>
      </c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>
        <v>2012</v>
      </c>
      <c r="CF4" s="149"/>
      <c r="CG4" s="149"/>
      <c r="CH4" s="149"/>
      <c r="CI4" s="149"/>
      <c r="CJ4" s="150" t="s">
        <v>4</v>
      </c>
      <c r="CK4" s="150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43" t="s">
        <v>322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4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42" t="s">
        <v>51</v>
      </c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61" t="s">
        <v>52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3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42" t="s">
        <v>122</v>
      </c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4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4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4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4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197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64">
        <v>383</v>
      </c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6"/>
    </row>
    <row r="9" spans="1:166" s="4" customFormat="1" ht="15.75" customHeight="1">
      <c r="A9" s="146" t="s">
        <v>20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54"/>
    </row>
    <row r="10" spans="1:167" s="4" customFormat="1" ht="19.5" customHeight="1">
      <c r="A10" s="87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9"/>
      <c r="AN10" s="87" t="s">
        <v>23</v>
      </c>
      <c r="AO10" s="88"/>
      <c r="AP10" s="88"/>
      <c r="AQ10" s="88"/>
      <c r="AR10" s="88"/>
      <c r="AS10" s="89"/>
      <c r="AT10" s="87" t="s">
        <v>28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9"/>
      <c r="BJ10" s="87" t="s">
        <v>144</v>
      </c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9"/>
      <c r="CF10" s="43" t="s">
        <v>24</v>
      </c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5"/>
      <c r="ET10" s="56" t="s">
        <v>29</v>
      </c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"/>
    </row>
    <row r="11" spans="1:167" s="4" customFormat="1" ht="109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2"/>
      <c r="AN11" s="90"/>
      <c r="AO11" s="91"/>
      <c r="AP11" s="91"/>
      <c r="AQ11" s="91"/>
      <c r="AR11" s="91"/>
      <c r="AS11" s="92"/>
      <c r="AT11" s="90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2"/>
      <c r="BJ11" s="90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2"/>
      <c r="CF11" s="44" t="s">
        <v>145</v>
      </c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5"/>
      <c r="CW11" s="43" t="s">
        <v>25</v>
      </c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5"/>
      <c r="DN11" s="43" t="s">
        <v>26</v>
      </c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5"/>
      <c r="EE11" s="43" t="s">
        <v>27</v>
      </c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"/>
    </row>
    <row r="12" spans="1:167" s="4" customFormat="1" ht="11.25" customHeight="1">
      <c r="A12" s="151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3"/>
      <c r="AN12" s="151">
        <v>2</v>
      </c>
      <c r="AO12" s="152"/>
      <c r="AP12" s="152"/>
      <c r="AQ12" s="152"/>
      <c r="AR12" s="152"/>
      <c r="AS12" s="153"/>
      <c r="AT12" s="151">
        <v>3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  <c r="BJ12" s="151">
        <v>4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51">
        <v>5</v>
      </c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3"/>
      <c r="CW12" s="151">
        <v>6</v>
      </c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3"/>
      <c r="DN12" s="151">
        <v>7</v>
      </c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3"/>
      <c r="EE12" s="151">
        <v>8</v>
      </c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70">
        <v>9</v>
      </c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5"/>
    </row>
    <row r="13" spans="1:167" s="12" customFormat="1" ht="20.25" customHeight="1">
      <c r="A13" s="167" t="s">
        <v>21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9"/>
      <c r="AN13" s="104" t="s">
        <v>30</v>
      </c>
      <c r="AO13" s="104"/>
      <c r="AP13" s="104"/>
      <c r="AQ13" s="104"/>
      <c r="AR13" s="104"/>
      <c r="AS13" s="104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58">
        <f>BJ15+BJ90</f>
        <v>6286000</v>
      </c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>
        <f>CF15+CF91</f>
        <v>4820550.08</v>
      </c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58">
        <f>CF13</f>
        <v>4820550.08</v>
      </c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11"/>
    </row>
    <row r="14" spans="1:167" s="4" customFormat="1" ht="15" customHeight="1">
      <c r="A14" s="100" t="s">
        <v>22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93" t="s">
        <v>31</v>
      </c>
      <c r="AO14" s="93"/>
      <c r="AP14" s="93"/>
      <c r="AQ14" s="93"/>
      <c r="AR14" s="93"/>
      <c r="AS14" s="93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"/>
    </row>
    <row r="15" spans="1:167" s="12" customFormat="1" ht="18" customHeight="1">
      <c r="A15" s="95" t="s">
        <v>153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71"/>
      <c r="AO15" s="71"/>
      <c r="AP15" s="71"/>
      <c r="AQ15" s="71"/>
      <c r="AR15" s="71"/>
      <c r="AS15" s="71"/>
      <c r="AT15" s="71" t="s">
        <v>89</v>
      </c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58">
        <f>BJ16+BJ49+BJ65+BJ76+BJ83+BJ27</f>
        <v>2850900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>
        <f>CF16+CF49+CF65+CF83+CF69+CF76+CF80+CF87</f>
        <v>1877650.08</v>
      </c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58">
        <f>CF15</f>
        <v>1877650.08</v>
      </c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11"/>
    </row>
    <row r="16" spans="1:167" s="12" customFormat="1" ht="18" customHeight="1">
      <c r="A16" s="115" t="s">
        <v>173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71"/>
      <c r="AO16" s="71"/>
      <c r="AP16" s="71"/>
      <c r="AQ16" s="71"/>
      <c r="AR16" s="71"/>
      <c r="AS16" s="71"/>
      <c r="AT16" s="71" t="s">
        <v>154</v>
      </c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58">
        <f>BJ17</f>
        <v>653900</v>
      </c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>
        <f>CF17+CF27</f>
        <v>749467.36</v>
      </c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58">
        <f>CF16</f>
        <v>749467.36</v>
      </c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10"/>
      <c r="FJ16" s="10"/>
      <c r="FK16" s="11"/>
    </row>
    <row r="17" spans="1:167" s="12" customFormat="1" ht="18.75" customHeight="1">
      <c r="A17" s="115" t="s">
        <v>50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71"/>
      <c r="AO17" s="71"/>
      <c r="AP17" s="71"/>
      <c r="AQ17" s="71"/>
      <c r="AR17" s="71"/>
      <c r="AS17" s="71"/>
      <c r="AT17" s="71" t="s">
        <v>107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58">
        <f>BJ18</f>
        <v>653900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>
        <f>CF18+CF24+CF22</f>
        <v>235792.35</v>
      </c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58">
        <f>CF17</f>
        <v>235792.35</v>
      </c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10"/>
      <c r="FI17" s="10"/>
      <c r="FJ17" s="10"/>
      <c r="FK17" s="11"/>
    </row>
    <row r="18" spans="1:167" s="12" customFormat="1" ht="18" customHeight="1">
      <c r="A18" s="95" t="s">
        <v>50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71"/>
      <c r="AO18" s="71"/>
      <c r="AP18" s="71"/>
      <c r="AQ18" s="71"/>
      <c r="AR18" s="71"/>
      <c r="AS18" s="71"/>
      <c r="AT18" s="71" t="s">
        <v>199</v>
      </c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58">
        <v>653900</v>
      </c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>
        <f>CF19+CF20+CF21</f>
        <v>233957.24</v>
      </c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8">
        <f>CF18</f>
        <v>233957.24</v>
      </c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11"/>
    </row>
    <row r="19" spans="1:170" s="4" customFormat="1" ht="15.75" customHeight="1">
      <c r="A19" s="94" t="s">
        <v>50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66"/>
      <c r="AO19" s="66"/>
      <c r="AP19" s="66"/>
      <c r="AQ19" s="66"/>
      <c r="AR19" s="66"/>
      <c r="AS19" s="66"/>
      <c r="AT19" s="66" t="s">
        <v>198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54">
        <v>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233227.34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4">
        <f>CF19</f>
        <v>233227.34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"/>
      <c r="FN19" s="5"/>
    </row>
    <row r="20" spans="1:170" s="4" customFormat="1" ht="15.75" customHeight="1">
      <c r="A20" s="94" t="s">
        <v>50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66"/>
      <c r="AO20" s="66"/>
      <c r="AP20" s="66"/>
      <c r="AQ20" s="66"/>
      <c r="AR20" s="66"/>
      <c r="AS20" s="66"/>
      <c r="AT20" s="66" t="s">
        <v>256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54">
        <v>0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>
        <v>44.28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4">
        <f aca="true" t="shared" si="0" ref="EE20:EE26">CF20</f>
        <v>44.28</v>
      </c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"/>
      <c r="FN20" s="5"/>
    </row>
    <row r="21" spans="1:170" s="4" customFormat="1" ht="15.75" customHeight="1">
      <c r="A21" s="94" t="s">
        <v>50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66"/>
      <c r="AO21" s="66"/>
      <c r="AP21" s="66"/>
      <c r="AQ21" s="66"/>
      <c r="AR21" s="66"/>
      <c r="AS21" s="66"/>
      <c r="AT21" s="66" t="s">
        <v>324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54">
        <v>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>
        <v>685.62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4">
        <f>CF21</f>
        <v>685.62</v>
      </c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"/>
      <c r="FN21" s="5"/>
    </row>
    <row r="22" spans="1:170" s="12" customFormat="1" ht="15.7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71"/>
      <c r="AO22" s="71"/>
      <c r="AP22" s="71"/>
      <c r="AQ22" s="71"/>
      <c r="AR22" s="71"/>
      <c r="AS22" s="71"/>
      <c r="AT22" s="71" t="s">
        <v>306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58">
        <v>0</v>
      </c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>
        <f>CF23</f>
        <v>478.6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58">
        <f t="shared" si="0"/>
        <v>478.6</v>
      </c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11"/>
      <c r="FN22" s="11"/>
    </row>
    <row r="23" spans="1:170" s="4" customFormat="1" ht="15.75" customHeight="1">
      <c r="A23" s="94" t="s">
        <v>50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66"/>
      <c r="AO23" s="66"/>
      <c r="AP23" s="66"/>
      <c r="AQ23" s="66"/>
      <c r="AR23" s="66"/>
      <c r="AS23" s="66"/>
      <c r="AT23" s="66" t="s">
        <v>305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54"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>
        <v>478.6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4">
        <f t="shared" si="0"/>
        <v>478.6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"/>
      <c r="FN23" s="5"/>
    </row>
    <row r="24" spans="1:170" s="12" customFormat="1" ht="15.75" customHeight="1">
      <c r="A24" s="95" t="s">
        <v>50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71"/>
      <c r="AO24" s="71"/>
      <c r="AP24" s="71"/>
      <c r="AQ24" s="71"/>
      <c r="AR24" s="71"/>
      <c r="AS24" s="71"/>
      <c r="AT24" s="71" t="s">
        <v>286</v>
      </c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58">
        <v>0</v>
      </c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>
        <f>CF25+CF26</f>
        <v>1356.51</v>
      </c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58">
        <f t="shared" si="0"/>
        <v>1356.51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11"/>
      <c r="FN24" s="11"/>
    </row>
    <row r="25" spans="1:170" s="4" customFormat="1" ht="15.75" customHeight="1">
      <c r="A25" s="94" t="s">
        <v>50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66"/>
      <c r="AO25" s="66"/>
      <c r="AP25" s="66"/>
      <c r="AQ25" s="66"/>
      <c r="AR25" s="66"/>
      <c r="AS25" s="66"/>
      <c r="AT25" s="66" t="s">
        <v>257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54">
        <v>0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>
        <v>1356.4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4">
        <f t="shared" si="0"/>
        <v>1356.4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"/>
      <c r="FN25" s="5"/>
    </row>
    <row r="26" spans="1:170" s="4" customFormat="1" ht="15.75" customHeight="1">
      <c r="A26" s="94" t="s">
        <v>50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66"/>
      <c r="AO26" s="66"/>
      <c r="AP26" s="66"/>
      <c r="AQ26" s="66"/>
      <c r="AR26" s="66"/>
      <c r="AS26" s="66"/>
      <c r="AT26" s="66" t="s">
        <v>258</v>
      </c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54">
        <v>0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>
        <v>0.11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4">
        <f t="shared" si="0"/>
        <v>0.11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"/>
      <c r="FN26" s="5"/>
    </row>
    <row r="27" spans="1:167" s="4" customFormat="1" ht="23.25" customHeight="1">
      <c r="A27" s="76" t="s">
        <v>155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1"/>
      <c r="AO27" s="71"/>
      <c r="AP27" s="71"/>
      <c r="AQ27" s="71"/>
      <c r="AR27" s="71"/>
      <c r="AS27" s="71"/>
      <c r="AT27" s="71" t="s">
        <v>108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58">
        <f>BJ28+BJ45</f>
        <v>303000</v>
      </c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>
        <f>CF45+CF28</f>
        <v>513675.01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8">
        <f aca="true" t="shared" si="1" ref="EE27:EE36">CF27</f>
        <v>513675.01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16"/>
      <c r="FJ27" s="16"/>
      <c r="FK27" s="5"/>
    </row>
    <row r="28" spans="1:175" s="4" customFormat="1" ht="34.5" customHeight="1">
      <c r="A28" s="95" t="s">
        <v>163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71"/>
      <c r="AO28" s="71"/>
      <c r="AP28" s="71"/>
      <c r="AQ28" s="71"/>
      <c r="AR28" s="71"/>
      <c r="AS28" s="71"/>
      <c r="AT28" s="71" t="s">
        <v>161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58">
        <f>BJ29+BJ35</f>
        <v>164900</v>
      </c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>
        <f>CF29+CF35+CF43</f>
        <v>271673.01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8">
        <f t="shared" si="1"/>
        <v>271673.01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16"/>
      <c r="FJ28" s="16"/>
      <c r="FK28" s="5"/>
      <c r="FS28" s="5"/>
    </row>
    <row r="29" spans="1:167" s="12" customFormat="1" ht="46.5" customHeight="1">
      <c r="A29" s="95" t="s">
        <v>164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71"/>
      <c r="AO29" s="71"/>
      <c r="AP29" s="71"/>
      <c r="AQ29" s="71"/>
      <c r="AR29" s="71"/>
      <c r="AS29" s="71"/>
      <c r="AT29" s="71" t="s">
        <v>200</v>
      </c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58">
        <f>BJ30+BJ31+BJ32+BJ34</f>
        <v>149800</v>
      </c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>
        <f>CF30+CF32+CF34+CF33</f>
        <v>150525.75999999998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58">
        <f t="shared" si="1"/>
        <v>150525.75999999998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11"/>
    </row>
    <row r="30" spans="1:167" s="4" customFormat="1" ht="33" customHeight="1">
      <c r="A30" s="94" t="s">
        <v>164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66"/>
      <c r="AO30" s="66"/>
      <c r="AP30" s="66"/>
      <c r="AQ30" s="66"/>
      <c r="AR30" s="66"/>
      <c r="AS30" s="66"/>
      <c r="AT30" s="66" t="s">
        <v>201</v>
      </c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54">
        <v>149800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>
        <f>CF31</f>
        <v>148875.85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4">
        <f t="shared" si="1"/>
        <v>148875.85</v>
      </c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"/>
    </row>
    <row r="31" spans="1:167" s="12" customFormat="1" ht="34.5" customHeight="1">
      <c r="A31" s="94" t="s">
        <v>164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71"/>
      <c r="AO31" s="40"/>
      <c r="AP31" s="40"/>
      <c r="AQ31" s="40"/>
      <c r="AR31" s="40"/>
      <c r="AS31" s="40"/>
      <c r="AT31" s="66" t="s">
        <v>194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54">
        <v>0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>
        <v>148875.85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54">
        <f t="shared" si="1"/>
        <v>148875.85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10"/>
      <c r="FI31" s="10"/>
      <c r="FJ31" s="10"/>
      <c r="FK31" s="11"/>
    </row>
    <row r="32" spans="1:167" s="4" customFormat="1" ht="36.75" customHeight="1">
      <c r="A32" s="94" t="s">
        <v>283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71"/>
      <c r="AO32" s="71"/>
      <c r="AP32" s="71"/>
      <c r="AQ32" s="71"/>
      <c r="AR32" s="71"/>
      <c r="AS32" s="71"/>
      <c r="AT32" s="66" t="s">
        <v>274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54">
        <v>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>
        <v>2305.78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5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55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54">
        <f t="shared" si="1"/>
        <v>2305.78</v>
      </c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55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6"/>
      <c r="FI32" s="16"/>
      <c r="FJ32" s="16"/>
      <c r="FK32" s="5"/>
    </row>
    <row r="33" spans="1:167" s="4" customFormat="1" ht="53.25" customHeight="1">
      <c r="A33" s="94" t="s">
        <v>282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71"/>
      <c r="AO33" s="71"/>
      <c r="AP33" s="71"/>
      <c r="AQ33" s="71"/>
      <c r="AR33" s="71"/>
      <c r="AS33" s="71"/>
      <c r="AT33" s="66" t="s">
        <v>307</v>
      </c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54">
        <v>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>
        <v>-880.42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5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55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54">
        <f t="shared" si="1"/>
        <v>-880.42</v>
      </c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55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6"/>
      <c r="FI33" s="16"/>
      <c r="FJ33" s="16"/>
      <c r="FK33" s="5"/>
    </row>
    <row r="34" spans="1:167" s="4" customFormat="1" ht="53.25" customHeight="1">
      <c r="A34" s="94" t="s">
        <v>282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71"/>
      <c r="AO34" s="71"/>
      <c r="AP34" s="71"/>
      <c r="AQ34" s="71"/>
      <c r="AR34" s="71"/>
      <c r="AS34" s="71"/>
      <c r="AT34" s="66" t="s">
        <v>275</v>
      </c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54">
        <v>0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>
        <v>224.55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5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55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54">
        <f t="shared" si="1"/>
        <v>224.55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55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6"/>
      <c r="FI34" s="16"/>
      <c r="FJ34" s="16"/>
      <c r="FK34" s="5"/>
    </row>
    <row r="35" spans="1:167" s="4" customFormat="1" ht="55.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71"/>
      <c r="AO35" s="71"/>
      <c r="AP35" s="71"/>
      <c r="AQ35" s="71"/>
      <c r="AR35" s="71"/>
      <c r="AS35" s="71"/>
      <c r="AT35" s="71" t="s">
        <v>203</v>
      </c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58">
        <f>BJ36</f>
        <v>15100</v>
      </c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>
        <f>CF36+CF39+CF38</f>
        <v>90666.59999999999</v>
      </c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5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55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54">
        <f t="shared" si="1"/>
        <v>90666.59999999999</v>
      </c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55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6"/>
      <c r="FI35" s="16"/>
      <c r="FJ35" s="16"/>
      <c r="FK35" s="5"/>
    </row>
    <row r="36" spans="1:167" s="12" customFormat="1" ht="35.25" customHeight="1">
      <c r="A36" s="94" t="s">
        <v>187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71"/>
      <c r="AO36" s="71"/>
      <c r="AP36" s="71"/>
      <c r="AQ36" s="71"/>
      <c r="AR36" s="71"/>
      <c r="AS36" s="71"/>
      <c r="AT36" s="66" t="s">
        <v>202</v>
      </c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54">
        <v>15100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>
        <f>CF37</f>
        <v>57033.38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4">
        <f t="shared" si="1"/>
        <v>57033.38</v>
      </c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68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70"/>
      <c r="FK36" s="11"/>
    </row>
    <row r="37" spans="1:167" s="12" customFormat="1" ht="37.5" customHeight="1">
      <c r="A37" s="94" t="s">
        <v>187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71"/>
      <c r="AO37" s="71"/>
      <c r="AP37" s="71"/>
      <c r="AQ37" s="71"/>
      <c r="AR37" s="71"/>
      <c r="AS37" s="71"/>
      <c r="AT37" s="66" t="s">
        <v>259</v>
      </c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54">
        <v>0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>
        <v>57033.38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4">
        <f aca="true" t="shared" si="2" ref="EE37:EE43">CF37</f>
        <v>57033.38</v>
      </c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68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70"/>
      <c r="FK37" s="11"/>
    </row>
    <row r="38" spans="1:167" s="12" customFormat="1" ht="37.5" customHeight="1">
      <c r="A38" s="94" t="s">
        <v>187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71"/>
      <c r="AO38" s="71"/>
      <c r="AP38" s="71"/>
      <c r="AQ38" s="71"/>
      <c r="AR38" s="71"/>
      <c r="AS38" s="71"/>
      <c r="AT38" s="66" t="s">
        <v>297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54">
        <v>0</v>
      </c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>
        <v>4.73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4">
        <f t="shared" si="2"/>
        <v>4.73</v>
      </c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68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70"/>
      <c r="FK38" s="11"/>
    </row>
    <row r="39" spans="1:167" s="12" customFormat="1" ht="54" customHeight="1">
      <c r="A39" s="94" t="s">
        <v>281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71"/>
      <c r="AO39" s="71"/>
      <c r="AP39" s="71"/>
      <c r="AQ39" s="71"/>
      <c r="AR39" s="71"/>
      <c r="AS39" s="71"/>
      <c r="AT39" s="66" t="s">
        <v>277</v>
      </c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54">
        <v>0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>
        <f>CF40+CF41+CF42</f>
        <v>33628.49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4">
        <f t="shared" si="2"/>
        <v>33628.49</v>
      </c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68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70"/>
      <c r="FK39" s="11"/>
    </row>
    <row r="40" spans="1:167" s="12" customFormat="1" ht="56.25" customHeight="1">
      <c r="A40" s="111" t="s">
        <v>281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N40" s="71"/>
      <c r="AO40" s="71"/>
      <c r="AP40" s="71"/>
      <c r="AQ40" s="71"/>
      <c r="AR40" s="71"/>
      <c r="AS40" s="71"/>
      <c r="AT40" s="66" t="s">
        <v>276</v>
      </c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54">
        <v>0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>
        <v>20482.64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4">
        <f t="shared" si="2"/>
        <v>20482.64</v>
      </c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68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70"/>
      <c r="FK40" s="11"/>
    </row>
    <row r="41" spans="1:167" s="12" customFormat="1" ht="75" customHeight="1">
      <c r="A41" s="94" t="s">
        <v>285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71"/>
      <c r="AO41" s="71"/>
      <c r="AP41" s="71"/>
      <c r="AQ41" s="71"/>
      <c r="AR41" s="71"/>
      <c r="AS41" s="71"/>
      <c r="AT41" s="66" t="s">
        <v>278</v>
      </c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54">
        <v>0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>
        <v>8473.18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4">
        <f t="shared" si="2"/>
        <v>8473.18</v>
      </c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68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70"/>
      <c r="FK41" s="11"/>
    </row>
    <row r="42" spans="1:167" s="12" customFormat="1" ht="72" customHeight="1">
      <c r="A42" s="94" t="s">
        <v>284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71"/>
      <c r="AO42" s="71"/>
      <c r="AP42" s="71"/>
      <c r="AQ42" s="71"/>
      <c r="AR42" s="71"/>
      <c r="AS42" s="71"/>
      <c r="AT42" s="66" t="s">
        <v>279</v>
      </c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54">
        <v>0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>
        <v>4672.67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4">
        <f t="shared" si="2"/>
        <v>4672.67</v>
      </c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68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70"/>
      <c r="FK42" s="11"/>
    </row>
    <row r="43" spans="1:167" s="12" customFormat="1" ht="38.25" customHeight="1">
      <c r="A43" s="95" t="s">
        <v>308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71"/>
      <c r="AO43" s="71"/>
      <c r="AP43" s="71"/>
      <c r="AQ43" s="71"/>
      <c r="AR43" s="71"/>
      <c r="AS43" s="71"/>
      <c r="AT43" s="71" t="s">
        <v>310</v>
      </c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58">
        <f>BJ44</f>
        <v>0</v>
      </c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>
        <f>CF44</f>
        <v>30480.65</v>
      </c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58">
        <f t="shared" si="2"/>
        <v>30480.65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68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70"/>
      <c r="FK43" s="11"/>
    </row>
    <row r="44" spans="1:167" s="12" customFormat="1" ht="38.25" customHeight="1">
      <c r="A44" s="94" t="s">
        <v>308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71"/>
      <c r="AO44" s="71"/>
      <c r="AP44" s="71"/>
      <c r="AQ44" s="71"/>
      <c r="AR44" s="71"/>
      <c r="AS44" s="71"/>
      <c r="AT44" s="66" t="s">
        <v>309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54">
        <v>0</v>
      </c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>
        <v>30480.65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4">
        <f aca="true" t="shared" si="3" ref="EE44:EE55">CF44</f>
        <v>30480.65</v>
      </c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68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70"/>
      <c r="FK44" s="11"/>
    </row>
    <row r="45" spans="1:167" s="12" customFormat="1" ht="18.75" customHeight="1">
      <c r="A45" s="121" t="s">
        <v>172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71"/>
      <c r="AO45" s="71"/>
      <c r="AP45" s="71"/>
      <c r="AQ45" s="71"/>
      <c r="AR45" s="71"/>
      <c r="AS45" s="71"/>
      <c r="AT45" s="71" t="s">
        <v>204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58">
        <f>BJ46</f>
        <v>138100</v>
      </c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>
        <f>CF46+CF48</f>
        <v>242002</v>
      </c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58">
        <f t="shared" si="3"/>
        <v>242002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68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70"/>
      <c r="FK45" s="11"/>
    </row>
    <row r="46" spans="1:167" s="12" customFormat="1" ht="19.5" customHeight="1">
      <c r="A46" s="128" t="s">
        <v>172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71"/>
      <c r="AO46" s="71"/>
      <c r="AP46" s="71"/>
      <c r="AQ46" s="71"/>
      <c r="AR46" s="71"/>
      <c r="AS46" s="71"/>
      <c r="AT46" s="66" t="s">
        <v>205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54">
        <v>138100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>
        <f>CF47</f>
        <v>241552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58">
        <f t="shared" si="3"/>
        <v>241552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10"/>
      <c r="FI46" s="10"/>
      <c r="FJ46" s="10"/>
      <c r="FK46" s="11"/>
    </row>
    <row r="47" spans="1:167" s="12" customFormat="1" ht="19.5" customHeight="1">
      <c r="A47" s="128" t="s">
        <v>172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71"/>
      <c r="AO47" s="71"/>
      <c r="AP47" s="71"/>
      <c r="AQ47" s="71"/>
      <c r="AR47" s="71"/>
      <c r="AS47" s="71"/>
      <c r="AT47" s="66" t="s">
        <v>287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54">
        <v>0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>
        <v>241552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58">
        <f t="shared" si="3"/>
        <v>241552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10"/>
      <c r="FI47" s="10"/>
      <c r="FJ47" s="10"/>
      <c r="FK47" s="11"/>
    </row>
    <row r="48" spans="1:167" s="12" customFormat="1" ht="17.25" customHeight="1">
      <c r="A48" s="128" t="s">
        <v>172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71"/>
      <c r="AO48" s="71"/>
      <c r="AP48" s="71"/>
      <c r="AQ48" s="71"/>
      <c r="AR48" s="71"/>
      <c r="AS48" s="71"/>
      <c r="AT48" s="66" t="s">
        <v>260</v>
      </c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54">
        <v>0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>
        <v>450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58">
        <f t="shared" si="3"/>
        <v>450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10"/>
      <c r="FI48" s="10"/>
      <c r="FJ48" s="10"/>
      <c r="FK48" s="11"/>
    </row>
    <row r="49" spans="1:167" s="4" customFormat="1" ht="16.5" customHeight="1">
      <c r="A49" s="76" t="s">
        <v>156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66"/>
      <c r="AO49" s="66"/>
      <c r="AP49" s="66"/>
      <c r="AQ49" s="66"/>
      <c r="AR49" s="66"/>
      <c r="AS49" s="66"/>
      <c r="AT49" s="71" t="s">
        <v>110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77">
        <f>BJ50+BJ54</f>
        <v>1213600</v>
      </c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58">
        <f>CF50+CF54</f>
        <v>403711.85</v>
      </c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8">
        <f t="shared" si="3"/>
        <v>403711.85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16"/>
      <c r="FI49" s="16"/>
      <c r="FJ49" s="16"/>
      <c r="FK49" s="5"/>
    </row>
    <row r="50" spans="1:167" s="4" customFormat="1" ht="18" customHeight="1">
      <c r="A50" s="76" t="s">
        <v>109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1"/>
      <c r="AO50" s="71"/>
      <c r="AP50" s="71"/>
      <c r="AQ50" s="71"/>
      <c r="AR50" s="71"/>
      <c r="AS50" s="71"/>
      <c r="AT50" s="71" t="s">
        <v>111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58">
        <f>BJ51</f>
        <v>246900</v>
      </c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>
        <f>CF51</f>
        <v>86331.25</v>
      </c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8">
        <f t="shared" si="3"/>
        <v>86331.25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16"/>
      <c r="FI50" s="16"/>
      <c r="FJ50" s="16"/>
      <c r="FK50" s="5"/>
    </row>
    <row r="51" spans="1:167" s="12" customFormat="1" ht="37.5" customHeight="1">
      <c r="A51" s="95" t="s">
        <v>183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71"/>
      <c r="AO51" s="71"/>
      <c r="AP51" s="71"/>
      <c r="AQ51" s="71"/>
      <c r="AR51" s="71"/>
      <c r="AS51" s="71"/>
      <c r="AT51" s="71" t="s">
        <v>90</v>
      </c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58">
        <v>246900</v>
      </c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>
        <f>CF52+CF53</f>
        <v>86331.25</v>
      </c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8">
        <f t="shared" si="3"/>
        <v>86331.25</v>
      </c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68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70"/>
      <c r="FK51" s="11"/>
    </row>
    <row r="52" spans="1:167" s="4" customFormat="1" ht="18.75" customHeight="1">
      <c r="A52" s="97" t="s">
        <v>109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66"/>
      <c r="AO52" s="66"/>
      <c r="AP52" s="66"/>
      <c r="AQ52" s="66"/>
      <c r="AR52" s="66"/>
      <c r="AS52" s="66"/>
      <c r="AT52" s="66" t="s">
        <v>91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54">
        <v>0</v>
      </c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>
        <v>79694.74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4">
        <f t="shared" si="3"/>
        <v>79694.74</v>
      </c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9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1"/>
      <c r="FK52" s="5"/>
    </row>
    <row r="53" spans="1:167" s="4" customFormat="1" ht="18" customHeight="1">
      <c r="A53" s="97" t="s">
        <v>109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66"/>
      <c r="AO53" s="66"/>
      <c r="AP53" s="66"/>
      <c r="AQ53" s="66"/>
      <c r="AR53" s="66"/>
      <c r="AS53" s="66"/>
      <c r="AT53" s="66" t="s">
        <v>241</v>
      </c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54">
        <v>0</v>
      </c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>
        <v>6636.51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4">
        <f t="shared" si="3"/>
        <v>6636.51</v>
      </c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9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1"/>
      <c r="FK53" s="5"/>
    </row>
    <row r="54" spans="1:167" s="12" customFormat="1" ht="21.75" customHeight="1">
      <c r="A54" s="76" t="s">
        <v>92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1"/>
      <c r="AO54" s="71"/>
      <c r="AP54" s="71"/>
      <c r="AQ54" s="71"/>
      <c r="AR54" s="71"/>
      <c r="AS54" s="71"/>
      <c r="AT54" s="71" t="s">
        <v>147</v>
      </c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58">
        <f>BJ56+BJ61</f>
        <v>966700</v>
      </c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>
        <f>CF56+CF60</f>
        <v>317380.6</v>
      </c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58">
        <f t="shared" si="3"/>
        <v>317380.6</v>
      </c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68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70"/>
      <c r="FK54" s="11"/>
    </row>
    <row r="55" spans="1:167" s="12" customFormat="1" ht="18" customHeight="1">
      <c r="A55" s="76" t="s">
        <v>174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1"/>
      <c r="AO55" s="71"/>
      <c r="AP55" s="71"/>
      <c r="AQ55" s="71"/>
      <c r="AR55" s="71"/>
      <c r="AS55" s="71"/>
      <c r="AT55" s="71" t="s">
        <v>112</v>
      </c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58">
        <f>BJ56</f>
        <v>795000</v>
      </c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>
        <f>CF56</f>
        <v>115891.31</v>
      </c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58">
        <f t="shared" si="3"/>
        <v>115891.31</v>
      </c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10"/>
      <c r="FI55" s="10"/>
      <c r="FJ55" s="10"/>
      <c r="FK55" s="11"/>
    </row>
    <row r="56" spans="1:167" s="12" customFormat="1" ht="19.5" customHeight="1">
      <c r="A56" s="76" t="s">
        <v>175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1"/>
      <c r="AO56" s="71"/>
      <c r="AP56" s="71"/>
      <c r="AQ56" s="71"/>
      <c r="AR56" s="71"/>
      <c r="AS56" s="71"/>
      <c r="AT56" s="71" t="s">
        <v>93</v>
      </c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58">
        <v>795000</v>
      </c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>
        <f>CF57+CF58+CF59</f>
        <v>115891.31</v>
      </c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58">
        <f aca="true" t="shared" si="4" ref="EE56:EE65">CF56</f>
        <v>115891.31</v>
      </c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68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70"/>
      <c r="FK56" s="11"/>
    </row>
    <row r="57" spans="1:167" s="4" customFormat="1" ht="20.25" customHeight="1">
      <c r="A57" s="97" t="s">
        <v>175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66"/>
      <c r="AO57" s="66"/>
      <c r="AP57" s="66"/>
      <c r="AQ57" s="66"/>
      <c r="AR57" s="66"/>
      <c r="AS57" s="66"/>
      <c r="AT57" s="66" t="s">
        <v>94</v>
      </c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54">
        <v>0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>
        <v>114446.83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4">
        <f t="shared" si="4"/>
        <v>114446.83</v>
      </c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9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1"/>
      <c r="FK57" s="5"/>
    </row>
    <row r="58" spans="1:167" s="4" customFormat="1" ht="18" customHeight="1">
      <c r="A58" s="125" t="s">
        <v>175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7"/>
      <c r="AN58" s="122"/>
      <c r="AO58" s="123"/>
      <c r="AP58" s="123"/>
      <c r="AQ58" s="123"/>
      <c r="AR58" s="123"/>
      <c r="AS58" s="124"/>
      <c r="AT58" s="122" t="s">
        <v>95</v>
      </c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4"/>
      <c r="BJ58" s="72">
        <v>0</v>
      </c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4"/>
      <c r="CF58" s="72">
        <v>804.48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4"/>
      <c r="CW58" s="59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1"/>
      <c r="DN58" s="59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1"/>
      <c r="EE58" s="72">
        <f t="shared" si="4"/>
        <v>804.48</v>
      </c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4"/>
      <c r="ET58" s="59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1"/>
      <c r="FK58" s="5"/>
    </row>
    <row r="59" spans="1:167" s="4" customFormat="1" ht="18.75" customHeight="1">
      <c r="A59" s="125" t="s">
        <v>175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7"/>
      <c r="AN59" s="122"/>
      <c r="AO59" s="123"/>
      <c r="AP59" s="123"/>
      <c r="AQ59" s="123"/>
      <c r="AR59" s="123"/>
      <c r="AS59" s="124"/>
      <c r="AT59" s="122" t="s">
        <v>311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4"/>
      <c r="BJ59" s="72">
        <v>0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4"/>
      <c r="CF59" s="72">
        <v>640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4"/>
      <c r="CW59" s="59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1"/>
      <c r="DN59" s="59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1"/>
      <c r="EE59" s="72">
        <f>CF59</f>
        <v>640</v>
      </c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4"/>
      <c r="ET59" s="59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1"/>
      <c r="FK59" s="5"/>
    </row>
    <row r="60" spans="1:167" s="4" customFormat="1" ht="18" customHeight="1">
      <c r="A60" s="76" t="s">
        <v>176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66"/>
      <c r="AO60" s="66"/>
      <c r="AP60" s="66"/>
      <c r="AQ60" s="66"/>
      <c r="AR60" s="66"/>
      <c r="AS60" s="66"/>
      <c r="AT60" s="71" t="s">
        <v>113</v>
      </c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58">
        <f>BJ61</f>
        <v>171700</v>
      </c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>
        <f>CF61</f>
        <v>201489.28999999998</v>
      </c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58">
        <f t="shared" si="4"/>
        <v>201489.28999999998</v>
      </c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16"/>
      <c r="FI60" s="16"/>
      <c r="FJ60" s="16"/>
      <c r="FK60" s="5"/>
    </row>
    <row r="61" spans="1:167" s="12" customFormat="1" ht="19.5" customHeight="1">
      <c r="A61" s="76" t="s">
        <v>176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1"/>
      <c r="AO61" s="71"/>
      <c r="AP61" s="71"/>
      <c r="AQ61" s="71"/>
      <c r="AR61" s="71"/>
      <c r="AS61" s="71"/>
      <c r="AT61" s="71" t="s">
        <v>96</v>
      </c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58">
        <v>171700</v>
      </c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>
        <f>CF62+CF63+CF64</f>
        <v>201489.28999999998</v>
      </c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58">
        <f t="shared" si="4"/>
        <v>201489.28999999998</v>
      </c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68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70"/>
      <c r="FK61" s="11"/>
    </row>
    <row r="62" spans="1:167" s="4" customFormat="1" ht="20.25" customHeight="1">
      <c r="A62" s="97" t="s">
        <v>176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66"/>
      <c r="AO62" s="66"/>
      <c r="AP62" s="66"/>
      <c r="AQ62" s="66"/>
      <c r="AR62" s="66"/>
      <c r="AS62" s="66"/>
      <c r="AT62" s="66" t="s">
        <v>97</v>
      </c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54">
        <v>0</v>
      </c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>
        <v>197141.46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4">
        <f t="shared" si="4"/>
        <v>197141.46</v>
      </c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9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1"/>
      <c r="FK62" s="5"/>
    </row>
    <row r="63" spans="1:167" s="4" customFormat="1" ht="18" customHeight="1">
      <c r="A63" s="97" t="s">
        <v>176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66"/>
      <c r="AO63" s="66"/>
      <c r="AP63" s="66"/>
      <c r="AQ63" s="66"/>
      <c r="AR63" s="66"/>
      <c r="AS63" s="66"/>
      <c r="AT63" s="66" t="s">
        <v>288</v>
      </c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54">
        <v>0</v>
      </c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>
        <v>118.43</v>
      </c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4">
        <f>CF63</f>
        <v>118.43</v>
      </c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9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1"/>
      <c r="FK63" s="5"/>
    </row>
    <row r="64" spans="1:167" s="4" customFormat="1" ht="18" customHeight="1">
      <c r="A64" s="97" t="s">
        <v>176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66"/>
      <c r="AO64" s="66"/>
      <c r="AP64" s="66"/>
      <c r="AQ64" s="66"/>
      <c r="AR64" s="66"/>
      <c r="AS64" s="66"/>
      <c r="AT64" s="66" t="s">
        <v>320</v>
      </c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54">
        <v>0</v>
      </c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>
        <v>4229.4</v>
      </c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4">
        <f>CF64</f>
        <v>4229.4</v>
      </c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9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1"/>
      <c r="FK64" s="5"/>
    </row>
    <row r="65" spans="1:167" s="12" customFormat="1" ht="19.5" customHeight="1">
      <c r="A65" s="76" t="s">
        <v>157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1"/>
      <c r="AO65" s="71"/>
      <c r="AP65" s="71"/>
      <c r="AQ65" s="71"/>
      <c r="AR65" s="71"/>
      <c r="AS65" s="71"/>
      <c r="AT65" s="71" t="s">
        <v>98</v>
      </c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58">
        <f>BJ66</f>
        <v>7000</v>
      </c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>
        <f>CF66</f>
        <v>26520</v>
      </c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58">
        <f t="shared" si="4"/>
        <v>26520</v>
      </c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68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70"/>
      <c r="FK65" s="11"/>
    </row>
    <row r="66" spans="1:167" s="12" customFormat="1" ht="57.75" customHeight="1">
      <c r="A66" s="94" t="s">
        <v>177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66"/>
      <c r="AO66" s="66"/>
      <c r="AP66" s="66"/>
      <c r="AQ66" s="66"/>
      <c r="AR66" s="66"/>
      <c r="AS66" s="66"/>
      <c r="AT66" s="66" t="s">
        <v>114</v>
      </c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54">
        <f>BJ67</f>
        <v>7000</v>
      </c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>
        <f>CF67</f>
        <v>26520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54">
        <f>CF66</f>
        <v>26520</v>
      </c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68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70"/>
      <c r="FI66" s="10"/>
      <c r="FJ66" s="10"/>
      <c r="FK66" s="11"/>
    </row>
    <row r="67" spans="1:167" s="12" customFormat="1" ht="93.75" customHeight="1">
      <c r="A67" s="128" t="s">
        <v>178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66"/>
      <c r="AO67" s="66"/>
      <c r="AP67" s="66"/>
      <c r="AQ67" s="66"/>
      <c r="AR67" s="66"/>
      <c r="AS67" s="66"/>
      <c r="AT67" s="66" t="s">
        <v>195</v>
      </c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54">
        <v>7000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>
        <f>CF68</f>
        <v>26520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54">
        <f>CF67</f>
        <v>26520</v>
      </c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68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70"/>
      <c r="FI67" s="10"/>
      <c r="FJ67" s="10"/>
      <c r="FK67" s="11"/>
    </row>
    <row r="68" spans="1:167" s="12" customFormat="1" ht="90.75" customHeight="1">
      <c r="A68" s="128" t="s">
        <v>178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66"/>
      <c r="AO68" s="66"/>
      <c r="AP68" s="66"/>
      <c r="AQ68" s="66"/>
      <c r="AR68" s="66"/>
      <c r="AS68" s="66"/>
      <c r="AT68" s="66" t="s">
        <v>103</v>
      </c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54">
        <v>0</v>
      </c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>
        <v>26520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54">
        <f>CF68</f>
        <v>26520</v>
      </c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68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70"/>
      <c r="FI68" s="10"/>
      <c r="FJ68" s="10"/>
      <c r="FK68" s="11"/>
    </row>
    <row r="69" spans="1:167" s="4" customFormat="1" ht="55.5" customHeight="1">
      <c r="A69" s="121" t="s">
        <v>261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66"/>
      <c r="AO69" s="66"/>
      <c r="AP69" s="66"/>
      <c r="AQ69" s="66"/>
      <c r="AR69" s="66"/>
      <c r="AS69" s="66"/>
      <c r="AT69" s="71" t="s">
        <v>262</v>
      </c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58">
        <v>0</v>
      </c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>
        <f>CF70</f>
        <v>1.2900000000000205</v>
      </c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8">
        <f aca="true" t="shared" si="5" ref="EE69:EE74">CF69</f>
        <v>1.2900000000000205</v>
      </c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16"/>
      <c r="FI69" s="16"/>
      <c r="FJ69" s="16"/>
      <c r="FK69" s="5"/>
    </row>
    <row r="70" spans="1:167" s="12" customFormat="1" ht="20.25" customHeight="1">
      <c r="A70" s="76" t="s">
        <v>263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1"/>
      <c r="AO70" s="71"/>
      <c r="AP70" s="71"/>
      <c r="AQ70" s="71"/>
      <c r="AR70" s="71"/>
      <c r="AS70" s="71"/>
      <c r="AT70" s="71" t="s">
        <v>264</v>
      </c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58">
        <v>0</v>
      </c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>
        <f>CF72</f>
        <v>1.2900000000000205</v>
      </c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58">
        <f t="shared" si="5"/>
        <v>1.2900000000000205</v>
      </c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68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70"/>
      <c r="FK70" s="11"/>
    </row>
    <row r="71" spans="1:167" s="12" customFormat="1" ht="36" customHeight="1">
      <c r="A71" s="95" t="s">
        <v>265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71"/>
      <c r="AO71" s="71"/>
      <c r="AP71" s="71"/>
      <c r="AQ71" s="71"/>
      <c r="AR71" s="71"/>
      <c r="AS71" s="71"/>
      <c r="AT71" s="71" t="s">
        <v>266</v>
      </c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58">
        <v>0</v>
      </c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>
        <f>CF72</f>
        <v>1.2900000000000205</v>
      </c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58">
        <f>CF71</f>
        <v>1.2900000000000205</v>
      </c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10"/>
      <c r="FI71" s="10"/>
      <c r="FJ71" s="10"/>
      <c r="FK71" s="11"/>
    </row>
    <row r="72" spans="1:167" s="12" customFormat="1" ht="18.75" customHeight="1">
      <c r="A72" s="76" t="s">
        <v>267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1"/>
      <c r="AO72" s="71"/>
      <c r="AP72" s="71"/>
      <c r="AQ72" s="71"/>
      <c r="AR72" s="71"/>
      <c r="AS72" s="71"/>
      <c r="AT72" s="71" t="s">
        <v>268</v>
      </c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>
        <f>CF73+CF74+CF75</f>
        <v>1.2900000000000205</v>
      </c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58">
        <f t="shared" si="5"/>
        <v>1.2900000000000205</v>
      </c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10"/>
      <c r="FI72" s="10"/>
      <c r="FJ72" s="10"/>
      <c r="FK72" s="11"/>
    </row>
    <row r="73" spans="1:167" s="4" customFormat="1" ht="19.5" customHeight="1">
      <c r="A73" s="97" t="s">
        <v>267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66"/>
      <c r="AO73" s="66"/>
      <c r="AP73" s="66"/>
      <c r="AQ73" s="66"/>
      <c r="AR73" s="66"/>
      <c r="AS73" s="66"/>
      <c r="AT73" s="66" t="s">
        <v>269</v>
      </c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54">
        <v>0</v>
      </c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>
        <v>75</v>
      </c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4">
        <f t="shared" si="5"/>
        <v>75</v>
      </c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9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1"/>
      <c r="FK73" s="5"/>
    </row>
    <row r="74" spans="1:167" s="4" customFormat="1" ht="21" customHeight="1">
      <c r="A74" s="97" t="s">
        <v>267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66"/>
      <c r="AO74" s="66"/>
      <c r="AP74" s="66"/>
      <c r="AQ74" s="66"/>
      <c r="AR74" s="66"/>
      <c r="AS74" s="66"/>
      <c r="AT74" s="66" t="s">
        <v>270</v>
      </c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54">
        <v>0</v>
      </c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>
        <v>76.29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4">
        <f t="shared" si="5"/>
        <v>76.29</v>
      </c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9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1"/>
      <c r="FK74" s="5"/>
    </row>
    <row r="75" spans="1:167" s="4" customFormat="1" ht="21" customHeight="1">
      <c r="A75" s="97" t="s">
        <v>267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66"/>
      <c r="AO75" s="66"/>
      <c r="AP75" s="66"/>
      <c r="AQ75" s="66"/>
      <c r="AR75" s="66"/>
      <c r="AS75" s="66"/>
      <c r="AT75" s="66" t="s">
        <v>271</v>
      </c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54">
        <v>0</v>
      </c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>
        <v>-150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4">
        <f>CF75</f>
        <v>-150</v>
      </c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9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1"/>
      <c r="FK75" s="5"/>
    </row>
    <row r="76" spans="1:167" s="4" customFormat="1" ht="57.75" customHeight="1">
      <c r="A76" s="121" t="s">
        <v>158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66"/>
      <c r="AO76" s="66"/>
      <c r="AP76" s="66"/>
      <c r="AQ76" s="66"/>
      <c r="AR76" s="66"/>
      <c r="AS76" s="66"/>
      <c r="AT76" s="71" t="s">
        <v>115</v>
      </c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58">
        <f>BJ77+BJ80</f>
        <v>61400</v>
      </c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>
        <f>CF77</f>
        <v>77480.58</v>
      </c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8">
        <f aca="true" t="shared" si="6" ref="EE76:EE82">CF76</f>
        <v>77480.58</v>
      </c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9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1"/>
      <c r="FI76" s="16"/>
      <c r="FJ76" s="16"/>
      <c r="FK76" s="5"/>
    </row>
    <row r="77" spans="1:167" s="12" customFormat="1" ht="36" customHeight="1">
      <c r="A77" s="121" t="s">
        <v>179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71"/>
      <c r="AO77" s="71"/>
      <c r="AP77" s="71"/>
      <c r="AQ77" s="71"/>
      <c r="AR77" s="71"/>
      <c r="AS77" s="71"/>
      <c r="AT77" s="71" t="s">
        <v>116</v>
      </c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58">
        <f>BJ78</f>
        <v>59400</v>
      </c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>
        <f>CF78</f>
        <v>77480.58</v>
      </c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58">
        <f t="shared" si="6"/>
        <v>77480.58</v>
      </c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68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70"/>
      <c r="FK77" s="11"/>
    </row>
    <row r="78" spans="1:167" s="12" customFormat="1" ht="18.75" customHeight="1">
      <c r="A78" s="121" t="s">
        <v>117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71"/>
      <c r="AO78" s="71"/>
      <c r="AP78" s="71"/>
      <c r="AQ78" s="71"/>
      <c r="AR78" s="71"/>
      <c r="AS78" s="71"/>
      <c r="AT78" s="71" t="s">
        <v>118</v>
      </c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58">
        <f>BJ79</f>
        <v>59400</v>
      </c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>
        <f>CF79</f>
        <v>77480.58</v>
      </c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58">
        <f t="shared" si="6"/>
        <v>77480.58</v>
      </c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68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70"/>
      <c r="FK78" s="11"/>
    </row>
    <row r="79" spans="1:167" s="4" customFormat="1" ht="21" customHeight="1">
      <c r="A79" s="97" t="s">
        <v>117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66"/>
      <c r="AO79" s="66"/>
      <c r="AP79" s="66"/>
      <c r="AQ79" s="66"/>
      <c r="AR79" s="66"/>
      <c r="AS79" s="66"/>
      <c r="AT79" s="66" t="s">
        <v>280</v>
      </c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54">
        <v>59400</v>
      </c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>
        <v>77480.58</v>
      </c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4">
        <f t="shared" si="6"/>
        <v>77480.58</v>
      </c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9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1"/>
      <c r="FK79" s="5"/>
    </row>
    <row r="80" spans="1:167" s="4" customFormat="1" ht="38.25" customHeight="1">
      <c r="A80" s="121" t="s">
        <v>126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71"/>
      <c r="AO80" s="71"/>
      <c r="AP80" s="71"/>
      <c r="AQ80" s="71"/>
      <c r="AR80" s="71"/>
      <c r="AS80" s="71"/>
      <c r="AT80" s="71" t="s">
        <v>127</v>
      </c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58">
        <f>BJ81</f>
        <v>2000</v>
      </c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>
        <f>CF81</f>
        <v>0</v>
      </c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4">
        <f t="shared" si="6"/>
        <v>0</v>
      </c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16"/>
      <c r="FI80" s="16"/>
      <c r="FJ80" s="16"/>
      <c r="FK80" s="5"/>
    </row>
    <row r="81" spans="1:167" s="4" customFormat="1" ht="56.25" customHeight="1">
      <c r="A81" s="128" t="s">
        <v>128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66"/>
      <c r="AO81" s="66"/>
      <c r="AP81" s="66"/>
      <c r="AQ81" s="66"/>
      <c r="AR81" s="66"/>
      <c r="AS81" s="66"/>
      <c r="AT81" s="66" t="s">
        <v>129</v>
      </c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54">
        <f>BJ82</f>
        <v>2000</v>
      </c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>
        <f>CF82</f>
        <v>0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4">
        <f t="shared" si="6"/>
        <v>0</v>
      </c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16"/>
      <c r="FI81" s="16"/>
      <c r="FJ81" s="16"/>
      <c r="FK81" s="5"/>
    </row>
    <row r="82" spans="1:167" s="4" customFormat="1" ht="54" customHeight="1">
      <c r="A82" s="128" t="s">
        <v>130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66"/>
      <c r="AO82" s="66"/>
      <c r="AP82" s="66"/>
      <c r="AQ82" s="66"/>
      <c r="AR82" s="66"/>
      <c r="AS82" s="66"/>
      <c r="AT82" s="66" t="s">
        <v>121</v>
      </c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54">
        <v>2000</v>
      </c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>
        <v>0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4">
        <f t="shared" si="6"/>
        <v>0</v>
      </c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16"/>
      <c r="FI82" s="16"/>
      <c r="FJ82" s="16"/>
      <c r="FK82" s="5"/>
    </row>
    <row r="83" spans="1:167" s="4" customFormat="1" ht="36.75" customHeight="1">
      <c r="A83" s="95" t="s">
        <v>159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71"/>
      <c r="AO83" s="71"/>
      <c r="AP83" s="71"/>
      <c r="AQ83" s="71"/>
      <c r="AR83" s="71"/>
      <c r="AS83" s="71"/>
      <c r="AT83" s="71" t="s">
        <v>120</v>
      </c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58">
        <f>BJ84</f>
        <v>612000</v>
      </c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>
        <f>CF84</f>
        <v>620469</v>
      </c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58">
        <f aca="true" t="shared" si="7" ref="EE83:EE94">CF83</f>
        <v>620469</v>
      </c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68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70"/>
      <c r="FK83" s="5"/>
    </row>
    <row r="84" spans="1:167" s="12" customFormat="1" ht="38.25" customHeight="1">
      <c r="A84" s="94" t="s">
        <v>140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66"/>
      <c r="AO84" s="66"/>
      <c r="AP84" s="66"/>
      <c r="AQ84" s="66"/>
      <c r="AR84" s="66"/>
      <c r="AS84" s="66"/>
      <c r="AT84" s="66" t="s">
        <v>105</v>
      </c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54">
        <f>BJ85</f>
        <v>612000</v>
      </c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>
        <f>CF85</f>
        <v>620469</v>
      </c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4">
        <f t="shared" si="7"/>
        <v>620469</v>
      </c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68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70"/>
      <c r="FK84" s="11"/>
    </row>
    <row r="85" spans="1:167" s="12" customFormat="1" ht="54.75" customHeight="1">
      <c r="A85" s="94" t="s">
        <v>141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66"/>
      <c r="AO85" s="66"/>
      <c r="AP85" s="66"/>
      <c r="AQ85" s="66"/>
      <c r="AR85" s="66"/>
      <c r="AS85" s="66"/>
      <c r="AT85" s="66" t="s">
        <v>119</v>
      </c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54">
        <f>BJ86</f>
        <v>612000</v>
      </c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>
        <f>CF86</f>
        <v>620469</v>
      </c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4">
        <f t="shared" si="7"/>
        <v>620469</v>
      </c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68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70"/>
      <c r="FK85" s="11"/>
    </row>
    <row r="86" spans="1:167" s="4" customFormat="1" ht="72.75" customHeight="1">
      <c r="A86" s="94" t="s">
        <v>142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66"/>
      <c r="AO86" s="66"/>
      <c r="AP86" s="66"/>
      <c r="AQ86" s="66"/>
      <c r="AR86" s="66"/>
      <c r="AS86" s="66"/>
      <c r="AT86" s="66" t="s">
        <v>206</v>
      </c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54">
        <v>612000</v>
      </c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>
        <v>620469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4">
        <f t="shared" si="7"/>
        <v>620469</v>
      </c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9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1"/>
      <c r="FK86" s="5"/>
    </row>
    <row r="87" spans="1:167" s="4" customFormat="1" ht="27" customHeight="1">
      <c r="A87" s="76" t="s">
        <v>289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1"/>
      <c r="AO87" s="71"/>
      <c r="AP87" s="71"/>
      <c r="AQ87" s="71"/>
      <c r="AR87" s="71"/>
      <c r="AS87" s="71"/>
      <c r="AT87" s="71" t="s">
        <v>290</v>
      </c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58">
        <f>BJ89</f>
        <v>0</v>
      </c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>
        <f>CF89</f>
        <v>0</v>
      </c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58">
        <f>EE89</f>
        <v>0</v>
      </c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16"/>
      <c r="FI87" s="16"/>
      <c r="FJ87" s="16"/>
      <c r="FK87" s="5"/>
    </row>
    <row r="88" spans="1:167" s="4" customFormat="1" ht="23.25" customHeight="1">
      <c r="A88" s="97" t="s">
        <v>291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71"/>
      <c r="AO88" s="71"/>
      <c r="AP88" s="71"/>
      <c r="AQ88" s="71"/>
      <c r="AR88" s="71"/>
      <c r="AS88" s="71"/>
      <c r="AT88" s="71" t="s">
        <v>292</v>
      </c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58">
        <v>0</v>
      </c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>
        <f>CF89</f>
        <v>0</v>
      </c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58">
        <f>CF88</f>
        <v>0</v>
      </c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5"/>
    </row>
    <row r="89" spans="1:167" s="12" customFormat="1" ht="38.25" customHeight="1">
      <c r="A89" s="94" t="s">
        <v>293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66"/>
      <c r="AO89" s="66"/>
      <c r="AP89" s="66"/>
      <c r="AQ89" s="66"/>
      <c r="AR89" s="66"/>
      <c r="AS89" s="66"/>
      <c r="AT89" s="66" t="s">
        <v>294</v>
      </c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54">
        <v>0</v>
      </c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>
        <v>0</v>
      </c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4">
        <f>CF89</f>
        <v>0</v>
      </c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11"/>
    </row>
    <row r="90" spans="1:167" s="12" customFormat="1" ht="22.5" customHeight="1">
      <c r="A90" s="95" t="s">
        <v>160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71"/>
      <c r="AO90" s="71"/>
      <c r="AP90" s="71"/>
      <c r="AQ90" s="71"/>
      <c r="AR90" s="71"/>
      <c r="AS90" s="71"/>
      <c r="AT90" s="71" t="s">
        <v>131</v>
      </c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58">
        <f>BJ91</f>
        <v>3435100</v>
      </c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>
        <f>CF91</f>
        <v>2942900</v>
      </c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58">
        <f t="shared" si="7"/>
        <v>2942900</v>
      </c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68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70"/>
      <c r="FK90" s="11"/>
    </row>
    <row r="91" spans="1:256" s="12" customFormat="1" ht="57" customHeight="1">
      <c r="A91" s="95" t="s">
        <v>180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71"/>
      <c r="AO91" s="71"/>
      <c r="AP91" s="71"/>
      <c r="AQ91" s="71"/>
      <c r="AR91" s="71"/>
      <c r="AS91" s="71"/>
      <c r="AT91" s="71" t="s">
        <v>99</v>
      </c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58">
        <f>BJ92+BJ95+BJ102+BJ100</f>
        <v>3435100</v>
      </c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>
        <f>CF92+CF95+CF102+CF100</f>
        <v>2942900</v>
      </c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58">
        <f t="shared" si="7"/>
        <v>2942900</v>
      </c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68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70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12" customFormat="1" ht="42" customHeight="1">
      <c r="A92" s="95" t="s">
        <v>132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71"/>
      <c r="AO92" s="71"/>
      <c r="AP92" s="71"/>
      <c r="AQ92" s="71"/>
      <c r="AR92" s="71"/>
      <c r="AS92" s="71"/>
      <c r="AT92" s="71" t="s">
        <v>133</v>
      </c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58">
        <f>BJ94</f>
        <v>2357000</v>
      </c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>
        <f>CF94</f>
        <v>2057000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58">
        <f t="shared" si="7"/>
        <v>2057000</v>
      </c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68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70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4" customFormat="1" ht="27.75" customHeight="1">
      <c r="A93" s="94" t="s">
        <v>135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66"/>
      <c r="AO93" s="66"/>
      <c r="AP93" s="66"/>
      <c r="AQ93" s="66"/>
      <c r="AR93" s="66"/>
      <c r="AS93" s="66"/>
      <c r="AT93" s="66" t="s">
        <v>134</v>
      </c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54">
        <f>BJ94</f>
        <v>2357000</v>
      </c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>
        <f>CF94</f>
        <v>2057000</v>
      </c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5" t="s">
        <v>123</v>
      </c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4">
        <f t="shared" si="7"/>
        <v>2057000</v>
      </c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9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1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4" customFormat="1" ht="39" customHeight="1">
      <c r="A94" s="94" t="s">
        <v>136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66"/>
      <c r="AO94" s="66"/>
      <c r="AP94" s="66"/>
      <c r="AQ94" s="66"/>
      <c r="AR94" s="66"/>
      <c r="AS94" s="66"/>
      <c r="AT94" s="66" t="s">
        <v>100</v>
      </c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54">
        <v>2357000</v>
      </c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>
        <v>2057000</v>
      </c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4">
        <f t="shared" si="7"/>
        <v>2057000</v>
      </c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9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1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12" customFormat="1" ht="40.5" customHeight="1">
      <c r="A95" s="95" t="s">
        <v>167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71"/>
      <c r="AO95" s="71"/>
      <c r="AP95" s="71"/>
      <c r="AQ95" s="71"/>
      <c r="AR95" s="71"/>
      <c r="AS95" s="71"/>
      <c r="AT95" s="71" t="s">
        <v>137</v>
      </c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58">
        <f>BJ96+BJ98</f>
        <v>139500</v>
      </c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>
        <f>CF96+CF98</f>
        <v>139500</v>
      </c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58">
        <f aca="true" t="shared" si="8" ref="EE95:EE103">CF95</f>
        <v>139500</v>
      </c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68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70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12" customFormat="1" ht="42" customHeight="1">
      <c r="A96" s="95" t="s">
        <v>181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71"/>
      <c r="AO96" s="71"/>
      <c r="AP96" s="71"/>
      <c r="AQ96" s="71"/>
      <c r="AR96" s="71"/>
      <c r="AS96" s="71"/>
      <c r="AT96" s="71" t="s">
        <v>166</v>
      </c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58">
        <f>BJ97</f>
        <v>139300</v>
      </c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>
        <f>CF97</f>
        <v>139300</v>
      </c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58">
        <f t="shared" si="8"/>
        <v>139300</v>
      </c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68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70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7" customFormat="1" ht="42.75" customHeight="1">
      <c r="A97" s="94" t="s">
        <v>181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66"/>
      <c r="AO97" s="66"/>
      <c r="AP97" s="66"/>
      <c r="AQ97" s="66"/>
      <c r="AR97" s="66"/>
      <c r="AS97" s="66"/>
      <c r="AT97" s="66" t="s">
        <v>101</v>
      </c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54">
        <v>139300</v>
      </c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>
        <v>139300</v>
      </c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4">
        <f t="shared" si="8"/>
        <v>139300</v>
      </c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9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1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166" s="11" customFormat="1" ht="56.25" customHeight="1">
      <c r="A98" s="95" t="s">
        <v>186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71"/>
      <c r="AO98" s="71"/>
      <c r="AP98" s="71"/>
      <c r="AQ98" s="71"/>
      <c r="AR98" s="71"/>
      <c r="AS98" s="71"/>
      <c r="AT98" s="71" t="s">
        <v>185</v>
      </c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58">
        <f>BJ99</f>
        <v>200</v>
      </c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>
        <f>CF99</f>
        <v>200</v>
      </c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58">
        <f>CF98</f>
        <v>200</v>
      </c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10"/>
      <c r="FI98" s="10"/>
      <c r="FJ98" s="10"/>
    </row>
    <row r="99" spans="1:166" s="5" customFormat="1" ht="57" customHeight="1">
      <c r="A99" s="94" t="s">
        <v>186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66"/>
      <c r="AO99" s="66"/>
      <c r="AP99" s="66"/>
      <c r="AQ99" s="66"/>
      <c r="AR99" s="66"/>
      <c r="AS99" s="66"/>
      <c r="AT99" s="66" t="s">
        <v>184</v>
      </c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54">
        <v>200</v>
      </c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>
        <v>200</v>
      </c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4">
        <f>CF99</f>
        <v>200</v>
      </c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16"/>
      <c r="FI99" s="16"/>
      <c r="FJ99" s="16"/>
    </row>
    <row r="100" spans="1:167" s="12" customFormat="1" ht="72.75" customHeight="1">
      <c r="A100" s="95" t="s">
        <v>298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71"/>
      <c r="AO100" s="71"/>
      <c r="AP100" s="71"/>
      <c r="AQ100" s="71"/>
      <c r="AR100" s="71"/>
      <c r="AS100" s="71"/>
      <c r="AT100" s="71" t="s">
        <v>300</v>
      </c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58">
        <f>BJ101</f>
        <v>600000</v>
      </c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>
        <f>CF101</f>
        <v>600000</v>
      </c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58">
        <f>CF100</f>
        <v>600000</v>
      </c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68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70"/>
      <c r="FK100" s="11"/>
    </row>
    <row r="101" spans="1:167" s="4" customFormat="1" ht="73.5" customHeight="1">
      <c r="A101" s="94" t="s">
        <v>298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66"/>
      <c r="AO101" s="66"/>
      <c r="AP101" s="66"/>
      <c r="AQ101" s="66"/>
      <c r="AR101" s="66"/>
      <c r="AS101" s="66"/>
      <c r="AT101" s="66" t="s">
        <v>299</v>
      </c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54">
        <v>600000</v>
      </c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>
        <v>600000</v>
      </c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4">
        <f>CF101</f>
        <v>600000</v>
      </c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9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1"/>
      <c r="FK101" s="5"/>
    </row>
    <row r="102" spans="1:167" s="12" customFormat="1" ht="36" customHeight="1">
      <c r="A102" s="95" t="s">
        <v>182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71"/>
      <c r="AO102" s="71"/>
      <c r="AP102" s="71"/>
      <c r="AQ102" s="71"/>
      <c r="AR102" s="71"/>
      <c r="AS102" s="71"/>
      <c r="AT102" s="71" t="s">
        <v>139</v>
      </c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58">
        <f>BJ103</f>
        <v>338600</v>
      </c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>
        <f>CF103</f>
        <v>146400</v>
      </c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58">
        <f t="shared" si="8"/>
        <v>146400</v>
      </c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68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70"/>
      <c r="FK102" s="11"/>
    </row>
    <row r="103" spans="1:167" s="4" customFormat="1" ht="37.5" customHeight="1">
      <c r="A103" s="94" t="s">
        <v>138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66"/>
      <c r="AO103" s="66"/>
      <c r="AP103" s="66"/>
      <c r="AQ103" s="66"/>
      <c r="AR103" s="66"/>
      <c r="AS103" s="66"/>
      <c r="AT103" s="66" t="s">
        <v>102</v>
      </c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54">
        <v>338600</v>
      </c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>
        <v>146400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4">
        <f t="shared" si="8"/>
        <v>146400</v>
      </c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9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1"/>
      <c r="FK103" s="5"/>
    </row>
    <row r="104" spans="1:167" s="4" customFormat="1" ht="18.75">
      <c r="A104" s="41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6"/>
      <c r="FH104" s="13"/>
      <c r="FI104" s="13"/>
      <c r="FJ104" s="18" t="s">
        <v>39</v>
      </c>
      <c r="FK104" s="5"/>
    </row>
    <row r="105" spans="1:167" s="4" customFormat="1" ht="18.75">
      <c r="A105" s="41" t="s">
        <v>84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6"/>
      <c r="FK105" s="5"/>
    </row>
    <row r="106" spans="1:167" s="4" customFormat="1" ht="18" customHeight="1">
      <c r="A106" s="56" t="s">
        <v>8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 t="s">
        <v>23</v>
      </c>
      <c r="AL106" s="56"/>
      <c r="AM106" s="56"/>
      <c r="AN106" s="56"/>
      <c r="AO106" s="56"/>
      <c r="AP106" s="56"/>
      <c r="AQ106" s="19" t="s">
        <v>35</v>
      </c>
      <c r="AR106" s="19"/>
      <c r="AS106" s="19"/>
      <c r="AT106" s="87"/>
      <c r="AU106" s="88"/>
      <c r="AV106" s="88"/>
      <c r="AW106" s="88"/>
      <c r="AX106" s="88"/>
      <c r="AY106" s="88"/>
      <c r="AZ106" s="88"/>
      <c r="BA106" s="88"/>
      <c r="BB106" s="89"/>
      <c r="BC106" s="56" t="s">
        <v>146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 t="s">
        <v>37</v>
      </c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 t="s">
        <v>24</v>
      </c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43" t="s">
        <v>29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5"/>
      <c r="FK106" s="5"/>
    </row>
    <row r="107" spans="1:167" s="4" customFormat="1" ht="78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19"/>
      <c r="AR107" s="19"/>
      <c r="AS107" s="19"/>
      <c r="AT107" s="90"/>
      <c r="AU107" s="91"/>
      <c r="AV107" s="91"/>
      <c r="AW107" s="91"/>
      <c r="AX107" s="91"/>
      <c r="AY107" s="91"/>
      <c r="AZ107" s="91"/>
      <c r="BA107" s="91"/>
      <c r="BB107" s="92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 t="s">
        <v>46</v>
      </c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 t="s">
        <v>25</v>
      </c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 t="s">
        <v>26</v>
      </c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 t="s">
        <v>27</v>
      </c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 t="s">
        <v>38</v>
      </c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43" t="s">
        <v>47</v>
      </c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5"/>
      <c r="FK107" s="5"/>
    </row>
    <row r="108" spans="1:167" s="4" customFormat="1" ht="18.75">
      <c r="A108" s="53">
        <v>1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>
        <v>2</v>
      </c>
      <c r="AL108" s="53"/>
      <c r="AM108" s="53"/>
      <c r="AN108" s="53"/>
      <c r="AO108" s="53"/>
      <c r="AP108" s="53"/>
      <c r="AQ108" s="53">
        <v>3</v>
      </c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>
        <v>4</v>
      </c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>
        <v>5</v>
      </c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>
        <v>6</v>
      </c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>
        <v>7</v>
      </c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>
        <v>8</v>
      </c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>
        <v>9</v>
      </c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>
        <v>10</v>
      </c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78">
        <v>11</v>
      </c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80"/>
      <c r="FK108" s="5"/>
    </row>
    <row r="109" spans="1:167" s="12" customFormat="1" ht="15" customHeight="1">
      <c r="A109" s="105" t="s">
        <v>32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4" t="s">
        <v>33</v>
      </c>
      <c r="AL109" s="104"/>
      <c r="AM109" s="104"/>
      <c r="AN109" s="104"/>
      <c r="AO109" s="104"/>
      <c r="AP109" s="104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58">
        <f>BC115+BC119</f>
        <v>649200</v>
      </c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>
        <f>BU115+BU119</f>
        <v>389279.15</v>
      </c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>
        <f>CH115+CH119</f>
        <v>389279.15</v>
      </c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>
        <f>DX115+DX119</f>
        <v>394007.51</v>
      </c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106">
        <f>EK116+EK119</f>
        <v>259992.49</v>
      </c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81">
        <f>EX115</f>
        <v>0</v>
      </c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3"/>
      <c r="FK109" s="11"/>
    </row>
    <row r="110" spans="1:167" s="4" customFormat="1" ht="20.25" customHeight="1">
      <c r="A110" s="120" t="s">
        <v>149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72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4"/>
      <c r="FK110" s="5"/>
    </row>
    <row r="111" spans="1:167" s="22" customFormat="1" ht="15" customHeight="1" hidden="1">
      <c r="A111" s="101" t="s">
        <v>143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2" t="s">
        <v>53</v>
      </c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46">
        <f>SUM(BC112:BT114)</f>
        <v>116900</v>
      </c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>
        <f>BU114+BU113+BU112</f>
        <v>116769.88</v>
      </c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>
        <f>SUM(CH112:CW114)</f>
        <v>116769.88</v>
      </c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>
        <f>SUM(DX112:EJ114)</f>
        <v>116769.88</v>
      </c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>
        <f>SUM(EK112:EW114)</f>
        <v>130.12000000000262</v>
      </c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84">
        <v>0</v>
      </c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2"/>
      <c r="FK111" s="21"/>
    </row>
    <row r="112" spans="1:167" s="4" customFormat="1" ht="15" customHeight="1" hidden="1">
      <c r="A112" s="97" t="s">
        <v>57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66" t="s">
        <v>54</v>
      </c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54">
        <v>82900</v>
      </c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>
        <v>82880.2</v>
      </c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>
        <v>82880.2</v>
      </c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>
        <f>CH112</f>
        <v>82880.2</v>
      </c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15">
        <f>BC112-BU112</f>
        <v>19.80000000000291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72">
        <f>BU112-CH112</f>
        <v>0</v>
      </c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4"/>
      <c r="FK112" s="5"/>
    </row>
    <row r="113" spans="1:167" s="4" customFormat="1" ht="15" customHeight="1" hidden="1">
      <c r="A113" s="97" t="s">
        <v>58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66" t="s">
        <v>55</v>
      </c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54">
        <v>13200</v>
      </c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>
        <v>13172</v>
      </c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>
        <v>13172</v>
      </c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>
        <f>CH113</f>
        <v>13172</v>
      </c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>
        <f>BC113-BU113</f>
        <v>28</v>
      </c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72">
        <f>BU113-CH113</f>
        <v>0</v>
      </c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4"/>
      <c r="FK113" s="5"/>
    </row>
    <row r="114" spans="1:167" s="4" customFormat="1" ht="16.5" customHeight="1" hidden="1">
      <c r="A114" s="97" t="s">
        <v>59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66" t="s">
        <v>56</v>
      </c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54">
        <v>20800</v>
      </c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>
        <v>20717.68</v>
      </c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>
        <v>20717.68</v>
      </c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>
        <f>CH114</f>
        <v>20717.68</v>
      </c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>
        <f>BC114-BU114</f>
        <v>82.31999999999971</v>
      </c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72">
        <f>BU114-CH114</f>
        <v>0</v>
      </c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4"/>
      <c r="FK114" s="5"/>
    </row>
    <row r="115" spans="1:167" s="4" customFormat="1" ht="21" customHeight="1">
      <c r="A115" s="129" t="s">
        <v>148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71"/>
      <c r="AL115" s="71"/>
      <c r="AM115" s="71"/>
      <c r="AN115" s="71"/>
      <c r="AO115" s="71"/>
      <c r="AP115" s="71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58">
        <f>BC116</f>
        <v>627000</v>
      </c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58">
        <f>BU116</f>
        <v>367230.79000000004</v>
      </c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>
        <f>CH116</f>
        <v>367230.79000000004</v>
      </c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48">
        <f>DX116</f>
        <v>371959.15</v>
      </c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>
        <f>EK117+EK118+EK121</f>
        <v>259840.84999999998</v>
      </c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191">
        <v>0</v>
      </c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3"/>
      <c r="FK115" s="5"/>
    </row>
    <row r="116" spans="1:167" s="4" customFormat="1" ht="22.5" customHeight="1">
      <c r="A116" s="101" t="s">
        <v>207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16" t="s">
        <v>208</v>
      </c>
      <c r="AL116" s="117"/>
      <c r="AM116" s="117"/>
      <c r="AN116" s="117"/>
      <c r="AO116" s="117"/>
      <c r="AP116" s="118"/>
      <c r="AQ116" s="14"/>
      <c r="AR116" s="14"/>
      <c r="AS116" s="122"/>
      <c r="AT116" s="123"/>
      <c r="AU116" s="123"/>
      <c r="AV116" s="123"/>
      <c r="AW116" s="123"/>
      <c r="AX116" s="123"/>
      <c r="AY116" s="123"/>
      <c r="AZ116" s="123"/>
      <c r="BA116" s="123"/>
      <c r="BB116" s="124"/>
      <c r="BC116" s="58">
        <f>BC117+BC118</f>
        <v>627000</v>
      </c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10"/>
      <c r="BT116" s="10"/>
      <c r="BU116" s="58">
        <f>BU117+BU118</f>
        <v>367230.79000000004</v>
      </c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>
        <f>CH117+CH118</f>
        <v>367230.79000000004</v>
      </c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48">
        <f>DX117+DX118+DX121</f>
        <v>371959.15</v>
      </c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>
        <f>EK117+EK118+EK121</f>
        <v>259840.84999999998</v>
      </c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23"/>
      <c r="FI116" s="23"/>
      <c r="FJ116" s="23"/>
      <c r="FK116" s="5"/>
    </row>
    <row r="117" spans="1:167" s="4" customFormat="1" ht="19.5" customHeight="1">
      <c r="A117" s="97" t="s">
        <v>57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66" t="s">
        <v>54</v>
      </c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54">
        <v>476400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>
        <v>292521.4</v>
      </c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>
        <v>292521.4</v>
      </c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>
        <f>CH117</f>
        <v>292521.4</v>
      </c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>
        <f>BC117-BU117</f>
        <v>183878.59999999998</v>
      </c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0">
        <f>BU117-CH117</f>
        <v>0</v>
      </c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2"/>
      <c r="FK117" s="5"/>
    </row>
    <row r="118" spans="1:167" s="4" customFormat="1" ht="18" customHeight="1">
      <c r="A118" s="97" t="s">
        <v>59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66" t="s">
        <v>56</v>
      </c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54">
        <v>150600</v>
      </c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>
        <v>74709.39</v>
      </c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>
        <v>74709.39</v>
      </c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>
        <f>CH118</f>
        <v>74709.39</v>
      </c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>
        <f>BC118-CH118</f>
        <v>75890.61</v>
      </c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0">
        <v>0</v>
      </c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2"/>
      <c r="FK118" s="5"/>
    </row>
    <row r="119" spans="1:167" s="4" customFormat="1" ht="23.25" customHeight="1">
      <c r="A119" s="101" t="s">
        <v>210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16" t="s">
        <v>209</v>
      </c>
      <c r="AL119" s="117"/>
      <c r="AM119" s="117"/>
      <c r="AN119" s="117"/>
      <c r="AO119" s="117"/>
      <c r="AP119" s="118"/>
      <c r="AQ119" s="14"/>
      <c r="AR119" s="14"/>
      <c r="AS119" s="122"/>
      <c r="AT119" s="123"/>
      <c r="AU119" s="123"/>
      <c r="AV119" s="123"/>
      <c r="AW119" s="123"/>
      <c r="AX119" s="123"/>
      <c r="AY119" s="123"/>
      <c r="AZ119" s="123"/>
      <c r="BA119" s="123"/>
      <c r="BB119" s="124"/>
      <c r="BC119" s="58">
        <f>BC120+BC121</f>
        <v>22200</v>
      </c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10"/>
      <c r="BT119" s="10"/>
      <c r="BU119" s="58">
        <f>BU120+BU121</f>
        <v>22048.36</v>
      </c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>
        <f>CH120+CH121</f>
        <v>22048.36</v>
      </c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48">
        <f>DX120+DX121+DX123</f>
        <v>22048.36</v>
      </c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>
        <f>EK120+EK121</f>
        <v>151.64000000000033</v>
      </c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23"/>
      <c r="FI119" s="23"/>
      <c r="FJ119" s="23"/>
      <c r="FK119" s="5"/>
    </row>
    <row r="120" spans="1:167" s="4" customFormat="1" ht="20.25" customHeight="1">
      <c r="A120" s="97" t="s">
        <v>58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66" t="s">
        <v>55</v>
      </c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54">
        <v>17400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>
        <v>17320</v>
      </c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>
        <v>17320</v>
      </c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>
        <f>CH120</f>
        <v>17320</v>
      </c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>
        <f>BC120-BU120</f>
        <v>80</v>
      </c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0">
        <f>BU120-CH120</f>
        <v>0</v>
      </c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2"/>
      <c r="FK120" s="5"/>
    </row>
    <row r="121" spans="1:167" s="4" customFormat="1" ht="20.25" customHeight="1">
      <c r="A121" s="97" t="s">
        <v>240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66" t="s">
        <v>56</v>
      </c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54">
        <v>4800</v>
      </c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>
        <v>4728.36</v>
      </c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>
        <v>4728.36</v>
      </c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>
        <f>CH121</f>
        <v>4728.36</v>
      </c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>
        <f>BC121-CH121</f>
        <v>71.64000000000033</v>
      </c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0">
        <v>0</v>
      </c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2"/>
      <c r="FK121" s="5"/>
    </row>
    <row r="122" spans="1:167" s="4" customFormat="1" ht="18.75">
      <c r="A122" s="41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6"/>
      <c r="CG122" s="96" t="s">
        <v>84</v>
      </c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78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80"/>
      <c r="FH122" s="13"/>
      <c r="FI122" s="13"/>
      <c r="FJ122" s="18" t="s">
        <v>39</v>
      </c>
      <c r="FK122" s="5"/>
    </row>
    <row r="123" spans="1:167" s="4" customFormat="1" ht="19.5" customHeight="1">
      <c r="A123" s="56" t="s">
        <v>8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 t="s">
        <v>23</v>
      </c>
      <c r="AL123" s="56"/>
      <c r="AM123" s="56"/>
      <c r="AN123" s="56"/>
      <c r="AO123" s="56"/>
      <c r="AP123" s="56"/>
      <c r="AQ123" s="56" t="s">
        <v>35</v>
      </c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36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 t="s">
        <v>37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 t="s">
        <v>24</v>
      </c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43" t="s">
        <v>29</v>
      </c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5"/>
      <c r="FK123" s="5"/>
    </row>
    <row r="124" spans="1:167" s="4" customFormat="1" ht="78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 t="s">
        <v>46</v>
      </c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 t="s">
        <v>25</v>
      </c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 t="s">
        <v>26</v>
      </c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 t="s">
        <v>27</v>
      </c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 t="s">
        <v>38</v>
      </c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43" t="s">
        <v>47</v>
      </c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5"/>
      <c r="FK124" s="5"/>
    </row>
    <row r="125" spans="1:167" s="4" customFormat="1" ht="18.75">
      <c r="A125" s="53">
        <v>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>
        <v>2</v>
      </c>
      <c r="AL125" s="53"/>
      <c r="AM125" s="53"/>
      <c r="AN125" s="53"/>
      <c r="AO125" s="53"/>
      <c r="AP125" s="53"/>
      <c r="AQ125" s="53">
        <v>3</v>
      </c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>
        <v>4</v>
      </c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>
        <v>5</v>
      </c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>
        <v>6</v>
      </c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>
        <v>7</v>
      </c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>
        <v>8</v>
      </c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>
        <v>9</v>
      </c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>
        <v>10</v>
      </c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78">
        <v>11</v>
      </c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80"/>
      <c r="FK125" s="5"/>
    </row>
    <row r="126" spans="1:167" s="12" customFormat="1" ht="21" customHeight="1">
      <c r="A126" s="105" t="s">
        <v>104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4" t="s">
        <v>33</v>
      </c>
      <c r="AL126" s="104"/>
      <c r="AM126" s="104"/>
      <c r="AN126" s="104"/>
      <c r="AO126" s="104"/>
      <c r="AP126" s="104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58">
        <f>BC130+BC139+BC136</f>
        <v>2205100</v>
      </c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>
        <f>BU130+BU136+BU139</f>
        <v>1374759.98</v>
      </c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>
        <f>CH130+CH136+CH139</f>
        <v>1374759.98</v>
      </c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>
        <f>DX130+DX136+DX139</f>
        <v>1327371.1300000001</v>
      </c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106">
        <f>EK130+EK136+EK139</f>
        <v>830340.0199999999</v>
      </c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81">
        <f>EX130+EX136+EX139</f>
        <v>0</v>
      </c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3"/>
      <c r="FK126" s="11"/>
    </row>
    <row r="127" spans="1:167" s="4" customFormat="1" ht="14.25" customHeight="1">
      <c r="A127" s="100" t="s">
        <v>22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93"/>
      <c r="AL127" s="93"/>
      <c r="AM127" s="93"/>
      <c r="AN127" s="93"/>
      <c r="AO127" s="93"/>
      <c r="AP127" s="93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72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4"/>
      <c r="FK127" s="5"/>
    </row>
    <row r="128" spans="1:166" s="4" customFormat="1" ht="20.25" customHeight="1">
      <c r="A128" s="119" t="s">
        <v>150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13"/>
      <c r="FI128" s="13"/>
      <c r="FJ128" s="13"/>
    </row>
    <row r="129" spans="1:166" s="4" customFormat="1" ht="18" customHeight="1">
      <c r="A129" s="101" t="s">
        <v>211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2"/>
      <c r="AL129" s="102"/>
      <c r="AM129" s="102"/>
      <c r="AN129" s="102"/>
      <c r="AO129" s="102"/>
      <c r="AP129" s="102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72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4"/>
    </row>
    <row r="130" spans="1:166" s="22" customFormat="1" ht="19.5" customHeight="1">
      <c r="A130" s="94" t="s">
        <v>148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102" t="s">
        <v>53</v>
      </c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58">
        <f>BC131+BC132</f>
        <v>1632000</v>
      </c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46">
        <f>SUM(BU131:CG132)</f>
        <v>855713.88</v>
      </c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>
        <f>SUM(CH131:CW132)</f>
        <v>855713.88</v>
      </c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>
        <f>SUM(DX131:EJ132)</f>
        <v>855713.88</v>
      </c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>
        <f>EK131+EK132</f>
        <v>776286.12</v>
      </c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84">
        <f>EX131+EX132</f>
        <v>0</v>
      </c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2"/>
    </row>
    <row r="131" spans="1:166" s="4" customFormat="1" ht="21" customHeight="1">
      <c r="A131" s="97" t="s">
        <v>57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66" t="s">
        <v>54</v>
      </c>
      <c r="AL131" s="66"/>
      <c r="AM131" s="66"/>
      <c r="AN131" s="66"/>
      <c r="AO131" s="66"/>
      <c r="AP131" s="66"/>
      <c r="AQ131" s="66" t="s">
        <v>123</v>
      </c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54">
        <v>1226600</v>
      </c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>
        <v>672652.55</v>
      </c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>
        <v>672652.55</v>
      </c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>
        <f>CH131</f>
        <v>672652.55</v>
      </c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>
        <f>BC131-BU131</f>
        <v>553947.45</v>
      </c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72">
        <f aca="true" t="shared" si="9" ref="EX131:EX138">BU131-CH131</f>
        <v>0</v>
      </c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4"/>
    </row>
    <row r="132" spans="1:166" s="4" customFormat="1" ht="22.5" customHeight="1">
      <c r="A132" s="97" t="s">
        <v>59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66" t="s">
        <v>56</v>
      </c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54">
        <v>405400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>
        <v>183061.33</v>
      </c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>
        <v>183061.33</v>
      </c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>
        <f>CH132</f>
        <v>183061.33</v>
      </c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>
        <f>BC132-BU132</f>
        <v>222338.67</v>
      </c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72">
        <f t="shared" si="9"/>
        <v>0</v>
      </c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4"/>
    </row>
    <row r="133" spans="1:166" s="12" customFormat="1" ht="19.5" customHeight="1">
      <c r="A133" s="76" t="s">
        <v>295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58">
        <f>BC134+BC135</f>
        <v>1444500</v>
      </c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58">
        <f>BU134+BU135</f>
        <v>722111.45</v>
      </c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58">
        <f>CH134+CH135</f>
        <v>722111.45</v>
      </c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58">
        <f>CH133</f>
        <v>722111.45</v>
      </c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58">
        <f aca="true" t="shared" si="10" ref="EK133:EK138">BC133-CH133</f>
        <v>722388.55</v>
      </c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81">
        <f t="shared" si="9"/>
        <v>0</v>
      </c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3"/>
    </row>
    <row r="134" spans="1:166" s="4" customFormat="1" ht="17.25" customHeight="1">
      <c r="A134" s="97" t="s">
        <v>57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66" t="s">
        <v>54</v>
      </c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54">
        <v>1082600</v>
      </c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>
        <v>590248.09</v>
      </c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>
        <v>590248.09</v>
      </c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>
        <f>CH134</f>
        <v>590248.09</v>
      </c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>
        <f t="shared" si="10"/>
        <v>492351.91000000003</v>
      </c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0">
        <f t="shared" si="9"/>
        <v>0</v>
      </c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2"/>
    </row>
    <row r="135" spans="1:166" s="4" customFormat="1" ht="18" customHeight="1">
      <c r="A135" s="97" t="s">
        <v>59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66" t="s">
        <v>56</v>
      </c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54">
        <v>361900</v>
      </c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>
        <v>131863.36</v>
      </c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>
        <v>131863.36</v>
      </c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>
        <v>131863.36</v>
      </c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>
        <f t="shared" si="10"/>
        <v>230036.64</v>
      </c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0">
        <f t="shared" si="9"/>
        <v>0</v>
      </c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2"/>
    </row>
    <row r="136" spans="1:166" s="22" customFormat="1" ht="21.75" customHeight="1">
      <c r="A136" s="101" t="s">
        <v>212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2" t="s">
        <v>53</v>
      </c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58">
        <f>SUM(BC137:BT138)</f>
        <v>57400</v>
      </c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46">
        <f>SUM(BU137:CG138)</f>
        <v>35826.79</v>
      </c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>
        <f>SUM(CH137:CW138)</f>
        <v>35826.79</v>
      </c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>
        <f>CH136</f>
        <v>35826.79</v>
      </c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>
        <f t="shared" si="10"/>
        <v>21573.21</v>
      </c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84">
        <f t="shared" si="9"/>
        <v>0</v>
      </c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2"/>
    </row>
    <row r="137" spans="1:166" s="4" customFormat="1" ht="21.75" customHeight="1">
      <c r="A137" s="97" t="s">
        <v>58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66" t="s">
        <v>55</v>
      </c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54">
        <v>45600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>
        <v>28143.6</v>
      </c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>
        <v>28143.6</v>
      </c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>
        <f>CH137</f>
        <v>28143.6</v>
      </c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>
        <f t="shared" si="10"/>
        <v>17456.4</v>
      </c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0">
        <f t="shared" si="9"/>
        <v>0</v>
      </c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2"/>
    </row>
    <row r="138" spans="1:166" s="4" customFormat="1" ht="20.25" customHeight="1">
      <c r="A138" s="97" t="s">
        <v>240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66" t="s">
        <v>56</v>
      </c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54">
        <v>11800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>
        <v>7683.19</v>
      </c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>
        <v>7683.19</v>
      </c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>
        <v>7683.19</v>
      </c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>
        <f t="shared" si="10"/>
        <v>4116.81</v>
      </c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0">
        <f t="shared" si="9"/>
        <v>0</v>
      </c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2"/>
    </row>
    <row r="139" spans="1:166" s="22" customFormat="1" ht="18.75" customHeight="1">
      <c r="A139" s="76" t="s">
        <v>168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58">
        <f>BC140+BC144+BC149+BC151</f>
        <v>515700</v>
      </c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46">
        <f>BU140+BU144+BU149+BU151</f>
        <v>483219.31</v>
      </c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>
        <f>CH140+CH144+CH149+CH151</f>
        <v>483219.31</v>
      </c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>
        <f>DX140+DX144+DX150+DX151</f>
        <v>435830.46</v>
      </c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>
        <f>EK140+EK144+EK149+EK151</f>
        <v>32480.69</v>
      </c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84">
        <f>EX140+EX144</f>
        <v>0</v>
      </c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2"/>
    </row>
    <row r="140" spans="1:166" s="4" customFormat="1" ht="19.5" customHeight="1">
      <c r="A140" s="101" t="s">
        <v>213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58">
        <f>BC141+BC143+BC142</f>
        <v>68400</v>
      </c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15"/>
      <c r="BT140" s="15"/>
      <c r="BU140" s="106">
        <f>BU141+BU143+BU142</f>
        <v>59548.270000000004</v>
      </c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58">
        <f>CH141+CH143+CI142</f>
        <v>59548.270000000004</v>
      </c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58">
        <f>DX141+DX143+DX142</f>
        <v>59548.270000000004</v>
      </c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>
        <f>EK141+EK143+EK142</f>
        <v>8851.73</v>
      </c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>
        <f>EX141+EX143</f>
        <v>0</v>
      </c>
      <c r="EY140" s="58"/>
      <c r="EZ140" s="58"/>
      <c r="FA140" s="58"/>
      <c r="FB140" s="58"/>
      <c r="FC140" s="58"/>
      <c r="FD140" s="58"/>
      <c r="FE140" s="58"/>
      <c r="FF140" s="58"/>
      <c r="FG140" s="58"/>
      <c r="FH140" s="15"/>
      <c r="FI140" s="15"/>
      <c r="FJ140" s="15"/>
    </row>
    <row r="141" spans="1:166" s="4" customFormat="1" ht="18.75" customHeight="1">
      <c r="A141" s="141" t="s">
        <v>80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66" t="s">
        <v>81</v>
      </c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54">
        <v>8000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15"/>
      <c r="BT141" s="15"/>
      <c r="BU141" s="62">
        <v>3208.27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54">
        <v>3208.27</v>
      </c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>
        <f>CH141</f>
        <v>3208.27</v>
      </c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>
        <f>BC141-BU141</f>
        <v>4791.73</v>
      </c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>
        <f>BU141-CH141</f>
        <v>0</v>
      </c>
      <c r="EY141" s="54"/>
      <c r="EZ141" s="54"/>
      <c r="FA141" s="54"/>
      <c r="FB141" s="54"/>
      <c r="FC141" s="54"/>
      <c r="FD141" s="54"/>
      <c r="FE141" s="54"/>
      <c r="FF141" s="54"/>
      <c r="FG141" s="54"/>
      <c r="FH141" s="15"/>
      <c r="FI141" s="15"/>
      <c r="FJ141" s="15"/>
    </row>
    <row r="142" spans="1:166" s="4" customFormat="1" ht="21" customHeight="1">
      <c r="A142" s="181" t="s">
        <v>272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3"/>
      <c r="AI142" s="37"/>
      <c r="AJ142" s="37"/>
      <c r="AK142" s="134" t="s">
        <v>303</v>
      </c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6"/>
      <c r="BC142" s="72">
        <v>35000</v>
      </c>
      <c r="BD142" s="73"/>
      <c r="BE142" s="73"/>
      <c r="BF142" s="73"/>
      <c r="BG142" s="73"/>
      <c r="BH142" s="73"/>
      <c r="BI142" s="74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07">
        <v>34900</v>
      </c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9"/>
      <c r="CH142" s="15"/>
      <c r="CI142" s="72">
        <v>34900</v>
      </c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4"/>
      <c r="CX142" s="72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4"/>
      <c r="DS142" s="15"/>
      <c r="DT142" s="15"/>
      <c r="DU142" s="15"/>
      <c r="DV142" s="15"/>
      <c r="DW142" s="15"/>
      <c r="DX142" s="72">
        <f>CI142</f>
        <v>34900</v>
      </c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4"/>
      <c r="EK142" s="72">
        <f>BC142-CI142</f>
        <v>100</v>
      </c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4"/>
      <c r="EX142" s="72">
        <f>BU142-CI142</f>
        <v>0</v>
      </c>
      <c r="EY142" s="73"/>
      <c r="EZ142" s="73"/>
      <c r="FA142" s="73"/>
      <c r="FB142" s="73"/>
      <c r="FC142" s="73"/>
      <c r="FD142" s="73"/>
      <c r="FE142" s="74"/>
      <c r="FF142" s="15"/>
      <c r="FG142" s="15"/>
      <c r="FH142" s="15"/>
      <c r="FI142" s="15"/>
      <c r="FJ142" s="15"/>
    </row>
    <row r="143" spans="1:166" s="4" customFormat="1" ht="22.5" customHeight="1">
      <c r="A143" s="141" t="s">
        <v>68</v>
      </c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66" t="s">
        <v>61</v>
      </c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54">
        <v>25400</v>
      </c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15"/>
      <c r="BT143" s="15"/>
      <c r="BU143" s="62">
        <v>21440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54">
        <v>21440</v>
      </c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>
        <f>CH143</f>
        <v>21440</v>
      </c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>
        <f>BC143-BU143</f>
        <v>3960</v>
      </c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>
        <f>BU143-CH143</f>
        <v>0</v>
      </c>
      <c r="EY143" s="54"/>
      <c r="EZ143" s="54"/>
      <c r="FA143" s="54"/>
      <c r="FB143" s="54"/>
      <c r="FC143" s="54"/>
      <c r="FD143" s="54"/>
      <c r="FE143" s="54"/>
      <c r="FF143" s="54"/>
      <c r="FG143" s="54"/>
      <c r="FH143" s="15"/>
      <c r="FI143" s="15"/>
      <c r="FJ143" s="15"/>
    </row>
    <row r="144" spans="1:166" s="4" customFormat="1" ht="21" customHeight="1">
      <c r="A144" s="101" t="s">
        <v>214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58">
        <f>BC145+BC148+BC147+BC146</f>
        <v>424000</v>
      </c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15"/>
      <c r="BT144" s="15"/>
      <c r="BU144" s="106">
        <f>BU145+BU147+BU148+BU146</f>
        <v>409982</v>
      </c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58">
        <f>CH145+CH147+CH148+CH146</f>
        <v>409982</v>
      </c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58">
        <f>DX145+DX147+DX148</f>
        <v>362593.15</v>
      </c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>
        <f>BC144-CH144</f>
        <v>14018</v>
      </c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>
        <f>EX145+EX148+EX149+EX151</f>
        <v>0</v>
      </c>
      <c r="EY144" s="58"/>
      <c r="EZ144" s="58"/>
      <c r="FA144" s="58"/>
      <c r="FB144" s="58"/>
      <c r="FC144" s="58"/>
      <c r="FD144" s="58"/>
      <c r="FE144" s="58"/>
      <c r="FF144" s="58"/>
      <c r="FG144" s="58"/>
      <c r="FH144" s="15"/>
      <c r="FI144" s="15"/>
      <c r="FJ144" s="15"/>
    </row>
    <row r="145" spans="1:166" s="4" customFormat="1" ht="21.75" customHeight="1">
      <c r="A145" s="141" t="s">
        <v>169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66" t="s">
        <v>63</v>
      </c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54">
        <v>151500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15"/>
      <c r="BT145" s="15"/>
      <c r="BU145" s="62">
        <v>140000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54">
        <v>140000</v>
      </c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>
        <f>CH145</f>
        <v>140000</v>
      </c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>
        <f>BC145-BU145</f>
        <v>11500</v>
      </c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>
        <f>BU145-CH145</f>
        <v>0</v>
      </c>
      <c r="EY145" s="54"/>
      <c r="EZ145" s="54"/>
      <c r="FA145" s="54"/>
      <c r="FB145" s="54"/>
      <c r="FC145" s="54"/>
      <c r="FD145" s="54"/>
      <c r="FE145" s="54"/>
      <c r="FF145" s="54"/>
      <c r="FG145" s="54"/>
      <c r="FH145" s="15"/>
      <c r="FI145" s="15"/>
      <c r="FJ145" s="15"/>
    </row>
    <row r="146" spans="1:166" s="4" customFormat="1" ht="22.5" customHeight="1">
      <c r="A146" s="141" t="s">
        <v>68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66" t="s">
        <v>61</v>
      </c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54">
        <v>49000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15"/>
      <c r="BT146" s="15"/>
      <c r="BU146" s="62">
        <v>47388.85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54">
        <v>47388.85</v>
      </c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>
        <f>CH146</f>
        <v>47388.85</v>
      </c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>
        <f>BC146-BU146</f>
        <v>1611.1500000000015</v>
      </c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>
        <f>BU146-CH146</f>
        <v>0</v>
      </c>
      <c r="EY146" s="54"/>
      <c r="EZ146" s="54"/>
      <c r="FA146" s="54"/>
      <c r="FB146" s="54"/>
      <c r="FC146" s="54"/>
      <c r="FD146" s="54"/>
      <c r="FE146" s="54"/>
      <c r="FF146" s="54"/>
      <c r="FG146" s="54"/>
      <c r="FH146" s="15"/>
      <c r="FI146" s="15"/>
      <c r="FJ146" s="15"/>
    </row>
    <row r="147" spans="1:166" s="4" customFormat="1" ht="18" customHeight="1">
      <c r="A147" s="97" t="s">
        <v>83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66" t="s">
        <v>64</v>
      </c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54">
        <v>56000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>
        <v>55177.75</v>
      </c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>
        <v>55177.75</v>
      </c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>
        <f>CH147</f>
        <v>55177.75</v>
      </c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>
        <f>BC147-CH147</f>
        <v>822.25</v>
      </c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72">
        <v>0</v>
      </c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4"/>
    </row>
    <row r="148" spans="1:166" s="4" customFormat="1" ht="19.5" customHeight="1">
      <c r="A148" s="94" t="s">
        <v>151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66" t="s">
        <v>62</v>
      </c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54">
        <v>167500</v>
      </c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15"/>
      <c r="BT148" s="15"/>
      <c r="BU148" s="62">
        <v>167415.4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54">
        <v>167415.4</v>
      </c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>
        <f>CH148</f>
        <v>167415.4</v>
      </c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>
        <f>BC148-CH148</f>
        <v>84.60000000000582</v>
      </c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>
        <f>BU148-CH148</f>
        <v>0</v>
      </c>
      <c r="EY148" s="54"/>
      <c r="EZ148" s="54"/>
      <c r="FA148" s="54"/>
      <c r="FB148" s="54"/>
      <c r="FC148" s="54"/>
      <c r="FD148" s="54"/>
      <c r="FE148" s="54"/>
      <c r="FF148" s="54"/>
      <c r="FG148" s="54"/>
      <c r="FH148" s="15"/>
      <c r="FI148" s="15"/>
      <c r="FJ148" s="15"/>
    </row>
    <row r="149" spans="1:166" s="12" customFormat="1" ht="19.5" customHeight="1">
      <c r="A149" s="76" t="s">
        <v>215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58">
        <f>BC150</f>
        <v>17800</v>
      </c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9"/>
      <c r="BT149" s="9"/>
      <c r="BU149" s="106">
        <f>BU150</f>
        <v>8600</v>
      </c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58">
        <f>CH150</f>
        <v>8600</v>
      </c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>
        <f>DX150</f>
        <v>8600</v>
      </c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>
        <f>EK150</f>
        <v>9200</v>
      </c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>
        <f>EX150</f>
        <v>0</v>
      </c>
      <c r="EY149" s="58"/>
      <c r="EZ149" s="58"/>
      <c r="FA149" s="58"/>
      <c r="FB149" s="58"/>
      <c r="FC149" s="58"/>
      <c r="FD149" s="58"/>
      <c r="FE149" s="58"/>
      <c r="FF149" s="58"/>
      <c r="FG149" s="58"/>
      <c r="FH149" s="9"/>
      <c r="FI149" s="9"/>
      <c r="FJ149" s="9"/>
    </row>
    <row r="150" spans="1:166" s="4" customFormat="1" ht="34.5" customHeight="1">
      <c r="A150" s="187" t="s">
        <v>216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9"/>
      <c r="AK150" s="66" t="s">
        <v>66</v>
      </c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54">
        <v>17800</v>
      </c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15"/>
      <c r="BR150" s="15"/>
      <c r="BS150" s="15"/>
      <c r="BT150" s="15"/>
      <c r="BU150" s="62">
        <v>8600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54">
        <v>8600</v>
      </c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>
        <f>CH150</f>
        <v>8600</v>
      </c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98">
        <f>BC150-BU150</f>
        <v>9200</v>
      </c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4">
        <f>BU150-CH150</f>
        <v>0</v>
      </c>
      <c r="EY150" s="54"/>
      <c r="EZ150" s="54"/>
      <c r="FA150" s="54"/>
      <c r="FB150" s="54"/>
      <c r="FC150" s="54"/>
      <c r="FD150" s="54"/>
      <c r="FE150" s="54"/>
      <c r="FF150" s="54"/>
      <c r="FG150" s="54"/>
      <c r="FH150" s="15"/>
      <c r="FI150" s="15"/>
      <c r="FJ150" s="15"/>
    </row>
    <row r="151" spans="1:166" s="12" customFormat="1" ht="21.75" customHeight="1">
      <c r="A151" s="76" t="s">
        <v>217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58">
        <f>BC152</f>
        <v>5500</v>
      </c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9"/>
      <c r="BT151" s="9"/>
      <c r="BU151" s="106">
        <f>BU152</f>
        <v>5089.04</v>
      </c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58">
        <f>CH152</f>
        <v>5089.04</v>
      </c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>
        <f>DX152</f>
        <v>5089.04</v>
      </c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>
        <f>EK152</f>
        <v>410.96000000000004</v>
      </c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>
        <f>EX152</f>
        <v>0</v>
      </c>
      <c r="EY151" s="58"/>
      <c r="EZ151" s="58"/>
      <c r="FA151" s="58"/>
      <c r="FB151" s="58"/>
      <c r="FC151" s="58"/>
      <c r="FD151" s="58"/>
      <c r="FE151" s="58"/>
      <c r="FF151" s="58"/>
      <c r="FG151" s="58"/>
      <c r="FH151" s="9"/>
      <c r="FI151" s="9"/>
      <c r="FJ151" s="9"/>
    </row>
    <row r="152" spans="1:166" s="4" customFormat="1" ht="21.75" customHeight="1">
      <c r="A152" s="141" t="s">
        <v>68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66" t="s">
        <v>69</v>
      </c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54">
        <v>5500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15"/>
      <c r="BT152" s="15"/>
      <c r="BU152" s="62">
        <v>5089.04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54">
        <v>5089.04</v>
      </c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>
        <f>CH152</f>
        <v>5089.04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>
        <f>BC152-BU152</f>
        <v>410.96000000000004</v>
      </c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>
        <f>BU152-CH152</f>
        <v>0</v>
      </c>
      <c r="EY152" s="54"/>
      <c r="EZ152" s="54"/>
      <c r="FA152" s="54"/>
      <c r="FB152" s="54"/>
      <c r="FC152" s="54"/>
      <c r="FD152" s="54"/>
      <c r="FE152" s="54"/>
      <c r="FF152" s="54"/>
      <c r="FG152" s="54"/>
      <c r="FH152" s="15"/>
      <c r="FI152" s="15"/>
      <c r="FJ152" s="15"/>
    </row>
    <row r="153" spans="1:166" s="4" customFormat="1" ht="18.75">
      <c r="A153" s="41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6"/>
      <c r="CG153" s="96" t="s">
        <v>84</v>
      </c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78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80"/>
      <c r="FH153" s="13"/>
      <c r="FI153" s="13"/>
      <c r="FJ153" s="18" t="s">
        <v>39</v>
      </c>
    </row>
    <row r="154" spans="1:166" s="4" customFormat="1" ht="20.25" customHeight="1">
      <c r="A154" s="56" t="s">
        <v>8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 t="s">
        <v>23</v>
      </c>
      <c r="AL154" s="56"/>
      <c r="AM154" s="56"/>
      <c r="AN154" s="56"/>
      <c r="AO154" s="56"/>
      <c r="AP154" s="56"/>
      <c r="AQ154" s="56" t="s">
        <v>35</v>
      </c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 t="s">
        <v>36</v>
      </c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 t="s">
        <v>37</v>
      </c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 t="s">
        <v>24</v>
      </c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43" t="s">
        <v>29</v>
      </c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5"/>
    </row>
    <row r="155" spans="1:166" s="4" customFormat="1" ht="78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 t="s">
        <v>46</v>
      </c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 t="s">
        <v>25</v>
      </c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 t="s">
        <v>26</v>
      </c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 t="s">
        <v>27</v>
      </c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 t="s">
        <v>38</v>
      </c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43" t="s">
        <v>47</v>
      </c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5"/>
    </row>
    <row r="156" spans="1:166" s="4" customFormat="1" ht="18.75">
      <c r="A156" s="53">
        <v>1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>
        <v>2</v>
      </c>
      <c r="AL156" s="53"/>
      <c r="AM156" s="53"/>
      <c r="AN156" s="53"/>
      <c r="AO156" s="53"/>
      <c r="AP156" s="53"/>
      <c r="AQ156" s="53">
        <v>3</v>
      </c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>
        <v>4</v>
      </c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>
        <v>5</v>
      </c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>
        <v>6</v>
      </c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>
        <v>7</v>
      </c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>
        <v>8</v>
      </c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>
        <v>9</v>
      </c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>
        <v>10</v>
      </c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78">
        <v>11</v>
      </c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80"/>
    </row>
    <row r="157" spans="1:166" s="4" customFormat="1" ht="18.75" customHeight="1">
      <c r="A157" s="115" t="s">
        <v>32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66" t="s">
        <v>33</v>
      </c>
      <c r="AL157" s="66"/>
      <c r="AM157" s="66"/>
      <c r="AN157" s="66"/>
      <c r="AO157" s="66"/>
      <c r="AP157" s="66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8">
        <f>BC160+BC163</f>
        <v>119800</v>
      </c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15"/>
      <c r="BT157" s="15"/>
      <c r="BU157" s="106">
        <f>BU160+BU163</f>
        <v>119800</v>
      </c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58">
        <f>CH160+CH163</f>
        <v>119800</v>
      </c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8">
        <f>DX160+DX163</f>
        <v>119800</v>
      </c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>
        <f>BU157-CH157</f>
        <v>0</v>
      </c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81">
        <f>EX160</f>
        <v>0</v>
      </c>
      <c r="EY157" s="82"/>
      <c r="EZ157" s="82"/>
      <c r="FA157" s="82"/>
      <c r="FB157" s="82"/>
      <c r="FC157" s="82"/>
      <c r="FD157" s="82"/>
      <c r="FE157" s="82"/>
      <c r="FF157" s="82"/>
      <c r="FG157" s="82"/>
      <c r="FH157" s="83"/>
      <c r="FI157" s="15"/>
      <c r="FJ157" s="15"/>
    </row>
    <row r="158" spans="1:166" s="4" customFormat="1" ht="18.75" customHeight="1">
      <c r="A158" s="97" t="s">
        <v>22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66" t="s">
        <v>34</v>
      </c>
      <c r="AL158" s="66"/>
      <c r="AM158" s="66"/>
      <c r="AN158" s="66"/>
      <c r="AO158" s="66"/>
      <c r="AP158" s="66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15"/>
      <c r="FI158" s="15"/>
      <c r="FJ158" s="15"/>
    </row>
    <row r="159" spans="1:166" s="22" customFormat="1" ht="150" customHeight="1">
      <c r="A159" s="94" t="s">
        <v>243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20"/>
      <c r="BT159" s="20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20"/>
      <c r="FI159" s="20"/>
      <c r="FJ159" s="20"/>
    </row>
    <row r="160" spans="1:166" s="4" customFormat="1" ht="17.25" customHeight="1">
      <c r="A160" s="101" t="s">
        <v>218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58">
        <f>BC161</f>
        <v>200</v>
      </c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>
        <f>BU161</f>
        <v>200</v>
      </c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>
        <f>CH161</f>
        <v>200</v>
      </c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>
        <f>DX161</f>
        <v>200</v>
      </c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>
        <f>BC160-CH160</f>
        <v>0</v>
      </c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81">
        <f>EX161</f>
        <v>0</v>
      </c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3"/>
    </row>
    <row r="161" spans="1:166" s="22" customFormat="1" ht="24" customHeight="1">
      <c r="A161" s="128" t="s">
        <v>151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66" t="s">
        <v>62</v>
      </c>
      <c r="AL161" s="66"/>
      <c r="AM161" s="66"/>
      <c r="AN161" s="66"/>
      <c r="AO161" s="66"/>
      <c r="AP161" s="66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54">
        <v>200</v>
      </c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>
        <v>200</v>
      </c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>
        <v>200</v>
      </c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>
        <f>CH161</f>
        <v>200</v>
      </c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>
        <f>BC161-CH161</f>
        <v>0</v>
      </c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72">
        <f>BU161-CH161</f>
        <v>0</v>
      </c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4"/>
    </row>
    <row r="162" spans="1:166" s="4" customFormat="1" ht="53.25" customHeight="1">
      <c r="A162" s="184" t="s">
        <v>239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72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4"/>
    </row>
    <row r="163" spans="1:166" s="4" customFormat="1" ht="21" customHeight="1">
      <c r="A163" s="115" t="s">
        <v>32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66" t="s">
        <v>33</v>
      </c>
      <c r="AL163" s="66"/>
      <c r="AM163" s="66"/>
      <c r="AN163" s="66"/>
      <c r="AO163" s="66"/>
      <c r="AP163" s="66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58">
        <f>BC164</f>
        <v>119600</v>
      </c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15"/>
      <c r="BT163" s="15"/>
      <c r="BU163" s="106">
        <f>BU164</f>
        <v>119600</v>
      </c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58">
        <f>CH164</f>
        <v>119600</v>
      </c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8">
        <f>DX164</f>
        <v>119600</v>
      </c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>
        <f>EK164</f>
        <v>0</v>
      </c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81">
        <f>EX164</f>
        <v>0</v>
      </c>
      <c r="EY163" s="82"/>
      <c r="EZ163" s="82"/>
      <c r="FA163" s="82"/>
      <c r="FB163" s="82"/>
      <c r="FC163" s="82"/>
      <c r="FD163" s="82"/>
      <c r="FE163" s="82"/>
      <c r="FF163" s="82"/>
      <c r="FG163" s="82"/>
      <c r="FH163" s="83"/>
      <c r="FI163" s="15"/>
      <c r="FJ163" s="15"/>
    </row>
    <row r="164" spans="1:166" s="4" customFormat="1" ht="20.25" customHeight="1">
      <c r="A164" s="101" t="s">
        <v>219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58">
        <f>BC165</f>
        <v>119600</v>
      </c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>
        <f>BU165</f>
        <v>119600</v>
      </c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>
        <f>CH165</f>
        <v>119600</v>
      </c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>
        <f>DX165</f>
        <v>119600</v>
      </c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>
        <v>0</v>
      </c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81">
        <f>EX165</f>
        <v>0</v>
      </c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3"/>
    </row>
    <row r="165" spans="1:166" s="4" customFormat="1" ht="18.75" customHeight="1">
      <c r="A165" s="97" t="s">
        <v>60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66" t="s">
        <v>69</v>
      </c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54">
        <v>119600</v>
      </c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15"/>
      <c r="BT165" s="15"/>
      <c r="BU165" s="54">
        <v>119600</v>
      </c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>
        <v>119600</v>
      </c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>
        <v>119600</v>
      </c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>
        <v>0</v>
      </c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>
        <v>0</v>
      </c>
      <c r="EY165" s="40"/>
      <c r="EZ165" s="40"/>
      <c r="FA165" s="40"/>
      <c r="FB165" s="40"/>
      <c r="FC165" s="40"/>
      <c r="FD165" s="40"/>
      <c r="FE165" s="40"/>
      <c r="FF165" s="40"/>
      <c r="FG165" s="40"/>
      <c r="FH165" s="15"/>
      <c r="FI165" s="15"/>
      <c r="FJ165" s="15"/>
    </row>
    <row r="166" spans="1:166" s="4" customFormat="1" ht="15" customHeight="1">
      <c r="A166" s="41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6"/>
      <c r="CE166" s="13"/>
      <c r="CF166" s="13"/>
      <c r="CG166" s="96" t="s">
        <v>84</v>
      </c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13"/>
      <c r="FI166" s="13"/>
      <c r="FJ166" s="18" t="s">
        <v>39</v>
      </c>
    </row>
    <row r="167" spans="1:166" s="4" customFormat="1" ht="32.25" customHeight="1">
      <c r="A167" s="56" t="s">
        <v>8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 t="s">
        <v>23</v>
      </c>
      <c r="AL167" s="56"/>
      <c r="AM167" s="56"/>
      <c r="AN167" s="56"/>
      <c r="AO167" s="56"/>
      <c r="AP167" s="56"/>
      <c r="AQ167" s="56" t="s">
        <v>35</v>
      </c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 t="s">
        <v>146</v>
      </c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 t="s">
        <v>37</v>
      </c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 t="s">
        <v>24</v>
      </c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43" t="s">
        <v>29</v>
      </c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5"/>
    </row>
    <row r="168" spans="1:166" s="4" customFormat="1" ht="81.7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 t="s">
        <v>46</v>
      </c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 t="s">
        <v>25</v>
      </c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 t="s">
        <v>26</v>
      </c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 t="s">
        <v>27</v>
      </c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 t="s">
        <v>38</v>
      </c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43" t="s">
        <v>47</v>
      </c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5"/>
    </row>
    <row r="169" spans="1:166" s="4" customFormat="1" ht="15" customHeight="1">
      <c r="A169" s="53">
        <v>1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>
        <v>2</v>
      </c>
      <c r="AL169" s="53"/>
      <c r="AM169" s="53"/>
      <c r="AN169" s="53"/>
      <c r="AO169" s="53"/>
      <c r="AP169" s="53"/>
      <c r="AQ169" s="53">
        <v>3</v>
      </c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>
        <v>4</v>
      </c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>
        <v>5</v>
      </c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>
        <v>6</v>
      </c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>
        <v>7</v>
      </c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>
        <v>8</v>
      </c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>
        <v>9</v>
      </c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>
        <v>10</v>
      </c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78">
        <v>11</v>
      </c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80"/>
    </row>
    <row r="170" spans="1:166" s="4" customFormat="1" ht="15" customHeight="1">
      <c r="A170" s="115" t="s">
        <v>32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66" t="s">
        <v>33</v>
      </c>
      <c r="AL170" s="66"/>
      <c r="AM170" s="66"/>
      <c r="AN170" s="66"/>
      <c r="AO170" s="66"/>
      <c r="AP170" s="66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58">
        <f>BC176+BC179+BC173</f>
        <v>19500</v>
      </c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15"/>
      <c r="BT170" s="15"/>
      <c r="BU170" s="106">
        <f>CH176+CH173</f>
        <v>9500</v>
      </c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58">
        <f>CH176+CH173</f>
        <v>9500</v>
      </c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8">
        <f>DX176+DX179+DX173</f>
        <v>9500</v>
      </c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>
        <f>EK177+EK179</f>
        <v>10000</v>
      </c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81">
        <f>EX177</f>
        <v>0</v>
      </c>
      <c r="EY170" s="82"/>
      <c r="EZ170" s="82"/>
      <c r="FA170" s="82"/>
      <c r="FB170" s="82"/>
      <c r="FC170" s="82"/>
      <c r="FD170" s="82"/>
      <c r="FE170" s="82"/>
      <c r="FF170" s="82"/>
      <c r="FG170" s="82"/>
      <c r="FH170" s="83"/>
      <c r="FI170" s="15"/>
      <c r="FJ170" s="15"/>
    </row>
    <row r="171" spans="1:166" s="4" customFormat="1" ht="19.5" customHeight="1">
      <c r="A171" s="97" t="s">
        <v>22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66"/>
      <c r="AL171" s="66"/>
      <c r="AM171" s="66"/>
      <c r="AN171" s="66"/>
      <c r="AO171" s="66"/>
      <c r="AP171" s="66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15"/>
      <c r="FI171" s="15"/>
      <c r="FJ171" s="15"/>
    </row>
    <row r="172" spans="1:166" s="4" customFormat="1" ht="19.5" customHeight="1">
      <c r="A172" s="114" t="s">
        <v>170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66"/>
      <c r="AL172" s="66"/>
      <c r="AM172" s="66"/>
      <c r="AN172" s="66"/>
      <c r="AO172" s="66"/>
      <c r="AP172" s="66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15"/>
      <c r="FI172" s="15"/>
      <c r="FJ172" s="15"/>
    </row>
    <row r="173" spans="1:166" s="4" customFormat="1" ht="19.5" customHeight="1">
      <c r="A173" s="101" t="s">
        <v>302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66"/>
      <c r="AL173" s="66"/>
      <c r="AM173" s="66"/>
      <c r="AN173" s="66"/>
      <c r="AO173" s="66"/>
      <c r="AP173" s="66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58">
        <f>BC174</f>
        <v>4500</v>
      </c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>
        <f>BU174</f>
        <v>4500</v>
      </c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>
        <v>4500</v>
      </c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58">
        <v>4500</v>
      </c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>
        <f>BC173-CH173</f>
        <v>0</v>
      </c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>
        <v>0</v>
      </c>
      <c r="EY173" s="58"/>
      <c r="EZ173" s="58"/>
      <c r="FA173" s="58"/>
      <c r="FB173" s="58"/>
      <c r="FC173" s="58"/>
      <c r="FD173" s="58"/>
      <c r="FE173" s="58"/>
      <c r="FF173" s="58"/>
      <c r="FG173" s="58"/>
      <c r="FH173" s="15"/>
      <c r="FI173" s="15"/>
      <c r="FJ173" s="15"/>
    </row>
    <row r="174" spans="1:166" s="4" customFormat="1" ht="19.5" customHeight="1">
      <c r="A174" s="97" t="s">
        <v>301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66" t="s">
        <v>61</v>
      </c>
      <c r="AL174" s="66"/>
      <c r="AM174" s="66"/>
      <c r="AN174" s="66"/>
      <c r="AO174" s="66"/>
      <c r="AP174" s="66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54">
        <v>4500</v>
      </c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>
        <v>4500</v>
      </c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>
        <v>4500</v>
      </c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54">
        <v>4500</v>
      </c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8">
        <f>BC174-CH174</f>
        <v>0</v>
      </c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4">
        <v>0</v>
      </c>
      <c r="EY174" s="54"/>
      <c r="EZ174" s="54"/>
      <c r="FA174" s="54"/>
      <c r="FB174" s="54"/>
      <c r="FC174" s="54"/>
      <c r="FD174" s="54"/>
      <c r="FE174" s="54"/>
      <c r="FF174" s="54"/>
      <c r="FG174" s="54"/>
      <c r="FH174" s="15"/>
      <c r="FI174" s="15"/>
      <c r="FJ174" s="15"/>
    </row>
    <row r="175" spans="1:166" s="4" customFormat="1" ht="33.75" customHeight="1">
      <c r="A175" s="114" t="s">
        <v>170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15"/>
      <c r="BT175" s="15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40"/>
      <c r="EZ175" s="40"/>
      <c r="FA175" s="40"/>
      <c r="FB175" s="40"/>
      <c r="FC175" s="40"/>
      <c r="FD175" s="40"/>
      <c r="FE175" s="40"/>
      <c r="FF175" s="40"/>
      <c r="FG175" s="40"/>
      <c r="FH175" s="15"/>
      <c r="FI175" s="15"/>
      <c r="FJ175" s="15"/>
    </row>
    <row r="176" spans="1:166" s="4" customFormat="1" ht="18.75" customHeight="1">
      <c r="A176" s="101" t="s">
        <v>220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58">
        <f>BC177</f>
        <v>5000</v>
      </c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9"/>
      <c r="BT176" s="9"/>
      <c r="BU176" s="58">
        <f>BU177</f>
        <v>5000</v>
      </c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>
        <f>CH177</f>
        <v>5000</v>
      </c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>
        <f>CH176</f>
        <v>5000</v>
      </c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>
        <f>BC176-CH176</f>
        <v>0</v>
      </c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>
        <f>BU176-CH176</f>
        <v>0</v>
      </c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5"/>
      <c r="FI176" s="15"/>
      <c r="FJ176" s="15"/>
    </row>
    <row r="177" spans="1:166" s="4" customFormat="1" ht="15" customHeight="1">
      <c r="A177" s="97" t="s">
        <v>60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66" t="s">
        <v>69</v>
      </c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54">
        <v>5000</v>
      </c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15"/>
      <c r="BT177" s="15"/>
      <c r="BU177" s="54">
        <v>5000</v>
      </c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>
        <v>5000</v>
      </c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>
        <f>CH177</f>
        <v>5000</v>
      </c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>
        <f>BC177-CH177</f>
        <v>0</v>
      </c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>
        <f>BU177-CH177</f>
        <v>0</v>
      </c>
      <c r="EY177" s="40"/>
      <c r="EZ177" s="40"/>
      <c r="FA177" s="40"/>
      <c r="FB177" s="40"/>
      <c r="FC177" s="40"/>
      <c r="FD177" s="40"/>
      <c r="FE177" s="40"/>
      <c r="FF177" s="40"/>
      <c r="FG177" s="40"/>
      <c r="FH177" s="15"/>
      <c r="FI177" s="15"/>
      <c r="FJ177" s="15"/>
    </row>
    <row r="178" spans="1:166" s="4" customFormat="1" ht="74.25" customHeight="1">
      <c r="A178" s="130" t="s">
        <v>244</v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2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15"/>
      <c r="BT178" s="15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40"/>
      <c r="EZ178" s="40"/>
      <c r="FA178" s="40"/>
      <c r="FB178" s="40"/>
      <c r="FC178" s="40"/>
      <c r="FD178" s="40"/>
      <c r="FE178" s="40"/>
      <c r="FF178" s="40"/>
      <c r="FG178" s="40"/>
      <c r="FH178" s="15"/>
      <c r="FI178" s="15"/>
      <c r="FJ178" s="15"/>
    </row>
    <row r="179" spans="1:166" s="12" customFormat="1" ht="18.75" customHeight="1">
      <c r="A179" s="101" t="s">
        <v>221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58">
        <f>BC180</f>
        <v>10000</v>
      </c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9"/>
      <c r="BT179" s="9"/>
      <c r="BU179" s="58">
        <f>BU180</f>
        <v>0</v>
      </c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>
        <f>CH180</f>
        <v>0</v>
      </c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>
        <f>DX180</f>
        <v>0</v>
      </c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>
        <f>BC179-CH179</f>
        <v>10000</v>
      </c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>
        <f>BU179-CH179</f>
        <v>0</v>
      </c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9"/>
      <c r="FI179" s="9"/>
      <c r="FJ179" s="9"/>
    </row>
    <row r="180" spans="1:166" s="4" customFormat="1" ht="15" customHeight="1">
      <c r="A180" s="97" t="s">
        <v>60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66" t="s">
        <v>69</v>
      </c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54">
        <v>10000</v>
      </c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15"/>
      <c r="BT180" s="15"/>
      <c r="BU180" s="54">
        <v>0</v>
      </c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>
        <v>0</v>
      </c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>
        <v>0</v>
      </c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>
        <f>BC180-CH180</f>
        <v>10000</v>
      </c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>
        <f>BU180-CH180</f>
        <v>0</v>
      </c>
      <c r="EY180" s="40"/>
      <c r="EZ180" s="40"/>
      <c r="FA180" s="40"/>
      <c r="FB180" s="40"/>
      <c r="FC180" s="40"/>
      <c r="FD180" s="40"/>
      <c r="FE180" s="40"/>
      <c r="FF180" s="40"/>
      <c r="FG180" s="40"/>
      <c r="FH180" s="15"/>
      <c r="FI180" s="15"/>
      <c r="FJ180" s="15"/>
    </row>
    <row r="181" spans="1:166" s="4" customFormat="1" ht="18.75">
      <c r="A181" s="41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6"/>
      <c r="FH181" s="13"/>
      <c r="FI181" s="13"/>
      <c r="FJ181" s="18" t="s">
        <v>39</v>
      </c>
    </row>
    <row r="182" spans="1:166" s="4" customFormat="1" ht="18.75">
      <c r="A182" s="41" t="s">
        <v>84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6"/>
    </row>
    <row r="183" spans="1:166" s="4" customFormat="1" ht="17.25" customHeight="1">
      <c r="A183" s="56" t="s">
        <v>8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 t="s">
        <v>23</v>
      </c>
      <c r="AL183" s="56"/>
      <c r="AM183" s="56"/>
      <c r="AN183" s="56"/>
      <c r="AO183" s="56"/>
      <c r="AP183" s="56"/>
      <c r="AQ183" s="56" t="s">
        <v>35</v>
      </c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 t="s">
        <v>36</v>
      </c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 t="s">
        <v>37</v>
      </c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 t="s">
        <v>24</v>
      </c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43" t="s">
        <v>29</v>
      </c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5"/>
    </row>
    <row r="184" spans="1:166" s="4" customFormat="1" ht="78.7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 t="s">
        <v>46</v>
      </c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 t="s">
        <v>25</v>
      </c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 t="s">
        <v>26</v>
      </c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 t="s">
        <v>27</v>
      </c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 t="s">
        <v>38</v>
      </c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43" t="s">
        <v>47</v>
      </c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5"/>
    </row>
    <row r="185" spans="1:166" s="4" customFormat="1" ht="18.75">
      <c r="A185" s="53">
        <v>1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>
        <v>2</v>
      </c>
      <c r="AL185" s="53"/>
      <c r="AM185" s="53"/>
      <c r="AN185" s="53"/>
      <c r="AO185" s="53"/>
      <c r="AP185" s="53"/>
      <c r="AQ185" s="53">
        <v>3</v>
      </c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>
        <v>4</v>
      </c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>
        <v>5</v>
      </c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>
        <v>6</v>
      </c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>
        <v>7</v>
      </c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>
        <v>8</v>
      </c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>
        <v>9</v>
      </c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>
        <v>10</v>
      </c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78">
        <v>11</v>
      </c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80"/>
    </row>
    <row r="186" spans="1:166" s="12" customFormat="1" ht="15" customHeight="1">
      <c r="A186" s="105" t="s">
        <v>32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4" t="s">
        <v>33</v>
      </c>
      <c r="AL186" s="104"/>
      <c r="AM186" s="104"/>
      <c r="AN186" s="104"/>
      <c r="AO186" s="104"/>
      <c r="AP186" s="104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58">
        <f>BC189+BC197</f>
        <v>139300</v>
      </c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>
        <f>BU189+BU197</f>
        <v>90454</v>
      </c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>
        <f>CH189</f>
        <v>90454</v>
      </c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>
        <f>CH186</f>
        <v>90454</v>
      </c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>
        <f>EK189+EK197</f>
        <v>48846</v>
      </c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81">
        <f>EX189+EX197</f>
        <v>0</v>
      </c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3"/>
    </row>
    <row r="187" spans="1:166" s="4" customFormat="1" ht="15" customHeight="1">
      <c r="A187" s="100" t="s">
        <v>22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93" t="s">
        <v>34</v>
      </c>
      <c r="AL187" s="93"/>
      <c r="AM187" s="93"/>
      <c r="AN187" s="93"/>
      <c r="AO187" s="93"/>
      <c r="AP187" s="93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72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4"/>
    </row>
    <row r="188" spans="1:166" s="4" customFormat="1" ht="57.75" customHeight="1">
      <c r="A188" s="110" t="s">
        <v>152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72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4"/>
    </row>
    <row r="189" spans="1:166" s="22" customFormat="1" ht="19.5" customHeight="1">
      <c r="A189" s="101" t="s">
        <v>223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8">
        <f>BC190</f>
        <v>128700</v>
      </c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>
        <f>BU190</f>
        <v>84454</v>
      </c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>
        <f>CH191+CH192+CH193+CH197</f>
        <v>90454</v>
      </c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58">
        <f>CH189</f>
        <v>90454</v>
      </c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>
        <f>EK190</f>
        <v>44246</v>
      </c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81">
        <f>EX190</f>
        <v>0</v>
      </c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3"/>
    </row>
    <row r="190" spans="1:166" s="4" customFormat="1" ht="20.25" customHeight="1">
      <c r="A190" s="94" t="s">
        <v>148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71" t="s">
        <v>53</v>
      </c>
      <c r="AL190" s="71"/>
      <c r="AM190" s="71"/>
      <c r="AN190" s="71"/>
      <c r="AO190" s="71"/>
      <c r="AP190" s="71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58">
        <f>BC191+BC192</f>
        <v>128700</v>
      </c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>
        <f>BU191+BU192</f>
        <v>84454</v>
      </c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>
        <f>CH191+CH192</f>
        <v>84454</v>
      </c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>
        <f>SUM(DX191:EJ192)</f>
        <v>84454</v>
      </c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>
        <f>BC190-CH190</f>
        <v>44246</v>
      </c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81">
        <f>BU190-CH190</f>
        <v>0</v>
      </c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3"/>
    </row>
    <row r="191" spans="1:166" s="4" customFormat="1" ht="15.75" customHeight="1">
      <c r="A191" s="97" t="s">
        <v>57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66" t="s">
        <v>54</v>
      </c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54">
        <v>98700</v>
      </c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>
        <v>66446.99</v>
      </c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>
        <v>66446.99</v>
      </c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>
        <f>CH191</f>
        <v>66446.99</v>
      </c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>
        <f>BC191-BU191</f>
        <v>32253.009999999995</v>
      </c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72">
        <v>0</v>
      </c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4"/>
    </row>
    <row r="192" spans="1:166" s="4" customFormat="1" ht="18.75" customHeight="1">
      <c r="A192" s="97" t="s">
        <v>59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66" t="s">
        <v>56</v>
      </c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54">
        <v>30000</v>
      </c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>
        <v>18007.01</v>
      </c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>
        <v>18007.01</v>
      </c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>
        <f>CH192</f>
        <v>18007.01</v>
      </c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>
        <f>BC192-BU192</f>
        <v>11992.990000000002</v>
      </c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72">
        <f>BU192-CH192</f>
        <v>0</v>
      </c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4"/>
    </row>
    <row r="193" spans="1:166" s="4" customFormat="1" ht="18" customHeight="1">
      <c r="A193" s="76" t="s">
        <v>124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1"/>
      <c r="AL193" s="71"/>
      <c r="AM193" s="71"/>
      <c r="AN193" s="71"/>
      <c r="AO193" s="71"/>
      <c r="AP193" s="71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50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2"/>
    </row>
    <row r="194" spans="1:166" s="4" customFormat="1" ht="15" customHeight="1" hidden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58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16"/>
      <c r="BT194" s="16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16"/>
      <c r="FI194" s="16"/>
      <c r="FJ194" s="16"/>
    </row>
    <row r="195" spans="1:166" s="4" customFormat="1" ht="15" customHeight="1" hidden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16"/>
      <c r="BT195" s="16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4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7"/>
      <c r="EY195" s="55"/>
      <c r="EZ195" s="55"/>
      <c r="FA195" s="55"/>
      <c r="FB195" s="55"/>
      <c r="FC195" s="55"/>
      <c r="FD195" s="55"/>
      <c r="FE195" s="55"/>
      <c r="FF195" s="55"/>
      <c r="FG195" s="55"/>
      <c r="FH195" s="16"/>
      <c r="FI195" s="16"/>
      <c r="FJ195" s="16"/>
    </row>
    <row r="196" spans="1:166" s="4" customFormat="1" ht="15" customHeight="1" hidden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16"/>
      <c r="BT196" s="16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4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7"/>
      <c r="EY196" s="55"/>
      <c r="EZ196" s="55"/>
      <c r="FA196" s="55"/>
      <c r="FB196" s="55"/>
      <c r="FC196" s="55"/>
      <c r="FD196" s="55"/>
      <c r="FE196" s="55"/>
      <c r="FF196" s="55"/>
      <c r="FG196" s="55"/>
      <c r="FH196" s="16"/>
      <c r="FI196" s="16"/>
      <c r="FJ196" s="16"/>
    </row>
    <row r="197" spans="1:166" s="4" customFormat="1" ht="18.75" customHeight="1">
      <c r="A197" s="101" t="s">
        <v>222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71" t="s">
        <v>190</v>
      </c>
      <c r="AL197" s="71"/>
      <c r="AM197" s="71"/>
      <c r="AN197" s="71"/>
      <c r="AO197" s="71"/>
      <c r="AP197" s="71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58">
        <f>BC198+BC199</f>
        <v>10600</v>
      </c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>
        <f>BU198+BU199</f>
        <v>6000</v>
      </c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>
        <f>CH198+CH199</f>
        <v>6000</v>
      </c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>
        <f>DX198+DX199</f>
        <v>6000</v>
      </c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>
        <f>EK198+EK199</f>
        <v>4600</v>
      </c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81">
        <f>EX198+EX199</f>
        <v>0</v>
      </c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3"/>
    </row>
    <row r="198" spans="1:166" s="4" customFormat="1" ht="15" customHeight="1">
      <c r="A198" s="97" t="s">
        <v>83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66" t="s">
        <v>64</v>
      </c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54">
        <v>4600</v>
      </c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>
        <v>0</v>
      </c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>
        <v>0</v>
      </c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>
        <f>CH198</f>
        <v>0</v>
      </c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>
        <f>BC198-CH198</f>
        <v>4600</v>
      </c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72">
        <v>0</v>
      </c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4"/>
    </row>
    <row r="199" spans="1:166" s="4" customFormat="1" ht="18.75" customHeight="1">
      <c r="A199" s="94" t="s">
        <v>151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66" t="s">
        <v>62</v>
      </c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54">
        <v>6000</v>
      </c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>
        <v>6000</v>
      </c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>
        <v>6000</v>
      </c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>
        <f>CH199</f>
        <v>6000</v>
      </c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>
        <f>BC199-CH199</f>
        <v>0</v>
      </c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72">
        <f>BU199-CH199</f>
        <v>0</v>
      </c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4"/>
    </row>
    <row r="200" spans="1:166" s="4" customFormat="1" ht="18.75">
      <c r="A200" s="41" t="s">
        <v>84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6"/>
    </row>
    <row r="201" spans="1:166" s="4" customFormat="1" ht="15.75" customHeight="1">
      <c r="A201" s="56" t="s">
        <v>8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 t="s">
        <v>23</v>
      </c>
      <c r="AL201" s="56"/>
      <c r="AM201" s="56"/>
      <c r="AN201" s="56"/>
      <c r="AO201" s="56"/>
      <c r="AP201" s="56"/>
      <c r="AQ201" s="56" t="s">
        <v>35</v>
      </c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 t="s">
        <v>36</v>
      </c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 t="s">
        <v>37</v>
      </c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 t="s">
        <v>24</v>
      </c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43" t="s">
        <v>29</v>
      </c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5"/>
    </row>
    <row r="202" spans="1:166" s="4" customFormat="1" ht="98.2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 t="s">
        <v>46</v>
      </c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 t="s">
        <v>25</v>
      </c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 t="s">
        <v>26</v>
      </c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 t="s">
        <v>27</v>
      </c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 t="s">
        <v>38</v>
      </c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43" t="s">
        <v>47</v>
      </c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5"/>
    </row>
    <row r="203" spans="1:166" s="4" customFormat="1" ht="18.75">
      <c r="A203" s="53">
        <v>1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>
        <v>2</v>
      </c>
      <c r="AL203" s="53"/>
      <c r="AM203" s="53"/>
      <c r="AN203" s="53"/>
      <c r="AO203" s="53"/>
      <c r="AP203" s="53"/>
      <c r="AQ203" s="53">
        <v>3</v>
      </c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>
        <v>4</v>
      </c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>
        <v>5</v>
      </c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>
        <v>6</v>
      </c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>
        <v>7</v>
      </c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>
        <v>8</v>
      </c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>
        <v>9</v>
      </c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>
        <v>10</v>
      </c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78">
        <v>11</v>
      </c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80"/>
    </row>
    <row r="204" spans="1:166" s="12" customFormat="1" ht="15" customHeight="1">
      <c r="A204" s="105" t="s">
        <v>32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4" t="s">
        <v>33</v>
      </c>
      <c r="AL204" s="104"/>
      <c r="AM204" s="104"/>
      <c r="AN204" s="104"/>
      <c r="AO204" s="104"/>
      <c r="AP204" s="104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58">
        <f>BC207+BC210+BC212</f>
        <v>118400</v>
      </c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>
        <f>BU207+BU210+BU212</f>
        <v>84081.12</v>
      </c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>
        <f>CH207+CH210+CH212</f>
        <v>84081.12</v>
      </c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>
        <f>DX207+DX210+DX212</f>
        <v>84081.12</v>
      </c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>
        <f>EK208+EK211+EK212</f>
        <v>34318.880000000005</v>
      </c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81">
        <f>BU204-CH204</f>
        <v>0</v>
      </c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3"/>
    </row>
    <row r="205" spans="1:166" s="4" customFormat="1" ht="15" customHeight="1">
      <c r="A205" s="100" t="s">
        <v>22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93" t="s">
        <v>34</v>
      </c>
      <c r="AL205" s="93"/>
      <c r="AM205" s="93"/>
      <c r="AN205" s="93"/>
      <c r="AO205" s="93"/>
      <c r="AP205" s="93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72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4"/>
    </row>
    <row r="206" spans="1:166" s="4" customFormat="1" ht="39" customHeight="1">
      <c r="A206" s="103" t="s">
        <v>192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93"/>
      <c r="AL206" s="93"/>
      <c r="AM206" s="93"/>
      <c r="AN206" s="93"/>
      <c r="AO206" s="93"/>
      <c r="AP206" s="93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15"/>
      <c r="BT206" s="15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15"/>
      <c r="FI206" s="15"/>
      <c r="FJ206" s="15"/>
    </row>
    <row r="207" spans="1:166" s="12" customFormat="1" ht="15" customHeight="1">
      <c r="A207" s="76" t="s">
        <v>245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58">
        <f>BC208</f>
        <v>97400</v>
      </c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>
        <f>BU208</f>
        <v>83100</v>
      </c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>
        <f>CH208</f>
        <v>83100</v>
      </c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>
        <f>DX208</f>
        <v>83100</v>
      </c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>
        <f>BC207-CH207</f>
        <v>14300</v>
      </c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81">
        <v>0</v>
      </c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3"/>
    </row>
    <row r="208" spans="1:166" s="12" customFormat="1" ht="34.5" customHeight="1">
      <c r="A208" s="111" t="s">
        <v>225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3"/>
      <c r="AK208" s="66" t="s">
        <v>66</v>
      </c>
      <c r="AL208" s="66"/>
      <c r="AM208" s="66"/>
      <c r="AN208" s="66"/>
      <c r="AO208" s="66"/>
      <c r="AP208" s="66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54">
        <v>97400</v>
      </c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9"/>
      <c r="BT208" s="9"/>
      <c r="BU208" s="54">
        <v>83100</v>
      </c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>
        <v>83100</v>
      </c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>
        <v>83100</v>
      </c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>
        <f>BC208-CH208</f>
        <v>14300</v>
      </c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8">
        <f>BU208-CH208</f>
        <v>0</v>
      </c>
      <c r="EY208" s="58"/>
      <c r="EZ208" s="58"/>
      <c r="FA208" s="58"/>
      <c r="FB208" s="58"/>
      <c r="FC208" s="58"/>
      <c r="FD208" s="58"/>
      <c r="FE208" s="58"/>
      <c r="FF208" s="58"/>
      <c r="FG208" s="58"/>
      <c r="FH208" s="9"/>
      <c r="FI208" s="9"/>
      <c r="FJ208" s="9"/>
    </row>
    <row r="209" spans="1:166" s="12" customFormat="1" ht="58.5" customHeight="1">
      <c r="A209" s="95" t="s">
        <v>224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66"/>
      <c r="AL209" s="66"/>
      <c r="AM209" s="66"/>
      <c r="AN209" s="66"/>
      <c r="AO209" s="66"/>
      <c r="AP209" s="66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9"/>
      <c r="BT209" s="9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9"/>
      <c r="FI209" s="9"/>
      <c r="FJ209" s="9"/>
    </row>
    <row r="210" spans="1:166" s="4" customFormat="1" ht="15" customHeight="1">
      <c r="A210" s="76" t="s">
        <v>246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58">
        <f>BC211</f>
        <v>5000</v>
      </c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>
        <f>BU211</f>
        <v>981.12</v>
      </c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>
        <f>CH211</f>
        <v>981.12</v>
      </c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8">
        <f>DX211</f>
        <v>981.12</v>
      </c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>
        <f>EK211</f>
        <v>4018.88</v>
      </c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81">
        <v>0</v>
      </c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3"/>
    </row>
    <row r="211" spans="1:166" s="4" customFormat="1" ht="18.75" customHeight="1">
      <c r="A211" s="94" t="s">
        <v>226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66" t="s">
        <v>61</v>
      </c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54">
        <v>5000</v>
      </c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>
        <v>981.12</v>
      </c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>
        <v>981.12</v>
      </c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>
        <v>981.12</v>
      </c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>
        <f>BC211-CH211</f>
        <v>4018.88</v>
      </c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0">
        <v>0</v>
      </c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2"/>
    </row>
    <row r="212" spans="1:166" s="4" customFormat="1" ht="57" customHeight="1">
      <c r="A212" s="95" t="s">
        <v>227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58">
        <f>BC214</f>
        <v>16000</v>
      </c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>
        <f>BU214</f>
        <v>0</v>
      </c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>
        <f>CH214</f>
        <v>0</v>
      </c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>
        <f>DX214</f>
        <v>0</v>
      </c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>
        <f>EK214</f>
        <v>16000</v>
      </c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48">
        <f>EX214</f>
        <v>0</v>
      </c>
      <c r="EY212" s="48"/>
      <c r="EZ212" s="48"/>
      <c r="FA212" s="48"/>
      <c r="FB212" s="48"/>
      <c r="FC212" s="48"/>
      <c r="FD212" s="48"/>
      <c r="FE212" s="48"/>
      <c r="FF212" s="48"/>
      <c r="FG212" s="48"/>
      <c r="FH212" s="24"/>
      <c r="FI212" s="24"/>
      <c r="FJ212" s="24"/>
    </row>
    <row r="213" spans="1:166" s="4" customFormat="1" ht="15" customHeight="1">
      <c r="A213" s="76" t="s">
        <v>228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9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1"/>
    </row>
    <row r="214" spans="1:166" s="4" customFormat="1" ht="15.75" customHeight="1">
      <c r="A214" s="94" t="s">
        <v>226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66" t="s">
        <v>64</v>
      </c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57">
        <v>16000</v>
      </c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>
        <v>0</v>
      </c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>
        <v>0</v>
      </c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>
        <v>0</v>
      </c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>
        <f>BC214-BU214</f>
        <v>16000</v>
      </c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0">
        <v>0</v>
      </c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2"/>
    </row>
    <row r="215" spans="1:166" s="4" customFormat="1" ht="22.5" customHeight="1">
      <c r="A215" s="59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1"/>
      <c r="BI215" s="75" t="s">
        <v>106</v>
      </c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59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1"/>
      <c r="FH215" s="16"/>
      <c r="FI215" s="16"/>
      <c r="FJ215" s="16"/>
    </row>
    <row r="216" spans="1:166" s="4" customFormat="1" ht="18" customHeight="1">
      <c r="A216" s="56" t="s">
        <v>8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 t="s">
        <v>23</v>
      </c>
      <c r="AL216" s="56"/>
      <c r="AM216" s="56"/>
      <c r="AN216" s="56"/>
      <c r="AO216" s="56"/>
      <c r="AP216" s="56"/>
      <c r="AQ216" s="56" t="s">
        <v>35</v>
      </c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 t="s">
        <v>36</v>
      </c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 t="s">
        <v>37</v>
      </c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 t="s">
        <v>24</v>
      </c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43" t="s">
        <v>29</v>
      </c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5"/>
    </row>
    <row r="217" spans="1:166" s="4" customFormat="1" ht="122.2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 t="s">
        <v>46</v>
      </c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 t="s">
        <v>25</v>
      </c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 t="s">
        <v>26</v>
      </c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 t="s">
        <v>27</v>
      </c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 t="s">
        <v>38</v>
      </c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43" t="s">
        <v>47</v>
      </c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5"/>
    </row>
    <row r="218" spans="1:166" s="4" customFormat="1" ht="18" customHeight="1">
      <c r="A218" s="53">
        <v>1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>
        <v>2</v>
      </c>
      <c r="AL218" s="53"/>
      <c r="AM218" s="53"/>
      <c r="AN218" s="53"/>
      <c r="AO218" s="53"/>
      <c r="AP218" s="53"/>
      <c r="AQ218" s="53">
        <v>3</v>
      </c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>
        <v>4</v>
      </c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>
        <v>5</v>
      </c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>
        <v>6</v>
      </c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>
        <v>7</v>
      </c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>
        <v>8</v>
      </c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>
        <v>9</v>
      </c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>
        <v>10</v>
      </c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78">
        <v>11</v>
      </c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80"/>
    </row>
    <row r="219" spans="1:166" s="12" customFormat="1" ht="15.75" customHeight="1">
      <c r="A219" s="105" t="s">
        <v>32</v>
      </c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4" t="s">
        <v>33</v>
      </c>
      <c r="AL219" s="104"/>
      <c r="AM219" s="104"/>
      <c r="AN219" s="104"/>
      <c r="AO219" s="104"/>
      <c r="AP219" s="104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58">
        <f>BC224</f>
        <v>192200</v>
      </c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>
        <f>BU224</f>
        <v>0</v>
      </c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>
        <f>CH224</f>
        <v>0</v>
      </c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>
        <f>DX224</f>
        <v>0</v>
      </c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>
        <f>EK224</f>
        <v>192200</v>
      </c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81">
        <f>EX224</f>
        <v>0</v>
      </c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3"/>
    </row>
    <row r="220" spans="1:166" s="4" customFormat="1" ht="15" customHeight="1">
      <c r="A220" s="100" t="s">
        <v>22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93" t="s">
        <v>34</v>
      </c>
      <c r="AL220" s="93"/>
      <c r="AM220" s="93"/>
      <c r="AN220" s="93"/>
      <c r="AO220" s="93"/>
      <c r="AP220" s="93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72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4"/>
    </row>
    <row r="221" spans="1:166" s="4" customFormat="1" ht="57" customHeight="1">
      <c r="A221" s="103" t="s">
        <v>229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93"/>
      <c r="AL221" s="93"/>
      <c r="AM221" s="93"/>
      <c r="AN221" s="93"/>
      <c r="AO221" s="93"/>
      <c r="AP221" s="93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15"/>
      <c r="BT221" s="15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15"/>
      <c r="FI221" s="15"/>
      <c r="FJ221" s="15"/>
    </row>
    <row r="222" spans="1:166" s="4" customFormat="1" ht="25.5" customHeight="1" hidden="1">
      <c r="A222" s="97" t="s">
        <v>68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66" t="s">
        <v>61</v>
      </c>
      <c r="AL222" s="66"/>
      <c r="AM222" s="66"/>
      <c r="AN222" s="66"/>
      <c r="AO222" s="66"/>
      <c r="AP222" s="66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54">
        <v>9000</v>
      </c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9"/>
      <c r="BT222" s="9"/>
      <c r="BU222" s="54">
        <v>252.98</v>
      </c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>
        <v>252.98</v>
      </c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>
        <v>252.98</v>
      </c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>
        <f>BC222-CH222</f>
        <v>8747.02</v>
      </c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8">
        <f>BU222-CH222</f>
        <v>0</v>
      </c>
      <c r="EY222" s="58"/>
      <c r="EZ222" s="58"/>
      <c r="FA222" s="58"/>
      <c r="FB222" s="58"/>
      <c r="FC222" s="58"/>
      <c r="FD222" s="58"/>
      <c r="FE222" s="58"/>
      <c r="FF222" s="58"/>
      <c r="FG222" s="58"/>
      <c r="FH222" s="9"/>
      <c r="FI222" s="9"/>
      <c r="FJ222" s="9"/>
    </row>
    <row r="223" spans="1:166" s="4" customFormat="1" ht="25.5" customHeight="1" hidden="1">
      <c r="A223" s="95" t="s">
        <v>162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66"/>
      <c r="AL223" s="66"/>
      <c r="AM223" s="66"/>
      <c r="AN223" s="66"/>
      <c r="AO223" s="66"/>
      <c r="AP223" s="66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9"/>
      <c r="BT223" s="9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9"/>
      <c r="FI223" s="9"/>
      <c r="FJ223" s="9"/>
    </row>
    <row r="224" spans="1:166" s="12" customFormat="1" ht="27" customHeight="1">
      <c r="A224" s="76" t="s">
        <v>296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1" t="s">
        <v>65</v>
      </c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58">
        <f>BC225</f>
        <v>192200</v>
      </c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>
        <f>BU225</f>
        <v>0</v>
      </c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>
        <f>CH225</f>
        <v>0</v>
      </c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>
        <f>CH224</f>
        <v>0</v>
      </c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>
        <f>BC224-CH224</f>
        <v>192200</v>
      </c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48">
        <v>0</v>
      </c>
      <c r="EY224" s="48"/>
      <c r="EZ224" s="48"/>
      <c r="FA224" s="48"/>
      <c r="FB224" s="48"/>
      <c r="FC224" s="48"/>
      <c r="FD224" s="48"/>
      <c r="FE224" s="48"/>
      <c r="FF224" s="48"/>
      <c r="FG224" s="48"/>
      <c r="FH224" s="23"/>
      <c r="FI224" s="23"/>
      <c r="FJ224" s="23"/>
    </row>
    <row r="225" spans="1:166" s="4" customFormat="1" ht="56.25" customHeight="1">
      <c r="A225" s="94" t="s">
        <v>191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66" t="s">
        <v>65</v>
      </c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54">
        <v>192200</v>
      </c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>
        <v>0</v>
      </c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>
        <v>0</v>
      </c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>
        <f>CH225</f>
        <v>0</v>
      </c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>
        <f>BC225-CH225</f>
        <v>192200</v>
      </c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7">
        <v>0</v>
      </c>
      <c r="EY225" s="57"/>
      <c r="EZ225" s="57"/>
      <c r="FA225" s="57"/>
      <c r="FB225" s="57"/>
      <c r="FC225" s="57"/>
      <c r="FD225" s="57"/>
      <c r="FE225" s="57"/>
      <c r="FF225" s="57"/>
      <c r="FG225" s="57"/>
      <c r="FH225" s="24"/>
      <c r="FI225" s="24"/>
      <c r="FJ225" s="24"/>
    </row>
    <row r="226" spans="1:166" s="4" customFormat="1" ht="18.75">
      <c r="A226" s="41" t="s">
        <v>84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6"/>
    </row>
    <row r="227" spans="1:166" s="4" customFormat="1" ht="15.75" customHeight="1">
      <c r="A227" s="56" t="s">
        <v>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 t="s">
        <v>23</v>
      </c>
      <c r="AL227" s="56"/>
      <c r="AM227" s="56"/>
      <c r="AN227" s="56"/>
      <c r="AO227" s="56"/>
      <c r="AP227" s="56"/>
      <c r="AQ227" s="56" t="s">
        <v>35</v>
      </c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 t="s">
        <v>36</v>
      </c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 t="s">
        <v>37</v>
      </c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 t="s">
        <v>24</v>
      </c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43" t="s">
        <v>29</v>
      </c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5"/>
    </row>
    <row r="228" spans="1:166" s="4" customFormat="1" ht="98.2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 t="s">
        <v>46</v>
      </c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 t="s">
        <v>25</v>
      </c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 t="s">
        <v>26</v>
      </c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 t="s">
        <v>27</v>
      </c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 t="s">
        <v>38</v>
      </c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43" t="s">
        <v>47</v>
      </c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5"/>
    </row>
    <row r="229" spans="1:166" s="4" customFormat="1" ht="18.75">
      <c r="A229" s="53">
        <v>1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>
        <v>2</v>
      </c>
      <c r="AL229" s="53"/>
      <c r="AM229" s="53"/>
      <c r="AN229" s="53"/>
      <c r="AO229" s="53"/>
      <c r="AP229" s="53"/>
      <c r="AQ229" s="53">
        <v>3</v>
      </c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>
        <v>4</v>
      </c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>
        <v>5</v>
      </c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>
        <v>6</v>
      </c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>
        <v>7</v>
      </c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>
        <v>8</v>
      </c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>
        <v>9</v>
      </c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>
        <v>10</v>
      </c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78">
        <v>11</v>
      </c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80"/>
    </row>
    <row r="230" spans="1:166" s="4" customFormat="1" ht="20.25" customHeight="1">
      <c r="A230" s="105" t="s">
        <v>32</v>
      </c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4" t="s">
        <v>33</v>
      </c>
      <c r="AL230" s="104"/>
      <c r="AM230" s="104"/>
      <c r="AN230" s="104"/>
      <c r="AO230" s="104"/>
      <c r="AP230" s="104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>
        <f>BC233</f>
        <v>167900</v>
      </c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>
        <f>BU233</f>
        <v>167900</v>
      </c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>
        <f>CH233</f>
        <v>167900</v>
      </c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>
        <f>CH230</f>
        <v>167900</v>
      </c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>
        <f>EK233</f>
        <v>0</v>
      </c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81">
        <f>EX233</f>
        <v>0</v>
      </c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3"/>
    </row>
    <row r="231" spans="1:166" s="4" customFormat="1" ht="15" customHeight="1">
      <c r="A231" s="100" t="s">
        <v>22</v>
      </c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93" t="s">
        <v>34</v>
      </c>
      <c r="AL231" s="93"/>
      <c r="AM231" s="93"/>
      <c r="AN231" s="93"/>
      <c r="AO231" s="93"/>
      <c r="AP231" s="93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72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4"/>
    </row>
    <row r="232" spans="1:166" s="4" customFormat="1" ht="53.25" customHeight="1">
      <c r="A232" s="103" t="s">
        <v>252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93"/>
      <c r="AL232" s="93"/>
      <c r="AM232" s="93"/>
      <c r="AN232" s="93"/>
      <c r="AO232" s="93"/>
      <c r="AP232" s="93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15"/>
      <c r="BT232" s="15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15"/>
      <c r="FI232" s="15"/>
      <c r="FJ232" s="15"/>
    </row>
    <row r="233" spans="1:166" s="12" customFormat="1" ht="18" customHeight="1">
      <c r="A233" s="76" t="s">
        <v>254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1" t="s">
        <v>188</v>
      </c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58">
        <f>BC234+BC236</f>
        <v>167900</v>
      </c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>
        <f>BU234+BU236</f>
        <v>167900</v>
      </c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>
        <f>CH234+CH236</f>
        <v>167900</v>
      </c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>
        <f>CH233</f>
        <v>167900</v>
      </c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>
        <f>BC233-CH233</f>
        <v>0</v>
      </c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48">
        <v>0</v>
      </c>
      <c r="EY233" s="48"/>
      <c r="EZ233" s="48"/>
      <c r="FA233" s="48"/>
      <c r="FB233" s="48"/>
      <c r="FC233" s="48"/>
      <c r="FD233" s="48"/>
      <c r="FE233" s="48"/>
      <c r="FF233" s="48"/>
      <c r="FG233" s="48"/>
      <c r="FH233" s="23"/>
      <c r="FI233" s="23"/>
      <c r="FJ233" s="23"/>
    </row>
    <row r="234" spans="1:166" s="12" customFormat="1" ht="18.75" customHeight="1">
      <c r="A234" s="76" t="s">
        <v>253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1" t="s">
        <v>188</v>
      </c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58">
        <f>BC235</f>
        <v>146400</v>
      </c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>
        <v>146400</v>
      </c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>
        <v>146400</v>
      </c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>
        <f>CH234</f>
        <v>146400</v>
      </c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>
        <v>0</v>
      </c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48">
        <v>0</v>
      </c>
      <c r="EY234" s="48"/>
      <c r="EZ234" s="48"/>
      <c r="FA234" s="48"/>
      <c r="FB234" s="48"/>
      <c r="FC234" s="48"/>
      <c r="FD234" s="48"/>
      <c r="FE234" s="48"/>
      <c r="FF234" s="48"/>
      <c r="FG234" s="48"/>
      <c r="FH234" s="23"/>
      <c r="FI234" s="23"/>
      <c r="FJ234" s="23"/>
    </row>
    <row r="235" spans="1:166" s="4" customFormat="1" ht="51.75" customHeight="1">
      <c r="A235" s="94" t="s">
        <v>191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66" t="s">
        <v>188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54">
        <v>146400</v>
      </c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>
        <v>146400</v>
      </c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>
        <v>146400</v>
      </c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>
        <f>CH235</f>
        <v>146400</v>
      </c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>
        <f>BC235-CH235</f>
        <v>0</v>
      </c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7">
        <v>0</v>
      </c>
      <c r="EY235" s="57"/>
      <c r="EZ235" s="57"/>
      <c r="FA235" s="57"/>
      <c r="FB235" s="57"/>
      <c r="FC235" s="57"/>
      <c r="FD235" s="57"/>
      <c r="FE235" s="57"/>
      <c r="FF235" s="57"/>
      <c r="FG235" s="57"/>
      <c r="FH235" s="24"/>
      <c r="FI235" s="24"/>
      <c r="FJ235" s="24"/>
    </row>
    <row r="236" spans="1:166" s="12" customFormat="1" ht="20.25" customHeight="1">
      <c r="A236" s="76" t="s">
        <v>255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1" t="s">
        <v>188</v>
      </c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58">
        <f>BC237</f>
        <v>21500</v>
      </c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>
        <f>BU237</f>
        <v>21500</v>
      </c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>
        <f>CH237</f>
        <v>21500</v>
      </c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>
        <f>CH236</f>
        <v>21500</v>
      </c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>
        <f>BC236-CH236</f>
        <v>0</v>
      </c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48">
        <v>0</v>
      </c>
      <c r="EY236" s="48"/>
      <c r="EZ236" s="48"/>
      <c r="FA236" s="48"/>
      <c r="FB236" s="48"/>
      <c r="FC236" s="48"/>
      <c r="FD236" s="48"/>
      <c r="FE236" s="48"/>
      <c r="FF236" s="48"/>
      <c r="FG236" s="48"/>
      <c r="FH236" s="23"/>
      <c r="FI236" s="23"/>
      <c r="FJ236" s="23"/>
    </row>
    <row r="237" spans="1:166" s="4" customFormat="1" ht="56.25" customHeight="1">
      <c r="A237" s="94" t="s">
        <v>191</v>
      </c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66" t="s">
        <v>188</v>
      </c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54">
        <v>21500</v>
      </c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>
        <v>21500</v>
      </c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>
        <v>21500</v>
      </c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>
        <f>CH237</f>
        <v>21500</v>
      </c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>
        <f>BC237-CH237</f>
        <v>0</v>
      </c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7">
        <v>0</v>
      </c>
      <c r="EY237" s="57"/>
      <c r="EZ237" s="57"/>
      <c r="FA237" s="57"/>
      <c r="FB237" s="57"/>
      <c r="FC237" s="57"/>
      <c r="FD237" s="57"/>
      <c r="FE237" s="57"/>
      <c r="FF237" s="57"/>
      <c r="FG237" s="57"/>
      <c r="FH237" s="24"/>
      <c r="FI237" s="24"/>
      <c r="FJ237" s="24"/>
    </row>
    <row r="238" spans="1:166" s="4" customFormat="1" ht="18.75" customHeight="1">
      <c r="A238" s="59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1"/>
      <c r="BI238" s="75" t="s">
        <v>106</v>
      </c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9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1"/>
      <c r="FH238" s="16"/>
      <c r="FI238" s="16"/>
      <c r="FJ238" s="16"/>
    </row>
    <row r="239" spans="1:166" s="4" customFormat="1" ht="35.25" customHeight="1" hidden="1">
      <c r="A239" s="41" t="s">
        <v>84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6"/>
    </row>
    <row r="240" spans="1:166" s="4" customFormat="1" ht="28.5" customHeight="1">
      <c r="A240" s="56" t="s">
        <v>8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 t="s">
        <v>23</v>
      </c>
      <c r="AL240" s="56"/>
      <c r="AM240" s="56"/>
      <c r="AN240" s="56"/>
      <c r="AO240" s="56"/>
      <c r="AP240" s="56"/>
      <c r="AQ240" s="56" t="s">
        <v>35</v>
      </c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 t="s">
        <v>36</v>
      </c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 t="s">
        <v>37</v>
      </c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 t="s">
        <v>24</v>
      </c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43" t="s">
        <v>29</v>
      </c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5"/>
    </row>
    <row r="241" spans="1:166" s="4" customFormat="1" ht="63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 t="s">
        <v>46</v>
      </c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 t="s">
        <v>25</v>
      </c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 t="s">
        <v>26</v>
      </c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 t="s">
        <v>27</v>
      </c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 t="s">
        <v>38</v>
      </c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43" t="s">
        <v>47</v>
      </c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5"/>
    </row>
    <row r="242" spans="1:166" s="4" customFormat="1" ht="18.75">
      <c r="A242" s="53">
        <v>1</v>
      </c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>
        <v>2</v>
      </c>
      <c r="AL242" s="53"/>
      <c r="AM242" s="53"/>
      <c r="AN242" s="53"/>
      <c r="AO242" s="53"/>
      <c r="AP242" s="53"/>
      <c r="AQ242" s="53">
        <v>3</v>
      </c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>
        <v>4</v>
      </c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>
        <v>5</v>
      </c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>
        <v>6</v>
      </c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>
        <v>7</v>
      </c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>
        <v>8</v>
      </c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>
        <v>9</v>
      </c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>
        <v>10</v>
      </c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78">
        <v>11</v>
      </c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80"/>
    </row>
    <row r="243" spans="1:166" s="4" customFormat="1" ht="18" customHeight="1">
      <c r="A243" s="105" t="s">
        <v>32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4" t="s">
        <v>33</v>
      </c>
      <c r="AL243" s="104"/>
      <c r="AM243" s="104"/>
      <c r="AN243" s="104"/>
      <c r="AO243" s="104"/>
      <c r="AP243" s="104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>
        <f>BC245+BC248+BC250+BC252+BC254+BC256</f>
        <v>619900</v>
      </c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>
        <f>BU245+BU248+BU250+BU252+BU254+BU256</f>
        <v>535288.64</v>
      </c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>
        <f>CH245+CH248+CH250+CH252+CI254+CI256</f>
        <v>535288.64</v>
      </c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>
        <f>CH243</f>
        <v>535288.64</v>
      </c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>
        <f>EK245+EK248</f>
        <v>33364.64</v>
      </c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81">
        <f>EX245+EX248+EX250+EX252+EX254+EX256</f>
        <v>0</v>
      </c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3"/>
    </row>
    <row r="244" spans="1:166" s="4" customFormat="1" ht="72.75" customHeight="1">
      <c r="A244" s="130" t="s">
        <v>230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2"/>
      <c r="AK244" s="66"/>
      <c r="AL244" s="66"/>
      <c r="AM244" s="66"/>
      <c r="AN244" s="66"/>
      <c r="AO244" s="66"/>
      <c r="AP244" s="66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13"/>
      <c r="BT244" s="1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98"/>
      <c r="EL244" s="98"/>
      <c r="EM244" s="98"/>
      <c r="EN244" s="98"/>
      <c r="EO244" s="98"/>
      <c r="EP244" s="98"/>
      <c r="EQ244" s="98"/>
      <c r="ER244" s="98"/>
      <c r="ES244" s="98"/>
      <c r="ET244" s="98"/>
      <c r="EU244" s="98"/>
      <c r="EV244" s="98"/>
      <c r="EW244" s="98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15"/>
      <c r="FI244" s="15"/>
      <c r="FJ244" s="15"/>
    </row>
    <row r="245" spans="1:166" s="4" customFormat="1" ht="16.5" customHeight="1">
      <c r="A245" s="115" t="s">
        <v>231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66"/>
      <c r="AL245" s="66"/>
      <c r="AM245" s="66"/>
      <c r="AN245" s="66"/>
      <c r="AO245" s="66"/>
      <c r="AP245" s="66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99">
        <f>BC246</f>
        <v>7000</v>
      </c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25"/>
      <c r="BT245" s="25"/>
      <c r="BU245" s="99">
        <f>BU246</f>
        <v>0</v>
      </c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>
        <f>CH246</f>
        <v>0</v>
      </c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  <c r="DQ245" s="98"/>
      <c r="DR245" s="98"/>
      <c r="DS245" s="98"/>
      <c r="DT245" s="98"/>
      <c r="DU245" s="98"/>
      <c r="DV245" s="98"/>
      <c r="DW245" s="98"/>
      <c r="DX245" s="99">
        <f>DX246</f>
        <v>0</v>
      </c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>
        <f>EK246</f>
        <v>7000</v>
      </c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>
        <f>EX246</f>
        <v>0</v>
      </c>
      <c r="EY245" s="99"/>
      <c r="EZ245" s="99"/>
      <c r="FA245" s="99"/>
      <c r="FB245" s="99"/>
      <c r="FC245" s="99"/>
      <c r="FD245" s="99"/>
      <c r="FE245" s="99"/>
      <c r="FF245" s="99"/>
      <c r="FG245" s="99"/>
      <c r="FH245" s="15"/>
      <c r="FI245" s="15"/>
      <c r="FJ245" s="15"/>
    </row>
    <row r="246" spans="1:166" s="4" customFormat="1" ht="16.5" customHeight="1">
      <c r="A246" s="137" t="s">
        <v>226</v>
      </c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66" t="s">
        <v>61</v>
      </c>
      <c r="AL246" s="66"/>
      <c r="AM246" s="66"/>
      <c r="AN246" s="66"/>
      <c r="AO246" s="66"/>
      <c r="AP246" s="66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98">
        <v>7000</v>
      </c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13"/>
      <c r="BT246" s="13"/>
      <c r="BU246" s="98">
        <v>0</v>
      </c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>
        <v>0</v>
      </c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47">
        <f>CH246</f>
        <v>0</v>
      </c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98">
        <f>BC246-BU246</f>
        <v>7000</v>
      </c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47">
        <f>BU246-CH246</f>
        <v>0</v>
      </c>
      <c r="EY246" s="47"/>
      <c r="EZ246" s="47"/>
      <c r="FA246" s="47"/>
      <c r="FB246" s="47"/>
      <c r="FC246" s="47"/>
      <c r="FD246" s="47"/>
      <c r="FE246" s="47"/>
      <c r="FF246" s="47"/>
      <c r="FG246" s="47"/>
      <c r="FH246" s="15"/>
      <c r="FI246" s="15"/>
      <c r="FJ246" s="15"/>
    </row>
    <row r="247" spans="1:166" s="4" customFormat="1" ht="59.25" customHeight="1">
      <c r="A247" s="121" t="s">
        <v>232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66"/>
      <c r="AL247" s="66"/>
      <c r="AM247" s="66"/>
      <c r="AN247" s="66"/>
      <c r="AO247" s="66"/>
      <c r="AP247" s="66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15"/>
      <c r="BT247" s="15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15"/>
      <c r="FI247" s="15"/>
      <c r="FJ247" s="15"/>
    </row>
    <row r="248" spans="1:166" s="4" customFormat="1" ht="18" customHeight="1">
      <c r="A248" s="76" t="s">
        <v>233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66"/>
      <c r="AL248" s="66"/>
      <c r="AM248" s="66"/>
      <c r="AN248" s="66"/>
      <c r="AO248" s="66"/>
      <c r="AP248" s="66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8">
        <f>BC249</f>
        <v>125201</v>
      </c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>
        <f>BU249</f>
        <v>98836.36</v>
      </c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>
        <f>CH249</f>
        <v>98836.36</v>
      </c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8">
        <f>DX249+DX253</f>
        <v>340676.63</v>
      </c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>
        <f>EK249</f>
        <v>26364.64</v>
      </c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81">
        <f>EX249</f>
        <v>0</v>
      </c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3"/>
    </row>
    <row r="249" spans="1:166" s="4" customFormat="1" ht="17.25" customHeight="1">
      <c r="A249" s="94" t="s">
        <v>78</v>
      </c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66" t="s">
        <v>79</v>
      </c>
      <c r="AL249" s="66"/>
      <c r="AM249" s="66"/>
      <c r="AN249" s="66"/>
      <c r="AO249" s="66"/>
      <c r="AP249" s="66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>
        <v>125201</v>
      </c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>
        <v>98836.36</v>
      </c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>
        <v>98836.36</v>
      </c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>
        <v>98836.36</v>
      </c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>
        <f>BC249-CH249</f>
        <v>26364.64</v>
      </c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72">
        <f>BU249-CH249</f>
        <v>0</v>
      </c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4"/>
    </row>
    <row r="250" spans="1:166" s="4" customFormat="1" ht="17.25" customHeight="1">
      <c r="A250" s="76" t="s">
        <v>242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66"/>
      <c r="AL250" s="66"/>
      <c r="AM250" s="66"/>
      <c r="AN250" s="66"/>
      <c r="AO250" s="66"/>
      <c r="AP250" s="66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8">
        <f>BC251</f>
        <v>38000</v>
      </c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>
        <f>BU251</f>
        <v>37848.01</v>
      </c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>
        <f>CH251</f>
        <v>37848.01</v>
      </c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8">
        <f>DX253+DX259</f>
        <v>241840.27</v>
      </c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>
        <f>EK251</f>
        <v>151.98999999999796</v>
      </c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81">
        <f>EX253</f>
        <v>0</v>
      </c>
      <c r="EY250" s="82"/>
      <c r="EZ250" s="82"/>
      <c r="FA250" s="82"/>
      <c r="FB250" s="82"/>
      <c r="FC250" s="82"/>
      <c r="FD250" s="82"/>
      <c r="FE250" s="82"/>
      <c r="FF250" s="82"/>
      <c r="FG250" s="82"/>
      <c r="FH250" s="82"/>
      <c r="FI250" s="82"/>
      <c r="FJ250" s="83"/>
    </row>
    <row r="251" spans="1:166" s="4" customFormat="1" ht="16.5" customHeight="1">
      <c r="A251" s="94" t="s">
        <v>250</v>
      </c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66" t="s">
        <v>65</v>
      </c>
      <c r="AL251" s="66"/>
      <c r="AM251" s="66"/>
      <c r="AN251" s="66"/>
      <c r="AO251" s="66"/>
      <c r="AP251" s="66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>
        <v>38000</v>
      </c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>
        <v>37848.01</v>
      </c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>
        <v>37848.01</v>
      </c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>
        <f>CH251</f>
        <v>37848.01</v>
      </c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>
        <f>BC251-CH251</f>
        <v>151.98999999999796</v>
      </c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72">
        <f>BU251-CH251</f>
        <v>0</v>
      </c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4"/>
    </row>
    <row r="252" spans="1:166" s="4" customFormat="1" ht="15.75" customHeight="1">
      <c r="A252" s="76" t="s">
        <v>251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66"/>
      <c r="AL252" s="66"/>
      <c r="AM252" s="66"/>
      <c r="AN252" s="66"/>
      <c r="AO252" s="66"/>
      <c r="AP252" s="66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8">
        <f>BC253</f>
        <v>242100</v>
      </c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>
        <f>BU253</f>
        <v>241840.27</v>
      </c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>
        <f>CH253</f>
        <v>241840.27</v>
      </c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8">
        <f>DX253</f>
        <v>241840.27</v>
      </c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>
        <f>EK253</f>
        <v>259.7300000000105</v>
      </c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81">
        <f>EX260</f>
        <v>0</v>
      </c>
      <c r="EY252" s="82"/>
      <c r="EZ252" s="82"/>
      <c r="FA252" s="82"/>
      <c r="FB252" s="82"/>
      <c r="FC252" s="82"/>
      <c r="FD252" s="82"/>
      <c r="FE252" s="82"/>
      <c r="FF252" s="82"/>
      <c r="FG252" s="82"/>
      <c r="FH252" s="82"/>
      <c r="FI252" s="82"/>
      <c r="FJ252" s="83"/>
    </row>
    <row r="253" spans="1:166" s="4" customFormat="1" ht="17.25" customHeight="1">
      <c r="A253" s="94" t="s">
        <v>250</v>
      </c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66" t="s">
        <v>65</v>
      </c>
      <c r="AL253" s="66"/>
      <c r="AM253" s="66"/>
      <c r="AN253" s="66"/>
      <c r="AO253" s="66"/>
      <c r="AP253" s="66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>
        <v>242100</v>
      </c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>
        <v>241840.27</v>
      </c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>
        <v>241840.27</v>
      </c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>
        <f>CH253</f>
        <v>241840.27</v>
      </c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>
        <f>BC253-CH253</f>
        <v>259.7300000000105</v>
      </c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72">
        <f>BU253-CH253</f>
        <v>0</v>
      </c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4"/>
    </row>
    <row r="254" spans="1:166" s="4" customFormat="1" ht="17.25" customHeight="1">
      <c r="A254" s="130" t="s">
        <v>273</v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2"/>
      <c r="AI254" s="38"/>
      <c r="AJ254" s="38"/>
      <c r="AK254" s="134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6"/>
      <c r="BC254" s="81">
        <f>BC255</f>
        <v>12599</v>
      </c>
      <c r="BD254" s="82"/>
      <c r="BE254" s="82"/>
      <c r="BF254" s="82"/>
      <c r="BG254" s="82"/>
      <c r="BH254" s="82"/>
      <c r="BI254" s="83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81">
        <v>0</v>
      </c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3"/>
      <c r="CH254" s="9"/>
      <c r="CI254" s="81">
        <v>0</v>
      </c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3"/>
      <c r="CX254" s="81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  <c r="DR254" s="83"/>
      <c r="DS254" s="9"/>
      <c r="DT254" s="9"/>
      <c r="DU254" s="9"/>
      <c r="DV254" s="9"/>
      <c r="DW254" s="9"/>
      <c r="DX254" s="81">
        <v>0</v>
      </c>
      <c r="DY254" s="82"/>
      <c r="DZ254" s="82"/>
      <c r="EA254" s="82"/>
      <c r="EB254" s="82"/>
      <c r="EC254" s="82"/>
      <c r="ED254" s="82"/>
      <c r="EE254" s="82"/>
      <c r="EF254" s="82"/>
      <c r="EG254" s="82"/>
      <c r="EH254" s="82"/>
      <c r="EI254" s="82"/>
      <c r="EJ254" s="83"/>
      <c r="EK254" s="81">
        <v>0</v>
      </c>
      <c r="EL254" s="82"/>
      <c r="EM254" s="82"/>
      <c r="EN254" s="82"/>
      <c r="EO254" s="82"/>
      <c r="EP254" s="82"/>
      <c r="EQ254" s="82"/>
      <c r="ER254" s="82"/>
      <c r="ES254" s="82"/>
      <c r="ET254" s="82"/>
      <c r="EU254" s="82"/>
      <c r="EV254" s="82"/>
      <c r="EW254" s="83"/>
      <c r="EX254" s="81">
        <v>0</v>
      </c>
      <c r="EY254" s="82"/>
      <c r="EZ254" s="82"/>
      <c r="FA254" s="82"/>
      <c r="FB254" s="82"/>
      <c r="FC254" s="82"/>
      <c r="FD254" s="82"/>
      <c r="FE254" s="83"/>
      <c r="FF254" s="15"/>
      <c r="FG254" s="15"/>
      <c r="FH254" s="15"/>
      <c r="FI254" s="15"/>
      <c r="FJ254" s="15"/>
    </row>
    <row r="255" spans="1:166" s="4" customFormat="1" ht="33" customHeight="1">
      <c r="A255" s="111" t="s">
        <v>216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3"/>
      <c r="AI255" s="38"/>
      <c r="AJ255" s="38"/>
      <c r="AK255" s="134" t="s">
        <v>304</v>
      </c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6"/>
      <c r="BC255" s="72">
        <v>12599</v>
      </c>
      <c r="BD255" s="73"/>
      <c r="BE255" s="73"/>
      <c r="BF255" s="73"/>
      <c r="BG255" s="73"/>
      <c r="BH255" s="73"/>
      <c r="BI255" s="74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72">
        <v>0</v>
      </c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4"/>
      <c r="CH255" s="15"/>
      <c r="CI255" s="72">
        <v>0</v>
      </c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4"/>
      <c r="CX255" s="72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4"/>
      <c r="DS255" s="15"/>
      <c r="DT255" s="15"/>
      <c r="DU255" s="15"/>
      <c r="DV255" s="15"/>
      <c r="DW255" s="15"/>
      <c r="DX255" s="72">
        <v>0</v>
      </c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4"/>
      <c r="EK255" s="72">
        <v>0</v>
      </c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4"/>
      <c r="EX255" s="72">
        <v>0</v>
      </c>
      <c r="EY255" s="73"/>
      <c r="EZ255" s="73"/>
      <c r="FA255" s="73"/>
      <c r="FB255" s="73"/>
      <c r="FC255" s="73"/>
      <c r="FD255" s="73"/>
      <c r="FE255" s="74"/>
      <c r="FF255" s="15"/>
      <c r="FG255" s="15"/>
      <c r="FH255" s="15"/>
      <c r="FI255" s="15"/>
      <c r="FJ255" s="15"/>
    </row>
    <row r="256" spans="1:166" s="4" customFormat="1" ht="17.25" customHeight="1">
      <c r="A256" s="130" t="s">
        <v>312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2"/>
      <c r="AI256" s="38"/>
      <c r="AJ256" s="38"/>
      <c r="AK256" s="134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6"/>
      <c r="BC256" s="81">
        <f>BC257+BC258</f>
        <v>195000</v>
      </c>
      <c r="BD256" s="82"/>
      <c r="BE256" s="82"/>
      <c r="BF256" s="82"/>
      <c r="BG256" s="82"/>
      <c r="BH256" s="82"/>
      <c r="BI256" s="83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81">
        <f>BU257+BU258</f>
        <v>156764</v>
      </c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3"/>
      <c r="CH256" s="9"/>
      <c r="CI256" s="81">
        <f>CH257+CH258</f>
        <v>156764</v>
      </c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3"/>
      <c r="CX256" s="81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3"/>
      <c r="DS256" s="9"/>
      <c r="DT256" s="9"/>
      <c r="DU256" s="9"/>
      <c r="DV256" s="9"/>
      <c r="DW256" s="9"/>
      <c r="DX256" s="81">
        <f>DX257+DX258</f>
        <v>156764</v>
      </c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82"/>
      <c r="EJ256" s="83"/>
      <c r="EK256" s="81">
        <f>EK257+EK258</f>
        <v>38236</v>
      </c>
      <c r="EL256" s="82"/>
      <c r="EM256" s="82"/>
      <c r="EN256" s="82"/>
      <c r="EO256" s="82"/>
      <c r="EP256" s="82"/>
      <c r="EQ256" s="82"/>
      <c r="ER256" s="82"/>
      <c r="ES256" s="82"/>
      <c r="ET256" s="82"/>
      <c r="EU256" s="82"/>
      <c r="EV256" s="82"/>
      <c r="EW256" s="83"/>
      <c r="EX256" s="81">
        <f>EX257</f>
        <v>0</v>
      </c>
      <c r="EY256" s="82"/>
      <c r="EZ256" s="82"/>
      <c r="FA256" s="82"/>
      <c r="FB256" s="82"/>
      <c r="FC256" s="82"/>
      <c r="FD256" s="82"/>
      <c r="FE256" s="83"/>
      <c r="FF256" s="15"/>
      <c r="FG256" s="15"/>
      <c r="FH256" s="15"/>
      <c r="FI256" s="15"/>
      <c r="FJ256" s="15"/>
    </row>
    <row r="257" spans="1:166" s="4" customFormat="1" ht="16.5" customHeight="1">
      <c r="A257" s="137" t="s">
        <v>226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66" t="s">
        <v>61</v>
      </c>
      <c r="AL257" s="66"/>
      <c r="AM257" s="66"/>
      <c r="AN257" s="66"/>
      <c r="AO257" s="66"/>
      <c r="AP257" s="66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98">
        <v>120000</v>
      </c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13"/>
      <c r="BT257" s="13"/>
      <c r="BU257" s="98">
        <v>81869</v>
      </c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>
        <v>81869</v>
      </c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47">
        <f>CH257</f>
        <v>81869</v>
      </c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98">
        <f>BC257-BU257</f>
        <v>38131</v>
      </c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47">
        <f>BU257-CH257</f>
        <v>0</v>
      </c>
      <c r="EY257" s="47"/>
      <c r="EZ257" s="47"/>
      <c r="FA257" s="47"/>
      <c r="FB257" s="47"/>
      <c r="FC257" s="47"/>
      <c r="FD257" s="47"/>
      <c r="FE257" s="47"/>
      <c r="FF257" s="47"/>
      <c r="FG257" s="47"/>
      <c r="FH257" s="15"/>
      <c r="FI257" s="15"/>
      <c r="FJ257" s="15"/>
    </row>
    <row r="258" spans="1:166" s="4" customFormat="1" ht="16.5" customHeight="1">
      <c r="A258" s="97" t="s">
        <v>83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66" t="s">
        <v>64</v>
      </c>
      <c r="AL258" s="66"/>
      <c r="AM258" s="66"/>
      <c r="AN258" s="66"/>
      <c r="AO258" s="66"/>
      <c r="AP258" s="66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98">
        <v>75000</v>
      </c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13"/>
      <c r="BT258" s="13"/>
      <c r="BU258" s="98">
        <v>74895</v>
      </c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>
        <v>74895</v>
      </c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47">
        <v>74895</v>
      </c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98">
        <f>BC258-CH258</f>
        <v>105</v>
      </c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47">
        <f>BU258-CH258</f>
        <v>0</v>
      </c>
      <c r="EY258" s="47"/>
      <c r="EZ258" s="47"/>
      <c r="FA258" s="47"/>
      <c r="FB258" s="47"/>
      <c r="FC258" s="47"/>
      <c r="FD258" s="47"/>
      <c r="FE258" s="47"/>
      <c r="FF258" s="47"/>
      <c r="FG258" s="47"/>
      <c r="FH258" s="15"/>
      <c r="FI258" s="15"/>
      <c r="FJ258" s="15"/>
    </row>
    <row r="259" spans="1:166" s="4" customFormat="1" ht="15" customHeight="1">
      <c r="A259" s="41" t="s">
        <v>84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  <c r="EO259" s="85"/>
      <c r="EP259" s="85"/>
      <c r="EQ259" s="85"/>
      <c r="ER259" s="85"/>
      <c r="ES259" s="85"/>
      <c r="ET259" s="85"/>
      <c r="EU259" s="85"/>
      <c r="EV259" s="85"/>
      <c r="EW259" s="85"/>
      <c r="EX259" s="85"/>
      <c r="EY259" s="85"/>
      <c r="EZ259" s="85"/>
      <c r="FA259" s="85"/>
      <c r="FB259" s="85"/>
      <c r="FC259" s="85"/>
      <c r="FD259" s="85"/>
      <c r="FE259" s="85"/>
      <c r="FF259" s="85"/>
      <c r="FG259" s="85"/>
      <c r="FH259" s="85"/>
      <c r="FI259" s="85"/>
      <c r="FJ259" s="86"/>
    </row>
    <row r="260" spans="1:166" s="4" customFormat="1" ht="17.25" customHeight="1">
      <c r="A260" s="56" t="s">
        <v>8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 t="s">
        <v>23</v>
      </c>
      <c r="AL260" s="56"/>
      <c r="AM260" s="56"/>
      <c r="AN260" s="56"/>
      <c r="AO260" s="56"/>
      <c r="AP260" s="56"/>
      <c r="AQ260" s="56" t="s">
        <v>35</v>
      </c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 t="s">
        <v>146</v>
      </c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 t="s">
        <v>37</v>
      </c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 t="s">
        <v>24</v>
      </c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43" t="s">
        <v>29</v>
      </c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5"/>
    </row>
    <row r="261" spans="1:166" s="4" customFormat="1" ht="76.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 t="s">
        <v>171</v>
      </c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 t="s">
        <v>25</v>
      </c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 t="s">
        <v>26</v>
      </c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 t="s">
        <v>27</v>
      </c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 t="s">
        <v>38</v>
      </c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43" t="s">
        <v>47</v>
      </c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5"/>
    </row>
    <row r="262" spans="1:166" s="4" customFormat="1" ht="15" customHeight="1">
      <c r="A262" s="53">
        <v>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>
        <v>2</v>
      </c>
      <c r="AL262" s="53"/>
      <c r="AM262" s="53"/>
      <c r="AN262" s="53"/>
      <c r="AO262" s="53"/>
      <c r="AP262" s="53"/>
      <c r="AQ262" s="53">
        <v>3</v>
      </c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>
        <v>4</v>
      </c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>
        <v>5</v>
      </c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>
        <v>6</v>
      </c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>
        <v>7</v>
      </c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>
        <v>8</v>
      </c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>
        <v>9</v>
      </c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>
        <v>10</v>
      </c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78">
        <v>11</v>
      </c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80"/>
    </row>
    <row r="263" spans="1:166" s="4" customFormat="1" ht="18.75" customHeight="1">
      <c r="A263" s="105" t="s">
        <v>32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4" t="s">
        <v>33</v>
      </c>
      <c r="AL263" s="104"/>
      <c r="AM263" s="104"/>
      <c r="AN263" s="104"/>
      <c r="AO263" s="104"/>
      <c r="AP263" s="104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58">
        <f>BC266+BC281</f>
        <v>2045200</v>
      </c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>
        <f>BU266+BU281</f>
        <v>1698312.56</v>
      </c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>
        <f>CH266+CH281</f>
        <v>1698312.56</v>
      </c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>
        <f>DX266+DX281</f>
        <v>1698312.56</v>
      </c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>
        <f>EK266+EK281</f>
        <v>346887.43999999994</v>
      </c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81">
        <f>BU263-CH263</f>
        <v>0</v>
      </c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3"/>
    </row>
    <row r="264" spans="1:166" s="4" customFormat="1" ht="15" customHeight="1">
      <c r="A264" s="100" t="s">
        <v>22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93" t="s">
        <v>34</v>
      </c>
      <c r="AL264" s="93"/>
      <c r="AM264" s="93"/>
      <c r="AN264" s="93"/>
      <c r="AO264" s="93"/>
      <c r="AP264" s="93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72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4"/>
    </row>
    <row r="265" spans="1:166" s="4" customFormat="1" ht="60.75" customHeight="1">
      <c r="A265" s="67" t="s">
        <v>234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72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4"/>
    </row>
    <row r="266" spans="1:166" s="4" customFormat="1" ht="21.75" customHeight="1">
      <c r="A266" s="101" t="s">
        <v>247</v>
      </c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2" t="s">
        <v>236</v>
      </c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46">
        <f>BC267+BC277</f>
        <v>1831700</v>
      </c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>
        <f>BU267+BU277</f>
        <v>1556712.56</v>
      </c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>
        <f>CH267+CH277</f>
        <v>1556712.56</v>
      </c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>
        <v>1556712.56</v>
      </c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>
        <f>SUM(EK267:EW267)</f>
        <v>274987.43999999994</v>
      </c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84">
        <f aca="true" t="shared" si="11" ref="EX266:EX273">BU266-CH266</f>
        <v>0</v>
      </c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2"/>
    </row>
    <row r="267" spans="1:166" s="4" customFormat="1" ht="34.5" customHeight="1">
      <c r="A267" s="138" t="s">
        <v>235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40"/>
      <c r="AK267" s="66" t="s">
        <v>188</v>
      </c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54">
        <f>BC268+BC269+BC270+BC271+BC272+BC273+BC276+BC275+BC274</f>
        <v>1231700</v>
      </c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62">
        <f>BU268+BU269+BU270+BU271+BU272+BU273+BU274+BU275+BU276</f>
        <v>956712.56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>
        <f>CH268+CH269+CH270+CH271+CH272+CH273+CH274+CH275+CH276</f>
        <v>956712.56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>
        <f>CH267</f>
        <v>956712.56</v>
      </c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>
        <f>BC267-BU267</f>
        <v>274987.43999999994</v>
      </c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72">
        <f t="shared" si="11"/>
        <v>0</v>
      </c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4"/>
    </row>
    <row r="268" spans="1:166" s="4" customFormat="1" ht="18.75" customHeight="1">
      <c r="A268" s="63" t="s">
        <v>57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5"/>
      <c r="AK268" s="66" t="s">
        <v>54</v>
      </c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54">
        <v>526700</v>
      </c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62">
        <v>379155.68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>
        <v>379155.68</v>
      </c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>
        <f>CH268</f>
        <v>379155.68</v>
      </c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>
        <f aca="true" t="shared" si="12" ref="EK268:EK276">BC268-CH268</f>
        <v>147544.32</v>
      </c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72">
        <f t="shared" si="11"/>
        <v>0</v>
      </c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4"/>
    </row>
    <row r="269" spans="1:166" s="4" customFormat="1" ht="18.75" customHeight="1">
      <c r="A269" s="63" t="s">
        <v>59</v>
      </c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5"/>
      <c r="AK269" s="66" t="s">
        <v>56</v>
      </c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54">
        <v>159100</v>
      </c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62">
        <v>116035.2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>
        <v>116035.2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>
        <v>92475.4</v>
      </c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>
        <f t="shared" si="12"/>
        <v>43064.8</v>
      </c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72">
        <f t="shared" si="11"/>
        <v>0</v>
      </c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4"/>
    </row>
    <row r="270" spans="1:166" s="4" customFormat="1" ht="18.75" customHeight="1">
      <c r="A270" s="63" t="s">
        <v>249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5"/>
      <c r="AK270" s="66" t="s">
        <v>319</v>
      </c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54">
        <v>43520</v>
      </c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62">
        <v>43520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>
        <v>43520</v>
      </c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>
        <v>43520</v>
      </c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>
        <f t="shared" si="12"/>
        <v>0</v>
      </c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72">
        <f t="shared" si="11"/>
        <v>0</v>
      </c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4"/>
    </row>
    <row r="271" spans="1:166" s="4" customFormat="1" ht="18.75" customHeight="1">
      <c r="A271" s="63" t="s">
        <v>78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5"/>
      <c r="AK271" s="66" t="s">
        <v>79</v>
      </c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54">
        <v>329380</v>
      </c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62">
        <v>256400.53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>
        <v>256400.53</v>
      </c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>
        <v>250520.86</v>
      </c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>
        <f t="shared" si="12"/>
        <v>72979.47</v>
      </c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72">
        <f t="shared" si="11"/>
        <v>0</v>
      </c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4"/>
    </row>
    <row r="272" spans="1:166" s="4" customFormat="1" ht="18.75" customHeight="1">
      <c r="A272" s="63" t="s">
        <v>250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5"/>
      <c r="AK272" s="66" t="s">
        <v>65</v>
      </c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54">
        <v>9500</v>
      </c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62">
        <v>3853.68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3853.68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>
        <v>3371.97</v>
      </c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>
        <f t="shared" si="12"/>
        <v>5646.32</v>
      </c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72">
        <f t="shared" si="11"/>
        <v>0</v>
      </c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4"/>
    </row>
    <row r="273" spans="1:166" s="4" customFormat="1" ht="18.75" customHeight="1">
      <c r="A273" s="63" t="s">
        <v>226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5"/>
      <c r="AK273" s="66" t="s">
        <v>61</v>
      </c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54">
        <v>107400</v>
      </c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62">
        <v>107150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107150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>
        <v>101000</v>
      </c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>
        <f t="shared" si="12"/>
        <v>250</v>
      </c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72">
        <f t="shared" si="11"/>
        <v>0</v>
      </c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4"/>
    </row>
    <row r="274" spans="1:166" s="4" customFormat="1" ht="18.75" customHeight="1">
      <c r="A274" s="97" t="s">
        <v>60</v>
      </c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66" t="s">
        <v>69</v>
      </c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54">
        <v>2400</v>
      </c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15"/>
      <c r="BT274" s="15"/>
      <c r="BU274" s="54">
        <v>2097.47</v>
      </c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>
        <v>2097.47</v>
      </c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>
        <v>2097.47</v>
      </c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>
        <f t="shared" si="12"/>
        <v>302.5300000000002</v>
      </c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>
        <v>0</v>
      </c>
      <c r="EY274" s="40"/>
      <c r="EZ274" s="40"/>
      <c r="FA274" s="40"/>
      <c r="FB274" s="40"/>
      <c r="FC274" s="40"/>
      <c r="FD274" s="40"/>
      <c r="FE274" s="40"/>
      <c r="FF274" s="40"/>
      <c r="FG274" s="40"/>
      <c r="FH274" s="15"/>
      <c r="FI274" s="15"/>
      <c r="FJ274" s="15"/>
    </row>
    <row r="275" spans="1:166" s="4" customFormat="1" ht="16.5" customHeight="1">
      <c r="A275" s="97" t="s">
        <v>83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66" t="s">
        <v>64</v>
      </c>
      <c r="AL275" s="66"/>
      <c r="AM275" s="66"/>
      <c r="AN275" s="66"/>
      <c r="AO275" s="66"/>
      <c r="AP275" s="66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98">
        <v>44000</v>
      </c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13"/>
      <c r="BT275" s="13"/>
      <c r="BU275" s="98">
        <v>38800</v>
      </c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>
        <v>38800</v>
      </c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47">
        <v>38800</v>
      </c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98">
        <f t="shared" si="12"/>
        <v>5200</v>
      </c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47">
        <f>BU275-CH275</f>
        <v>0</v>
      </c>
      <c r="EY275" s="47"/>
      <c r="EZ275" s="47"/>
      <c r="FA275" s="47"/>
      <c r="FB275" s="47"/>
      <c r="FC275" s="47"/>
      <c r="FD275" s="47"/>
      <c r="FE275" s="47"/>
      <c r="FF275" s="47"/>
      <c r="FG275" s="47"/>
      <c r="FH275" s="15"/>
      <c r="FI275" s="15"/>
      <c r="FJ275" s="15"/>
    </row>
    <row r="276" spans="1:166" s="4" customFormat="1" ht="18.75" customHeight="1">
      <c r="A276" s="63" t="s">
        <v>151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5"/>
      <c r="AK276" s="66" t="s">
        <v>62</v>
      </c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54">
        <v>9700</v>
      </c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62">
        <v>9700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9700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>
        <v>9700</v>
      </c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>
        <f t="shared" si="12"/>
        <v>0</v>
      </c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72">
        <v>0</v>
      </c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4"/>
    </row>
    <row r="277" spans="1:166" s="4" customFormat="1" ht="21.75" customHeight="1">
      <c r="A277" s="101" t="s">
        <v>318</v>
      </c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2" t="s">
        <v>236</v>
      </c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46">
        <f>BC279</f>
        <v>600000</v>
      </c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>
        <f>BU278</f>
        <v>600000</v>
      </c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>
        <f>CH279</f>
        <v>600000</v>
      </c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>
        <f>DX279</f>
        <v>600000</v>
      </c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>
        <f>SUM(EK279:EW279)</f>
        <v>0</v>
      </c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84">
        <f>BU277-CH277</f>
        <v>0</v>
      </c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2"/>
    </row>
    <row r="278" spans="1:166" s="4" customFormat="1" ht="53.25" customHeight="1">
      <c r="A278" s="63" t="s">
        <v>317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5"/>
      <c r="AK278" s="66" t="s">
        <v>188</v>
      </c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54">
        <f>BC279</f>
        <v>600000</v>
      </c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62">
        <f>BU279</f>
        <v>600000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600000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>
        <f>CH278</f>
        <v>600000</v>
      </c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>
        <f>BC278-BU278</f>
        <v>0</v>
      </c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72">
        <f>BU278-CH278</f>
        <v>0</v>
      </c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4"/>
    </row>
    <row r="279" spans="1:166" s="4" customFormat="1" ht="18.75" customHeight="1">
      <c r="A279" s="63" t="s">
        <v>226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5"/>
      <c r="AK279" s="66" t="s">
        <v>61</v>
      </c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54">
        <v>600000</v>
      </c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62">
        <v>600000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600000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>
        <v>600000</v>
      </c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>
        <v>0</v>
      </c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72">
        <v>0</v>
      </c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4"/>
    </row>
    <row r="280" spans="1:166" s="4" customFormat="1" ht="63" customHeight="1">
      <c r="A280" s="67" t="s">
        <v>234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72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4"/>
    </row>
    <row r="281" spans="1:166" s="4" customFormat="1" ht="20.25" customHeight="1">
      <c r="A281" s="101" t="s">
        <v>248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2" t="s">
        <v>236</v>
      </c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46">
        <f>BC282</f>
        <v>213500</v>
      </c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>
        <f>BU282</f>
        <v>141600.00000000003</v>
      </c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>
        <f>CH282</f>
        <v>141600.00000000003</v>
      </c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>
        <v>141600</v>
      </c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>
        <f>SUM(EK282:EW282)</f>
        <v>71899.99999999997</v>
      </c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84">
        <f>BU281-CH281</f>
        <v>0</v>
      </c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2"/>
    </row>
    <row r="282" spans="1:166" s="4" customFormat="1" ht="31.5" customHeight="1">
      <c r="A282" s="138" t="s">
        <v>235</v>
      </c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40"/>
      <c r="AK282" s="66" t="s">
        <v>188</v>
      </c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54">
        <f>BC283+BC284+BC285+BC286+BC288+BC289+BC287</f>
        <v>213500</v>
      </c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62">
        <f>BU283+BU284+BU285+BU286+BU287+BU288+BU289</f>
        <v>141600.00000000003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f>CH283+CH284+CH285+CH286+CH287+CH288+CH289</f>
        <v>141600.00000000003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>
        <f>CH282</f>
        <v>141600.00000000003</v>
      </c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>
        <f>BC282-BU282</f>
        <v>71899.99999999997</v>
      </c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72">
        <f>BU282-CH282</f>
        <v>0</v>
      </c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4"/>
    </row>
    <row r="283" spans="1:166" s="4" customFormat="1" ht="18.75" customHeight="1">
      <c r="A283" s="63" t="s">
        <v>57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5"/>
      <c r="AK283" s="66" t="s">
        <v>54</v>
      </c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54">
        <v>135200</v>
      </c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62">
        <v>106613.2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106613.2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>
        <v>101548.88</v>
      </c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>
        <f aca="true" t="shared" si="13" ref="EK283:EK289">BC283-CH283</f>
        <v>28586.800000000003</v>
      </c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72">
        <f>BU283-CH283</f>
        <v>0</v>
      </c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4"/>
    </row>
    <row r="284" spans="1:166" s="4" customFormat="1" ht="18.75" customHeight="1">
      <c r="A284" s="63" t="s">
        <v>59</v>
      </c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5"/>
      <c r="AK284" s="66" t="s">
        <v>56</v>
      </c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54">
        <v>40900</v>
      </c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62">
        <v>31384.09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31384.09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>
        <v>30126.69</v>
      </c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>
        <f t="shared" si="13"/>
        <v>9515.91</v>
      </c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72">
        <f>BU284-CH284</f>
        <v>0</v>
      </c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4"/>
    </row>
    <row r="285" spans="1:166" s="4" customFormat="1" ht="18.75" customHeight="1">
      <c r="A285" s="63" t="s">
        <v>80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5"/>
      <c r="AK285" s="66" t="s">
        <v>81</v>
      </c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54">
        <v>11000</v>
      </c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62">
        <v>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0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>
        <v>0</v>
      </c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>
        <f t="shared" si="13"/>
        <v>11000</v>
      </c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72">
        <f>BU285-CH285</f>
        <v>0</v>
      </c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4"/>
    </row>
    <row r="286" spans="1:166" s="4" customFormat="1" ht="18.75" customHeight="1">
      <c r="A286" s="63" t="s">
        <v>226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5"/>
      <c r="AK286" s="66" t="s">
        <v>61</v>
      </c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54">
        <v>6000</v>
      </c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62">
        <v>1578.92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1578.92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>
        <v>1578.92</v>
      </c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>
        <f t="shared" si="13"/>
        <v>4421.08</v>
      </c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72">
        <v>0</v>
      </c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4"/>
    </row>
    <row r="287" spans="1:166" s="4" customFormat="1" ht="18.75" customHeight="1">
      <c r="A287" s="97" t="s">
        <v>60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66" t="s">
        <v>69</v>
      </c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54">
        <v>3000</v>
      </c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15"/>
      <c r="BT287" s="15"/>
      <c r="BU287" s="54">
        <v>2023.79</v>
      </c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>
        <v>2023.79</v>
      </c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>
        <v>2023.79</v>
      </c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>
        <f t="shared" si="13"/>
        <v>976.21</v>
      </c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>
        <v>0</v>
      </c>
      <c r="EY287" s="40"/>
      <c r="EZ287" s="40"/>
      <c r="FA287" s="40"/>
      <c r="FB287" s="40"/>
      <c r="FC287" s="40"/>
      <c r="FD287" s="40"/>
      <c r="FE287" s="40"/>
      <c r="FF287" s="40"/>
      <c r="FG287" s="40"/>
      <c r="FH287" s="15"/>
      <c r="FI287" s="15"/>
      <c r="FJ287" s="15"/>
    </row>
    <row r="288" spans="1:166" s="4" customFormat="1" ht="18.75" customHeight="1">
      <c r="A288" s="63" t="s">
        <v>125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5"/>
      <c r="AK288" s="66" t="s">
        <v>64</v>
      </c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54">
        <v>13400</v>
      </c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62">
        <v>0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0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>
        <v>0</v>
      </c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>
        <f t="shared" si="13"/>
        <v>13400</v>
      </c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72">
        <v>0</v>
      </c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4"/>
    </row>
    <row r="289" spans="1:166" s="4" customFormat="1" ht="18.75" customHeight="1">
      <c r="A289" s="63" t="s">
        <v>151</v>
      </c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5"/>
      <c r="AK289" s="66" t="s">
        <v>62</v>
      </c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54">
        <v>4000</v>
      </c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62">
        <v>0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0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>
        <v>0</v>
      </c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>
        <f t="shared" si="13"/>
        <v>4000</v>
      </c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72">
        <v>0</v>
      </c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4"/>
    </row>
    <row r="290" spans="1:166" s="4" customFormat="1" ht="15" customHeight="1">
      <c r="A290" s="41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  <c r="EO290" s="85"/>
      <c r="EP290" s="85"/>
      <c r="EQ290" s="85"/>
      <c r="ER290" s="85"/>
      <c r="ES290" s="85"/>
      <c r="ET290" s="85"/>
      <c r="EU290" s="85"/>
      <c r="EV290" s="85"/>
      <c r="EW290" s="85"/>
      <c r="EX290" s="85"/>
      <c r="EY290" s="85"/>
      <c r="EZ290" s="85"/>
      <c r="FA290" s="85"/>
      <c r="FB290" s="85"/>
      <c r="FC290" s="85"/>
      <c r="FD290" s="85"/>
      <c r="FE290" s="85"/>
      <c r="FF290" s="85"/>
      <c r="FG290" s="86"/>
      <c r="FH290" s="13"/>
      <c r="FI290" s="13"/>
      <c r="FJ290" s="18" t="s">
        <v>39</v>
      </c>
    </row>
    <row r="291" spans="1:166" s="4" customFormat="1" ht="16.5" customHeight="1">
      <c r="A291" s="41" t="s">
        <v>84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  <c r="EO291" s="85"/>
      <c r="EP291" s="85"/>
      <c r="EQ291" s="85"/>
      <c r="ER291" s="85"/>
      <c r="ES291" s="85"/>
      <c r="ET291" s="85"/>
      <c r="EU291" s="85"/>
      <c r="EV291" s="85"/>
      <c r="EW291" s="85"/>
      <c r="EX291" s="85"/>
      <c r="EY291" s="85"/>
      <c r="EZ291" s="85"/>
      <c r="FA291" s="85"/>
      <c r="FB291" s="85"/>
      <c r="FC291" s="85"/>
      <c r="FD291" s="85"/>
      <c r="FE291" s="85"/>
      <c r="FF291" s="85"/>
      <c r="FG291" s="85"/>
      <c r="FH291" s="85"/>
      <c r="FI291" s="85"/>
      <c r="FJ291" s="86"/>
    </row>
    <row r="292" spans="1:166" s="4" customFormat="1" ht="66" customHeight="1">
      <c r="A292" s="56" t="s">
        <v>8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 t="s">
        <v>23</v>
      </c>
      <c r="AL292" s="56"/>
      <c r="AM292" s="56"/>
      <c r="AN292" s="56"/>
      <c r="AO292" s="56"/>
      <c r="AP292" s="56"/>
      <c r="AQ292" s="56" t="s">
        <v>35</v>
      </c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 t="s">
        <v>36</v>
      </c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 t="s">
        <v>37</v>
      </c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 t="s">
        <v>24</v>
      </c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43" t="s">
        <v>29</v>
      </c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5"/>
    </row>
    <row r="293" spans="1:166" s="4" customFormat="1" ht="84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 t="s">
        <v>46</v>
      </c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 t="s">
        <v>25</v>
      </c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 t="s">
        <v>26</v>
      </c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 t="s">
        <v>27</v>
      </c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 t="s">
        <v>38</v>
      </c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43" t="s">
        <v>47</v>
      </c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5"/>
    </row>
    <row r="294" spans="1:166" s="4" customFormat="1" ht="15" customHeight="1">
      <c r="A294" s="53">
        <v>1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>
        <v>2</v>
      </c>
      <c r="AL294" s="53"/>
      <c r="AM294" s="53"/>
      <c r="AN294" s="53"/>
      <c r="AO294" s="53"/>
      <c r="AP294" s="53"/>
      <c r="AQ294" s="53">
        <v>3</v>
      </c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>
        <v>4</v>
      </c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>
        <v>5</v>
      </c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>
        <v>6</v>
      </c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>
        <v>7</v>
      </c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>
        <v>8</v>
      </c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>
        <v>9</v>
      </c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>
        <v>10</v>
      </c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78">
        <v>11</v>
      </c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80"/>
    </row>
    <row r="295" spans="1:166" s="4" customFormat="1" ht="21.75" customHeight="1">
      <c r="A295" s="105" t="s">
        <v>32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4" t="s">
        <v>33</v>
      </c>
      <c r="AL295" s="104"/>
      <c r="AM295" s="104"/>
      <c r="AN295" s="104"/>
      <c r="AO295" s="104"/>
      <c r="AP295" s="104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58">
        <f>BC298</f>
        <v>9500</v>
      </c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>
        <f>BU298</f>
        <v>0</v>
      </c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>
        <f>CH298</f>
        <v>0</v>
      </c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>
        <f>CH295</f>
        <v>0</v>
      </c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>
        <f>EK298</f>
        <v>9500</v>
      </c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81">
        <f>EX298</f>
        <v>0</v>
      </c>
      <c r="EY295" s="82"/>
      <c r="EZ295" s="82"/>
      <c r="FA295" s="82"/>
      <c r="FB295" s="82"/>
      <c r="FC295" s="82"/>
      <c r="FD295" s="82"/>
      <c r="FE295" s="82"/>
      <c r="FF295" s="82"/>
      <c r="FG295" s="82"/>
      <c r="FH295" s="82"/>
      <c r="FI295" s="82"/>
      <c r="FJ295" s="83"/>
    </row>
    <row r="296" spans="1:166" s="4" customFormat="1" ht="18" customHeight="1">
      <c r="A296" s="100" t="s">
        <v>22</v>
      </c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93" t="s">
        <v>34</v>
      </c>
      <c r="AL296" s="93"/>
      <c r="AM296" s="93"/>
      <c r="AN296" s="93"/>
      <c r="AO296" s="93"/>
      <c r="AP296" s="93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72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4"/>
    </row>
    <row r="297" spans="1:166" s="4" customFormat="1" ht="54.75" customHeight="1">
      <c r="A297" s="103" t="s">
        <v>237</v>
      </c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93"/>
      <c r="AL297" s="93"/>
      <c r="AM297" s="93"/>
      <c r="AN297" s="93"/>
      <c r="AO297" s="93"/>
      <c r="AP297" s="93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72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15"/>
      <c r="FI297" s="15"/>
      <c r="FJ297" s="15"/>
    </row>
    <row r="298" spans="1:166" s="4" customFormat="1" ht="22.5" customHeight="1">
      <c r="A298" s="76" t="s">
        <v>238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58">
        <f>BC299</f>
        <v>9500</v>
      </c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>
        <f>BU299</f>
        <v>0</v>
      </c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>
        <v>0</v>
      </c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>
        <v>0</v>
      </c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>
        <f>EK299</f>
        <v>9500</v>
      </c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81">
        <v>0</v>
      </c>
      <c r="EY298" s="82"/>
      <c r="EZ298" s="82"/>
      <c r="FA298" s="82"/>
      <c r="FB298" s="82"/>
      <c r="FC298" s="82"/>
      <c r="FD298" s="82"/>
      <c r="FE298" s="82"/>
      <c r="FF298" s="82"/>
      <c r="FG298" s="82"/>
      <c r="FH298" s="82"/>
      <c r="FI298" s="82"/>
      <c r="FJ298" s="83"/>
    </row>
    <row r="299" spans="1:166" s="4" customFormat="1" ht="19.5" customHeight="1">
      <c r="A299" s="94" t="s">
        <v>125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66" t="s">
        <v>64</v>
      </c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54">
        <v>9500</v>
      </c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>
        <v>0</v>
      </c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>
        <v>0</v>
      </c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>
        <f>CH299</f>
        <v>0</v>
      </c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>
        <f>BC299-BU299</f>
        <v>9500</v>
      </c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72">
        <v>0</v>
      </c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4"/>
    </row>
    <row r="300" spans="1:166" s="4" customFormat="1" ht="18.75">
      <c r="A300" s="7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15"/>
      <c r="FI300" s="15"/>
      <c r="FJ300" s="15"/>
    </row>
    <row r="301" spans="1:166" s="12" customFormat="1" ht="31.5" customHeight="1">
      <c r="A301" s="76" t="s">
        <v>193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58">
        <f>BC126+BC157+BC170+BC186+BC204+BC219+BC243+BC263+BC295+BC109+BC230</f>
        <v>6286000</v>
      </c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58">
        <f>+BU295+BU263+BU243+BU219+BU204+BU186+BU170+BU157+BU126+BU109+BU230</f>
        <v>4469375.45</v>
      </c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58">
        <f>CH295+CH263+CH243+CH219+CH204+CH186+CH170+CH157+CH126+CH109+CH230</f>
        <v>4469375.45</v>
      </c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58">
        <f>CH301</f>
        <v>4469375.45</v>
      </c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58">
        <f>BC301-BU301</f>
        <v>1816624.5499999998</v>
      </c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81">
        <f>BU301-CH301</f>
        <v>0</v>
      </c>
      <c r="EY301" s="82"/>
      <c r="EZ301" s="82"/>
      <c r="FA301" s="82"/>
      <c r="FB301" s="82"/>
      <c r="FC301" s="82"/>
      <c r="FD301" s="82"/>
      <c r="FE301" s="82"/>
      <c r="FF301" s="82"/>
      <c r="FG301" s="82"/>
      <c r="FH301" s="82"/>
      <c r="FI301" s="82"/>
      <c r="FJ301" s="83"/>
    </row>
    <row r="302" spans="1:166" s="4" customFormat="1" ht="19.5" customHeight="1">
      <c r="A302" s="78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80"/>
      <c r="BD302" s="8" t="s">
        <v>40</v>
      </c>
      <c r="BE302" s="13"/>
      <c r="BF302" s="13"/>
      <c r="BG302" s="13"/>
      <c r="BH302" s="13"/>
      <c r="BI302" s="39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8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78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80"/>
      <c r="FH302" s="13"/>
      <c r="FI302" s="13"/>
      <c r="FJ302" s="18" t="s">
        <v>48</v>
      </c>
    </row>
    <row r="303" spans="1:166" s="4" customFormat="1" ht="18.75">
      <c r="A303" s="41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  <c r="EK303" s="85"/>
      <c r="EL303" s="85"/>
      <c r="EM303" s="85"/>
      <c r="EN303" s="85"/>
      <c r="EO303" s="85"/>
      <c r="EP303" s="85"/>
      <c r="EQ303" s="85"/>
      <c r="ER303" s="85"/>
      <c r="ES303" s="85"/>
      <c r="ET303" s="85"/>
      <c r="EU303" s="85"/>
      <c r="EV303" s="85"/>
      <c r="EW303" s="85"/>
      <c r="EX303" s="85"/>
      <c r="EY303" s="85"/>
      <c r="EZ303" s="85"/>
      <c r="FA303" s="85"/>
      <c r="FB303" s="85"/>
      <c r="FC303" s="85"/>
      <c r="FD303" s="85"/>
      <c r="FE303" s="85"/>
      <c r="FF303" s="85"/>
      <c r="FG303" s="85"/>
      <c r="FH303" s="85"/>
      <c r="FI303" s="85"/>
      <c r="FJ303" s="86"/>
    </row>
    <row r="304" spans="1:166" s="4" customFormat="1" ht="18.75" customHeight="1">
      <c r="A304" s="180" t="s">
        <v>8</v>
      </c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56" t="s">
        <v>23</v>
      </c>
      <c r="AQ304" s="56"/>
      <c r="AR304" s="56"/>
      <c r="AS304" s="56"/>
      <c r="AT304" s="56"/>
      <c r="AU304" s="56"/>
      <c r="AV304" s="87" t="s">
        <v>41</v>
      </c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9"/>
      <c r="BL304" s="87" t="s">
        <v>49</v>
      </c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9"/>
      <c r="CF304" s="56" t="s">
        <v>24</v>
      </c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87" t="s">
        <v>29</v>
      </c>
      <c r="EU304" s="88"/>
      <c r="EV304" s="88"/>
      <c r="EW304" s="88"/>
      <c r="EX304" s="88"/>
      <c r="EY304" s="88"/>
      <c r="EZ304" s="88"/>
      <c r="FA304" s="88"/>
      <c r="FB304" s="88"/>
      <c r="FC304" s="88"/>
      <c r="FD304" s="88"/>
      <c r="FE304" s="88"/>
      <c r="FF304" s="88"/>
      <c r="FG304" s="88"/>
      <c r="FH304" s="88"/>
      <c r="FI304" s="88"/>
      <c r="FJ304" s="89"/>
    </row>
    <row r="305" spans="1:166" s="4" customFormat="1" ht="97.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56"/>
      <c r="AQ305" s="56"/>
      <c r="AR305" s="56"/>
      <c r="AS305" s="56"/>
      <c r="AT305" s="56"/>
      <c r="AU305" s="56"/>
      <c r="AV305" s="90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2"/>
      <c r="BL305" s="90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2"/>
      <c r="CF305" s="56" t="s">
        <v>316</v>
      </c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 t="s">
        <v>25</v>
      </c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 t="s">
        <v>26</v>
      </c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 t="s">
        <v>27</v>
      </c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90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2"/>
    </row>
    <row r="306" spans="1:166" s="4" customFormat="1" ht="18.75">
      <c r="A306" s="53">
        <v>1</v>
      </c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>
        <v>2</v>
      </c>
      <c r="AQ306" s="53"/>
      <c r="AR306" s="53"/>
      <c r="AS306" s="53"/>
      <c r="AT306" s="53"/>
      <c r="AU306" s="53"/>
      <c r="AV306" s="78">
        <v>3</v>
      </c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80"/>
      <c r="BL306" s="78">
        <v>4</v>
      </c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80"/>
      <c r="CF306" s="53">
        <v>5</v>
      </c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>
        <v>6</v>
      </c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>
        <v>7</v>
      </c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>
        <v>8</v>
      </c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78">
        <v>9</v>
      </c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80"/>
    </row>
    <row r="307" spans="1:166" s="4" customFormat="1" ht="18.75">
      <c r="A307" s="179" t="s">
        <v>45</v>
      </c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93" t="s">
        <v>71</v>
      </c>
      <c r="AQ307" s="93"/>
      <c r="AR307" s="93"/>
      <c r="AS307" s="93"/>
      <c r="AT307" s="93"/>
      <c r="AU307" s="93"/>
      <c r="AV307" s="72" t="s">
        <v>315</v>
      </c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4"/>
      <c r="BL307" s="72">
        <f>BL315+BL311</f>
        <v>0</v>
      </c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4"/>
      <c r="CF307" s="54">
        <f>CF315+CF311</f>
        <v>-351174.6299999999</v>
      </c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>
        <f>CF307</f>
        <v>-351174.6299999999</v>
      </c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72">
        <f>ET315+ET309</f>
        <v>351174.6299999999</v>
      </c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4"/>
    </row>
    <row r="308" spans="1:166" s="4" customFormat="1" ht="18.75">
      <c r="A308" s="100" t="s">
        <v>22</v>
      </c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93" t="s">
        <v>70</v>
      </c>
      <c r="AQ308" s="93"/>
      <c r="AR308" s="93"/>
      <c r="AS308" s="93"/>
      <c r="AT308" s="93"/>
      <c r="AU308" s="93"/>
      <c r="AV308" s="72" t="s">
        <v>315</v>
      </c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4"/>
      <c r="BL308" s="72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72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4"/>
    </row>
    <row r="309" spans="1:166" s="4" customFormat="1" ht="18.7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66"/>
      <c r="AQ309" s="66"/>
      <c r="AR309" s="66"/>
      <c r="AS309" s="66"/>
      <c r="AT309" s="66"/>
      <c r="AU309" s="66"/>
      <c r="AV309" s="72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4"/>
      <c r="BL309" s="72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72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4"/>
    </row>
    <row r="310" spans="1:166" s="4" customFormat="1" ht="17.25" customHeight="1">
      <c r="A310" s="141" t="s">
        <v>72</v>
      </c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66" t="s">
        <v>73</v>
      </c>
      <c r="AQ310" s="66"/>
      <c r="AR310" s="66"/>
      <c r="AS310" s="66"/>
      <c r="AT310" s="66"/>
      <c r="AU310" s="66"/>
      <c r="AV310" s="72" t="s">
        <v>315</v>
      </c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4"/>
      <c r="BL310" s="72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72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4"/>
    </row>
    <row r="311" spans="1:166" s="4" customFormat="1" ht="18.75" customHeight="1" hidden="1">
      <c r="A311" s="125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7"/>
      <c r="AP311" s="122"/>
      <c r="AQ311" s="123"/>
      <c r="AR311" s="123"/>
      <c r="AS311" s="123"/>
      <c r="AT311" s="123"/>
      <c r="AU311" s="124"/>
      <c r="AV311" s="171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  <c r="BG311" s="172"/>
      <c r="BH311" s="172"/>
      <c r="BI311" s="172"/>
      <c r="BJ311" s="172"/>
      <c r="BK311" s="173"/>
      <c r="BL311" s="72"/>
      <c r="BM311" s="172"/>
      <c r="BN311" s="172"/>
      <c r="BO311" s="172"/>
      <c r="BP311" s="172"/>
      <c r="BQ311" s="172"/>
      <c r="BR311" s="172"/>
      <c r="BS311" s="172"/>
      <c r="BT311" s="172"/>
      <c r="BU311" s="172"/>
      <c r="BV311" s="172"/>
      <c r="BW311" s="172"/>
      <c r="BX311" s="172"/>
      <c r="BY311" s="172"/>
      <c r="BZ311" s="172"/>
      <c r="CA311" s="172"/>
      <c r="CB311" s="172"/>
      <c r="CC311" s="172"/>
      <c r="CD311" s="172"/>
      <c r="CE311" s="173"/>
      <c r="CF311" s="72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4"/>
      <c r="CW311" s="72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4"/>
      <c r="DN311" s="72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4"/>
      <c r="EE311" s="72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4"/>
      <c r="ET311" s="72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4"/>
    </row>
    <row r="312" spans="1:166" s="4" customFormat="1" ht="18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66"/>
      <c r="AQ312" s="66"/>
      <c r="AR312" s="66"/>
      <c r="AS312" s="66"/>
      <c r="AT312" s="66"/>
      <c r="AU312" s="66"/>
      <c r="AV312" s="72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4"/>
      <c r="BL312" s="72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72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4"/>
    </row>
    <row r="313" spans="1:166" s="4" customFormat="1" ht="18.75">
      <c r="A313" s="141" t="s">
        <v>74</v>
      </c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66" t="s">
        <v>75</v>
      </c>
      <c r="AQ313" s="66"/>
      <c r="AR313" s="66"/>
      <c r="AS313" s="66"/>
      <c r="AT313" s="66"/>
      <c r="AU313" s="66"/>
      <c r="AV313" s="72" t="s">
        <v>315</v>
      </c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4"/>
      <c r="BL313" s="72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72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4"/>
    </row>
    <row r="314" spans="1:166" s="4" customFormat="1" ht="18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66"/>
      <c r="AQ314" s="66"/>
      <c r="AR314" s="66"/>
      <c r="AS314" s="66"/>
      <c r="AT314" s="66"/>
      <c r="AU314" s="66"/>
      <c r="AV314" s="72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4"/>
      <c r="BL314" s="72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72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4"/>
    </row>
    <row r="315" spans="1:166" s="4" customFormat="1" ht="18.75">
      <c r="A315" s="97" t="s">
        <v>76</v>
      </c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66" t="s">
        <v>77</v>
      </c>
      <c r="AQ315" s="66"/>
      <c r="AR315" s="66"/>
      <c r="AS315" s="66"/>
      <c r="AT315" s="66"/>
      <c r="AU315" s="66"/>
      <c r="AV315" s="72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4"/>
      <c r="BL315" s="72">
        <f>BL316+BL317</f>
        <v>0</v>
      </c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4"/>
      <c r="CF315" s="54">
        <f>CF316+CF317</f>
        <v>-351174.6299999999</v>
      </c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>
        <f>CF315</f>
        <v>-351174.6299999999</v>
      </c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72">
        <f>ET317+ET316</f>
        <v>351174.6299999999</v>
      </c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4"/>
    </row>
    <row r="316" spans="1:166" s="4" customFormat="1" ht="18.75">
      <c r="A316" s="97" t="s">
        <v>85</v>
      </c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66" t="s">
        <v>313</v>
      </c>
      <c r="AQ316" s="66"/>
      <c r="AR316" s="66"/>
      <c r="AS316" s="66"/>
      <c r="AT316" s="66"/>
      <c r="AU316" s="66"/>
      <c r="AV316" s="72" t="s">
        <v>86</v>
      </c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4"/>
      <c r="BL316" s="72">
        <f>-BJ13</f>
        <v>-6286000</v>
      </c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4"/>
      <c r="CF316" s="54">
        <f>-CF13</f>
        <v>-4820550.08</v>
      </c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>
        <f>CF316</f>
        <v>-4820550.08</v>
      </c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72">
        <f>BL316-CF316</f>
        <v>-1465449.92</v>
      </c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4"/>
    </row>
    <row r="317" spans="1:166" s="4" customFormat="1" ht="18.75">
      <c r="A317" s="97" t="s">
        <v>87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66" t="s">
        <v>314</v>
      </c>
      <c r="AQ317" s="66"/>
      <c r="AR317" s="66"/>
      <c r="AS317" s="66"/>
      <c r="AT317" s="66"/>
      <c r="AU317" s="66"/>
      <c r="AV317" s="72" t="s">
        <v>88</v>
      </c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4"/>
      <c r="BL317" s="72">
        <f>BC301</f>
        <v>6286000</v>
      </c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4"/>
      <c r="CF317" s="54">
        <f>CH301</f>
        <v>4469375.45</v>
      </c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>
        <f>CF317</f>
        <v>4469375.45</v>
      </c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72">
        <f>+BL317-CF317</f>
        <v>1816624.5499999998</v>
      </c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4"/>
    </row>
    <row r="318" s="4" customFormat="1" ht="18.75"/>
    <row r="319" s="4" customFormat="1" ht="18.75"/>
    <row r="320" spans="1:84" s="4" customFormat="1" ht="18.75">
      <c r="A320" s="4" t="s">
        <v>9</v>
      </c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H320" s="174" t="s">
        <v>67</v>
      </c>
      <c r="AI320" s="174"/>
      <c r="AJ320" s="174"/>
      <c r="AK320" s="174"/>
      <c r="AL320" s="174"/>
      <c r="AM320" s="174"/>
      <c r="AN320" s="174"/>
      <c r="AO320" s="174"/>
      <c r="AP320" s="174"/>
      <c r="AQ320" s="174"/>
      <c r="AR320" s="174"/>
      <c r="AS320" s="174"/>
      <c r="AT320" s="174"/>
      <c r="AU320" s="174"/>
      <c r="AV320" s="174"/>
      <c r="AW320" s="174"/>
      <c r="AX320" s="174"/>
      <c r="AY320" s="174"/>
      <c r="AZ320" s="174"/>
      <c r="BA320" s="174"/>
      <c r="BB320" s="174"/>
      <c r="BC320" s="174"/>
      <c r="BD320" s="174"/>
      <c r="BE320" s="174"/>
      <c r="BF320" s="174"/>
      <c r="BG320" s="174"/>
      <c r="BH320" s="174"/>
      <c r="CF320" s="4" t="s">
        <v>42</v>
      </c>
    </row>
    <row r="321" spans="14:149" s="4" customFormat="1" ht="18.75">
      <c r="N321" s="156" t="s">
        <v>11</v>
      </c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H321" s="156" t="s">
        <v>12</v>
      </c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CF321" s="4" t="s">
        <v>43</v>
      </c>
      <c r="DC321" s="174"/>
      <c r="DD321" s="174"/>
      <c r="DE321" s="174"/>
      <c r="DF321" s="174"/>
      <c r="DG321" s="174"/>
      <c r="DH321" s="174"/>
      <c r="DI321" s="174"/>
      <c r="DJ321" s="174"/>
      <c r="DK321" s="174"/>
      <c r="DL321" s="174"/>
      <c r="DM321" s="174"/>
      <c r="DN321" s="174"/>
      <c r="DO321" s="174"/>
      <c r="DP321" s="174"/>
      <c r="DS321" s="174" t="s">
        <v>189</v>
      </c>
      <c r="DT321" s="174"/>
      <c r="DU321" s="174"/>
      <c r="DV321" s="174"/>
      <c r="DW321" s="174"/>
      <c r="DX321" s="174"/>
      <c r="DY321" s="174"/>
      <c r="DZ321" s="174"/>
      <c r="EA321" s="174"/>
      <c r="EB321" s="174"/>
      <c r="EC321" s="174"/>
      <c r="ED321" s="174"/>
      <c r="EE321" s="174"/>
      <c r="EF321" s="174"/>
      <c r="EG321" s="174"/>
      <c r="EH321" s="174"/>
      <c r="EI321" s="174"/>
      <c r="EJ321" s="174"/>
      <c r="EK321" s="174"/>
      <c r="EL321" s="174"/>
      <c r="EM321" s="174"/>
      <c r="EN321" s="174"/>
      <c r="EO321" s="174"/>
      <c r="EP321" s="174"/>
      <c r="EQ321" s="174"/>
      <c r="ER321" s="174"/>
      <c r="ES321" s="174"/>
    </row>
    <row r="322" spans="1:149" s="4" customFormat="1" ht="18.75">
      <c r="A322" s="4" t="s">
        <v>10</v>
      </c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H322" s="174" t="s">
        <v>82</v>
      </c>
      <c r="AI322" s="174"/>
      <c r="AJ322" s="174"/>
      <c r="AK322" s="174"/>
      <c r="AL322" s="174"/>
      <c r="AM322" s="174"/>
      <c r="AN322" s="174"/>
      <c r="AO322" s="174"/>
      <c r="AP322" s="174"/>
      <c r="AQ322" s="174"/>
      <c r="AR322" s="174"/>
      <c r="AS322" s="174"/>
      <c r="AT322" s="174"/>
      <c r="AU322" s="174"/>
      <c r="AV322" s="174"/>
      <c r="AW322" s="174"/>
      <c r="AX322" s="174"/>
      <c r="AY322" s="174"/>
      <c r="AZ322" s="174"/>
      <c r="BA322" s="174"/>
      <c r="BB322" s="174"/>
      <c r="BC322" s="174"/>
      <c r="BD322" s="174"/>
      <c r="BE322" s="174"/>
      <c r="BF322" s="174"/>
      <c r="BG322" s="174"/>
      <c r="BH322" s="174"/>
      <c r="DC322" s="156" t="s">
        <v>11</v>
      </c>
      <c r="DD322" s="156"/>
      <c r="DE322" s="156"/>
      <c r="DF322" s="156"/>
      <c r="DG322" s="156"/>
      <c r="DH322" s="156"/>
      <c r="DI322" s="156"/>
      <c r="DJ322" s="156"/>
      <c r="DK322" s="156"/>
      <c r="DL322" s="156"/>
      <c r="DM322" s="156"/>
      <c r="DN322" s="156"/>
      <c r="DO322" s="156"/>
      <c r="DP322" s="156"/>
      <c r="DS322" s="156" t="s">
        <v>12</v>
      </c>
      <c r="DT322" s="156"/>
      <c r="DU322" s="156"/>
      <c r="DV322" s="156"/>
      <c r="DW322" s="156"/>
      <c r="DX322" s="156"/>
      <c r="DY322" s="156"/>
      <c r="DZ322" s="156"/>
      <c r="EA322" s="156"/>
      <c r="EB322" s="156"/>
      <c r="EC322" s="156"/>
      <c r="ED322" s="156"/>
      <c r="EE322" s="156"/>
      <c r="EF322" s="156"/>
      <c r="EG322" s="156"/>
      <c r="EH322" s="156"/>
      <c r="EI322" s="156"/>
      <c r="EJ322" s="156"/>
      <c r="EK322" s="156"/>
      <c r="EL322" s="156"/>
      <c r="EM322" s="156"/>
      <c r="EN322" s="156"/>
      <c r="EO322" s="156"/>
      <c r="EP322" s="156"/>
      <c r="EQ322" s="156"/>
      <c r="ER322" s="156"/>
      <c r="ES322" s="156"/>
    </row>
    <row r="323" spans="18:60" s="4" customFormat="1" ht="18.75">
      <c r="R323" s="156" t="s">
        <v>11</v>
      </c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H323" s="156" t="s">
        <v>12</v>
      </c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</row>
    <row r="324" spans="64:166" s="4" customFormat="1" ht="18.75">
      <c r="BL324" s="26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8"/>
    </row>
    <row r="325" spans="1:166" s="4" customFormat="1" ht="18.75">
      <c r="A325" s="175" t="s">
        <v>13</v>
      </c>
      <c r="B325" s="175"/>
      <c r="C325" s="176" t="s">
        <v>323</v>
      </c>
      <c r="D325" s="176"/>
      <c r="E325" s="176"/>
      <c r="F325" s="4" t="s">
        <v>13</v>
      </c>
      <c r="I325" s="174" t="s">
        <v>321</v>
      </c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5">
        <v>20</v>
      </c>
      <c r="Z325" s="175"/>
      <c r="AA325" s="175"/>
      <c r="AB325" s="175"/>
      <c r="AC325" s="175"/>
      <c r="AD325" s="150" t="s">
        <v>196</v>
      </c>
      <c r="AE325" s="150"/>
      <c r="AF325" s="150"/>
      <c r="BL325" s="29"/>
      <c r="BM325" s="5" t="s">
        <v>44</v>
      </c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30"/>
    </row>
    <row r="326" spans="64:166" s="4" customFormat="1" ht="18.75">
      <c r="BL326" s="29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174"/>
      <c r="BX326" s="174"/>
      <c r="BY326" s="174"/>
      <c r="BZ326" s="174"/>
      <c r="CA326" s="174"/>
      <c r="CB326" s="174"/>
      <c r="CC326" s="174"/>
      <c r="CD326" s="174"/>
      <c r="CE326" s="174"/>
      <c r="CF326" s="174"/>
      <c r="CG326" s="174"/>
      <c r="CH326" s="174"/>
      <c r="CI326" s="174"/>
      <c r="CJ326" s="174"/>
      <c r="CK326" s="5"/>
      <c r="CL326" s="5"/>
      <c r="CM326" s="174"/>
      <c r="CN326" s="174"/>
      <c r="CO326" s="174"/>
      <c r="CP326" s="174"/>
      <c r="CQ326" s="174"/>
      <c r="CR326" s="174"/>
      <c r="CS326" s="174"/>
      <c r="CT326" s="174"/>
      <c r="CU326" s="174"/>
      <c r="CV326" s="174"/>
      <c r="CW326" s="174"/>
      <c r="CX326" s="174"/>
      <c r="CY326" s="174"/>
      <c r="CZ326" s="174"/>
      <c r="DA326" s="174"/>
      <c r="DB326" s="174"/>
      <c r="DC326" s="174"/>
      <c r="DD326" s="174"/>
      <c r="DE326" s="174"/>
      <c r="DF326" s="174"/>
      <c r="DG326" s="174"/>
      <c r="DH326" s="174"/>
      <c r="DI326" s="174"/>
      <c r="DJ326" s="174"/>
      <c r="DK326" s="174"/>
      <c r="DL326" s="174"/>
      <c r="DM326" s="174"/>
      <c r="DN326" s="5"/>
      <c r="DO326" s="5"/>
      <c r="DP326" s="149" t="s">
        <v>13</v>
      </c>
      <c r="DQ326" s="149"/>
      <c r="DR326" s="176"/>
      <c r="DS326" s="176"/>
      <c r="DT326" s="176"/>
      <c r="DU326" s="5" t="s">
        <v>13</v>
      </c>
      <c r="DV326" s="5"/>
      <c r="DW326" s="5"/>
      <c r="DX326" s="174"/>
      <c r="DY326" s="174"/>
      <c r="DZ326" s="174"/>
      <c r="EA326" s="174"/>
      <c r="EB326" s="174"/>
      <c r="EC326" s="174"/>
      <c r="ED326" s="174"/>
      <c r="EE326" s="174"/>
      <c r="EF326" s="174"/>
      <c r="EG326" s="174"/>
      <c r="EH326" s="174"/>
      <c r="EI326" s="174"/>
      <c r="EJ326" s="174"/>
      <c r="EK326" s="174"/>
      <c r="EL326" s="174"/>
      <c r="EM326" s="174"/>
      <c r="EN326" s="149">
        <v>20</v>
      </c>
      <c r="EO326" s="149"/>
      <c r="EP326" s="149"/>
      <c r="EQ326" s="149"/>
      <c r="ER326" s="149"/>
      <c r="ES326" s="177"/>
      <c r="ET326" s="177"/>
      <c r="EU326" s="177"/>
      <c r="EV326" s="5" t="s">
        <v>4</v>
      </c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30"/>
    </row>
    <row r="327" spans="64:166" s="4" customFormat="1" ht="18.75">
      <c r="BL327" s="31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178" t="s">
        <v>11</v>
      </c>
      <c r="BX327" s="178"/>
      <c r="BY327" s="178"/>
      <c r="BZ327" s="178"/>
      <c r="CA327" s="178"/>
      <c r="CB327" s="178"/>
      <c r="CC327" s="178"/>
      <c r="CD327" s="178"/>
      <c r="CE327" s="178"/>
      <c r="CF327" s="178"/>
      <c r="CG327" s="178"/>
      <c r="CH327" s="178"/>
      <c r="CI327" s="178"/>
      <c r="CJ327" s="178"/>
      <c r="CK327" s="33"/>
      <c r="CL327" s="33"/>
      <c r="CM327" s="178" t="s">
        <v>12</v>
      </c>
      <c r="CN327" s="178"/>
      <c r="CO327" s="178"/>
      <c r="CP327" s="178"/>
      <c r="CQ327" s="178"/>
      <c r="CR327" s="178"/>
      <c r="CS327" s="178"/>
      <c r="CT327" s="178"/>
      <c r="CU327" s="178"/>
      <c r="CV327" s="178"/>
      <c r="CW327" s="178"/>
      <c r="CX327" s="178"/>
      <c r="CY327" s="178"/>
      <c r="CZ327" s="178"/>
      <c r="DA327" s="178"/>
      <c r="DB327" s="178"/>
      <c r="DC327" s="178"/>
      <c r="DD327" s="178"/>
      <c r="DE327" s="178"/>
      <c r="DF327" s="178"/>
      <c r="DG327" s="178"/>
      <c r="DH327" s="178"/>
      <c r="DI327" s="178"/>
      <c r="DJ327" s="178"/>
      <c r="DK327" s="178"/>
      <c r="DL327" s="178"/>
      <c r="DM327" s="178"/>
      <c r="DN327" s="32"/>
      <c r="DO327" s="32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5"/>
    </row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36" customFormat="1" ht="20.25"/>
    <row r="415" s="36" customFormat="1" ht="20.25"/>
    <row r="416" s="36" customFormat="1" ht="20.25"/>
    <row r="417" s="36" customFormat="1" ht="20.25"/>
    <row r="418" s="36" customFormat="1" ht="20.25"/>
    <row r="419" s="36" customFormat="1" ht="20.25"/>
    <row r="420" s="36" customFormat="1" ht="20.25"/>
    <row r="421" s="36" customFormat="1" ht="20.25"/>
    <row r="422" s="36" customFormat="1" ht="20.25"/>
    <row r="423" s="36" customFormat="1" ht="20.2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</sheetData>
  <sheetProtection/>
  <mergeCells count="2921">
    <mergeCell ref="CW21:DM21"/>
    <mergeCell ref="DN21:ED21"/>
    <mergeCell ref="EE21:ES21"/>
    <mergeCell ref="ET21:FJ21"/>
    <mergeCell ref="A93:AM93"/>
    <mergeCell ref="AT95:BI95"/>
    <mergeCell ref="AN97:AS97"/>
    <mergeCell ref="AN95:AS95"/>
    <mergeCell ref="DX256:EJ256"/>
    <mergeCell ref="DK273:DW273"/>
    <mergeCell ref="A274:AJ274"/>
    <mergeCell ref="AK274:AP274"/>
    <mergeCell ref="AQ274:BB274"/>
    <mergeCell ref="BC274:BR274"/>
    <mergeCell ref="BU274:CG274"/>
    <mergeCell ref="CH274:CW274"/>
    <mergeCell ref="DK274:DW274"/>
    <mergeCell ref="CX274:DJ274"/>
    <mergeCell ref="BU174:CG174"/>
    <mergeCell ref="EE311:ES311"/>
    <mergeCell ref="DN311:ED311"/>
    <mergeCell ref="AQ173:BB173"/>
    <mergeCell ref="BU173:CG173"/>
    <mergeCell ref="CH173:CW173"/>
    <mergeCell ref="BC173:BT173"/>
    <mergeCell ref="EK257:EW257"/>
    <mergeCell ref="CI256:CW256"/>
    <mergeCell ref="CX256:DR256"/>
    <mergeCell ref="AN93:AS93"/>
    <mergeCell ref="AN96:AS96"/>
    <mergeCell ref="AT93:BI93"/>
    <mergeCell ref="BC133:BT133"/>
    <mergeCell ref="AQ120:BB120"/>
    <mergeCell ref="AK115:AP115"/>
    <mergeCell ref="AQ115:BB115"/>
    <mergeCell ref="AT94:BI94"/>
    <mergeCell ref="A94:AM94"/>
    <mergeCell ref="AK110:AP110"/>
    <mergeCell ref="BU172:CG172"/>
    <mergeCell ref="CH172:CW172"/>
    <mergeCell ref="DN101:ED101"/>
    <mergeCell ref="EE101:ES101"/>
    <mergeCell ref="DX147:EJ147"/>
    <mergeCell ref="CH147:CW147"/>
    <mergeCell ref="DK147:DW147"/>
    <mergeCell ref="DX133:EJ133"/>
    <mergeCell ref="CH134:CW134"/>
    <mergeCell ref="BU133:CG133"/>
    <mergeCell ref="ET100:FJ100"/>
    <mergeCell ref="DN98:ED98"/>
    <mergeCell ref="DN93:ED93"/>
    <mergeCell ref="DN96:ED96"/>
    <mergeCell ref="BJ101:CE101"/>
    <mergeCell ref="CF101:CV101"/>
    <mergeCell ref="DX161:EJ161"/>
    <mergeCell ref="DX163:EJ163"/>
    <mergeCell ref="DX162:EJ162"/>
    <mergeCell ref="DX134:EJ134"/>
    <mergeCell ref="DX142:EJ142"/>
    <mergeCell ref="AQ169:BB169"/>
    <mergeCell ref="BC171:BT171"/>
    <mergeCell ref="DK107:DW107"/>
    <mergeCell ref="DN92:ED92"/>
    <mergeCell ref="AT100:BI100"/>
    <mergeCell ref="CW103:DM103"/>
    <mergeCell ref="DX107:EJ107"/>
    <mergeCell ref="DN103:ED103"/>
    <mergeCell ref="CF100:CV100"/>
    <mergeCell ref="AT101:BI101"/>
    <mergeCell ref="BC172:BT172"/>
    <mergeCell ref="BC129:BT129"/>
    <mergeCell ref="BC169:BT169"/>
    <mergeCell ref="BC170:BR170"/>
    <mergeCell ref="ET80:FG80"/>
    <mergeCell ref="DN88:ED88"/>
    <mergeCell ref="EE88:ES88"/>
    <mergeCell ref="EE87:ES87"/>
    <mergeCell ref="ET83:FJ83"/>
    <mergeCell ref="EE81:ES81"/>
    <mergeCell ref="ET84:FJ84"/>
    <mergeCell ref="ET82:FG82"/>
    <mergeCell ref="DN84:ED84"/>
    <mergeCell ref="EE83:ES83"/>
    <mergeCell ref="DN74:ED74"/>
    <mergeCell ref="DN75:ED75"/>
    <mergeCell ref="DN77:ED77"/>
    <mergeCell ref="EE78:ES78"/>
    <mergeCell ref="EE77:ES77"/>
    <mergeCell ref="EE76:ES76"/>
    <mergeCell ref="BJ89:CE89"/>
    <mergeCell ref="BJ74:CE74"/>
    <mergeCell ref="AN79:AS79"/>
    <mergeCell ref="AT65:BI65"/>
    <mergeCell ref="BJ87:CE87"/>
    <mergeCell ref="BJ88:CE88"/>
    <mergeCell ref="BJ82:CE82"/>
    <mergeCell ref="CF77:CV77"/>
    <mergeCell ref="AQ283:BB283"/>
    <mergeCell ref="AQ284:BB284"/>
    <mergeCell ref="AT77:BI77"/>
    <mergeCell ref="AT78:BI78"/>
    <mergeCell ref="AT89:BI89"/>
    <mergeCell ref="AT88:BI88"/>
    <mergeCell ref="BC174:BT174"/>
    <mergeCell ref="AQ129:BB129"/>
    <mergeCell ref="AQ172:BB172"/>
    <mergeCell ref="BC130:BT130"/>
    <mergeCell ref="BC273:BT273"/>
    <mergeCell ref="BU272:CG272"/>
    <mergeCell ref="CX288:DJ288"/>
    <mergeCell ref="DK289:DW289"/>
    <mergeCell ref="DK288:DW288"/>
    <mergeCell ref="DK284:DW284"/>
    <mergeCell ref="DK285:DW285"/>
    <mergeCell ref="BC283:BT283"/>
    <mergeCell ref="BU283:CG283"/>
    <mergeCell ref="BC272:BT272"/>
    <mergeCell ref="BU223:CG223"/>
    <mergeCell ref="CH272:CW272"/>
    <mergeCell ref="CH273:CW273"/>
    <mergeCell ref="BU273:CG273"/>
    <mergeCell ref="CH133:CW133"/>
    <mergeCell ref="CH135:CW135"/>
    <mergeCell ref="CH189:CW189"/>
    <mergeCell ref="CH206:CW206"/>
    <mergeCell ref="CH199:CW199"/>
    <mergeCell ref="CH269:CW269"/>
    <mergeCell ref="CH270:CW270"/>
    <mergeCell ref="CX270:DJ270"/>
    <mergeCell ref="BC268:BT268"/>
    <mergeCell ref="BU268:CG268"/>
    <mergeCell ref="CH271:CW271"/>
    <mergeCell ref="BU271:CG271"/>
    <mergeCell ref="CH155:CW155"/>
    <mergeCell ref="BC225:BT225"/>
    <mergeCell ref="CH229:CW229"/>
    <mergeCell ref="BC214:BT214"/>
    <mergeCell ref="CH214:CW214"/>
    <mergeCell ref="BC269:BT269"/>
    <mergeCell ref="BU269:CG269"/>
    <mergeCell ref="BU270:CG270"/>
    <mergeCell ref="DX184:EJ184"/>
    <mergeCell ref="DX198:EJ198"/>
    <mergeCell ref="DX194:EJ194"/>
    <mergeCell ref="DX179:EJ179"/>
    <mergeCell ref="DX180:EJ180"/>
    <mergeCell ref="DX189:EJ189"/>
    <mergeCell ref="DX218:EJ218"/>
    <mergeCell ref="DX202:EJ202"/>
    <mergeCell ref="DX199:EJ199"/>
    <mergeCell ref="DK202:DW202"/>
    <mergeCell ref="DK199:DW199"/>
    <mergeCell ref="DX170:EJ170"/>
    <mergeCell ref="DX165:EJ165"/>
    <mergeCell ref="DK168:DW168"/>
    <mergeCell ref="DK180:DW180"/>
    <mergeCell ref="DX176:EJ176"/>
    <mergeCell ref="DX174:EJ174"/>
    <mergeCell ref="DX175:EJ175"/>
    <mergeCell ref="DX236:EJ236"/>
    <mergeCell ref="DX205:EJ205"/>
    <mergeCell ref="DX204:EJ204"/>
    <mergeCell ref="DK206:DW206"/>
    <mergeCell ref="DK223:DW223"/>
    <mergeCell ref="DK224:DW224"/>
    <mergeCell ref="DK222:DW222"/>
    <mergeCell ref="DK231:DW231"/>
    <mergeCell ref="DK230:DW230"/>
    <mergeCell ref="CM215:FG215"/>
    <mergeCell ref="DX172:EJ172"/>
    <mergeCell ref="DK195:DW195"/>
    <mergeCell ref="DK196:DW196"/>
    <mergeCell ref="DK186:DW186"/>
    <mergeCell ref="DX173:EJ173"/>
    <mergeCell ref="DK190:DW190"/>
    <mergeCell ref="DK194:DW194"/>
    <mergeCell ref="DK187:DW187"/>
    <mergeCell ref="DK173:DW173"/>
    <mergeCell ref="DK177:DW177"/>
    <mergeCell ref="DX214:EJ214"/>
    <mergeCell ref="DX213:EJ213"/>
    <mergeCell ref="DX188:EJ188"/>
    <mergeCell ref="DX186:EJ186"/>
    <mergeCell ref="A200:FJ200"/>
    <mergeCell ref="DK192:DW192"/>
    <mergeCell ref="DK198:DW198"/>
    <mergeCell ref="DX190:EJ190"/>
    <mergeCell ref="CX138:DJ138"/>
    <mergeCell ref="CX140:DJ140"/>
    <mergeCell ref="DX135:EJ135"/>
    <mergeCell ref="DK165:DW165"/>
    <mergeCell ref="DX164:EJ164"/>
    <mergeCell ref="DX141:EJ141"/>
    <mergeCell ref="DX140:EJ140"/>
    <mergeCell ref="DX136:EJ136"/>
    <mergeCell ref="DK138:DW138"/>
    <mergeCell ref="DK127:DW127"/>
    <mergeCell ref="CX120:DJ120"/>
    <mergeCell ref="CX133:DJ133"/>
    <mergeCell ref="CX134:DJ134"/>
    <mergeCell ref="CH132:CW132"/>
    <mergeCell ref="DK129:DW129"/>
    <mergeCell ref="DX129:EJ129"/>
    <mergeCell ref="DK131:DW131"/>
    <mergeCell ref="DK132:DW132"/>
    <mergeCell ref="DX132:EJ132"/>
    <mergeCell ref="CH131:CW131"/>
    <mergeCell ref="CX129:DJ129"/>
    <mergeCell ref="CH109:CW109"/>
    <mergeCell ref="A105:FJ105"/>
    <mergeCell ref="EK111:EW111"/>
    <mergeCell ref="CX131:DJ131"/>
    <mergeCell ref="CH126:CW126"/>
    <mergeCell ref="CH120:CW120"/>
    <mergeCell ref="BU126:CG126"/>
    <mergeCell ref="CH111:CW111"/>
    <mergeCell ref="CX118:DJ118"/>
    <mergeCell ref="CH127:CW127"/>
    <mergeCell ref="CH125:CW125"/>
    <mergeCell ref="BU120:CG120"/>
    <mergeCell ref="BC120:BT120"/>
    <mergeCell ref="BU116:CG116"/>
    <mergeCell ref="CH123:EJ123"/>
    <mergeCell ref="CH124:CW124"/>
    <mergeCell ref="CH116:CW116"/>
    <mergeCell ref="CH118:CW118"/>
    <mergeCell ref="DK125:DW125"/>
    <mergeCell ref="DK120:DW120"/>
    <mergeCell ref="BU111:CG111"/>
    <mergeCell ref="BU112:CG112"/>
    <mergeCell ref="BJ103:CE103"/>
    <mergeCell ref="BU125:CG125"/>
    <mergeCell ref="BC114:BT114"/>
    <mergeCell ref="CF103:CV103"/>
    <mergeCell ref="CH106:EJ106"/>
    <mergeCell ref="CH107:CW107"/>
    <mergeCell ref="DK124:DW124"/>
    <mergeCell ref="DK111:DW111"/>
    <mergeCell ref="BU106:CG107"/>
    <mergeCell ref="EK117:EW117"/>
    <mergeCell ref="DX116:EJ116"/>
    <mergeCell ref="DX112:EJ112"/>
    <mergeCell ref="CX111:DJ111"/>
    <mergeCell ref="CH112:CW112"/>
    <mergeCell ref="CH113:CW113"/>
    <mergeCell ref="CH114:CW114"/>
    <mergeCell ref="CH108:CW108"/>
    <mergeCell ref="DX125:EJ125"/>
    <mergeCell ref="DX111:EJ111"/>
    <mergeCell ref="DX124:EJ124"/>
    <mergeCell ref="DX120:EJ120"/>
    <mergeCell ref="DX113:EJ113"/>
    <mergeCell ref="DX117:EJ117"/>
    <mergeCell ref="DX119:EJ119"/>
    <mergeCell ref="DX118:EJ118"/>
    <mergeCell ref="CX132:DJ132"/>
    <mergeCell ref="CX130:DJ130"/>
    <mergeCell ref="DK113:DW113"/>
    <mergeCell ref="DK118:DW118"/>
    <mergeCell ref="DK115:DW115"/>
    <mergeCell ref="CX113:DJ113"/>
    <mergeCell ref="CX115:DJ115"/>
    <mergeCell ref="CX117:DJ117"/>
    <mergeCell ref="CX116:DJ116"/>
    <mergeCell ref="DK114:DW114"/>
    <mergeCell ref="CX121:DJ121"/>
    <mergeCell ref="CX127:DJ127"/>
    <mergeCell ref="CX126:DJ126"/>
    <mergeCell ref="CX124:DJ124"/>
    <mergeCell ref="CH284:CW284"/>
    <mergeCell ref="CX284:DJ284"/>
    <mergeCell ref="BC285:BT285"/>
    <mergeCell ref="BU285:CG285"/>
    <mergeCell ref="BU284:CG284"/>
    <mergeCell ref="CH285:CW285"/>
    <mergeCell ref="CX285:DJ285"/>
    <mergeCell ref="BC284:BT284"/>
    <mergeCell ref="CH249:CW249"/>
    <mergeCell ref="DK270:DW270"/>
    <mergeCell ref="DX266:EJ266"/>
    <mergeCell ref="CX266:DJ266"/>
    <mergeCell ref="CX265:DJ265"/>
    <mergeCell ref="DK265:DW265"/>
    <mergeCell ref="DX269:EJ269"/>
    <mergeCell ref="CX264:DJ264"/>
    <mergeCell ref="DK249:DW249"/>
    <mergeCell ref="CX269:DJ269"/>
    <mergeCell ref="CX268:DJ268"/>
    <mergeCell ref="DX155:EJ155"/>
    <mergeCell ref="EK159:EW159"/>
    <mergeCell ref="EK155:EW155"/>
    <mergeCell ref="CX159:DJ159"/>
    <mergeCell ref="EK163:EW163"/>
    <mergeCell ref="EK170:EW170"/>
    <mergeCell ref="EK164:EW164"/>
    <mergeCell ref="EK176:EW176"/>
    <mergeCell ref="EK175:EW175"/>
    <mergeCell ref="EK149:EW149"/>
    <mergeCell ref="EK158:EW158"/>
    <mergeCell ref="EK151:EW151"/>
    <mergeCell ref="CH154:EJ154"/>
    <mergeCell ref="CH156:CW156"/>
    <mergeCell ref="EK157:EW157"/>
    <mergeCell ref="CH152:CW152"/>
    <mergeCell ref="CX158:DJ158"/>
    <mergeCell ref="EK141:EW141"/>
    <mergeCell ref="CH160:CW160"/>
    <mergeCell ref="CX198:DJ198"/>
    <mergeCell ref="CH190:CW190"/>
    <mergeCell ref="CH193:CW193"/>
    <mergeCell ref="CX192:DJ192"/>
    <mergeCell ref="CH174:CW174"/>
    <mergeCell ref="CX174:DJ174"/>
    <mergeCell ref="CH192:CW192"/>
    <mergeCell ref="CX186:DJ186"/>
    <mergeCell ref="EK143:EW143"/>
    <mergeCell ref="DX144:EJ144"/>
    <mergeCell ref="DK145:DW145"/>
    <mergeCell ref="DX143:EJ143"/>
    <mergeCell ref="DX145:EJ145"/>
    <mergeCell ref="EX148:FG148"/>
    <mergeCell ref="EX147:FJ147"/>
    <mergeCell ref="EK148:EW148"/>
    <mergeCell ref="DK144:DW144"/>
    <mergeCell ref="DX148:EJ148"/>
    <mergeCell ref="DX146:EJ146"/>
    <mergeCell ref="DK148:DW148"/>
    <mergeCell ref="EX146:FG146"/>
    <mergeCell ref="EX150:FG150"/>
    <mergeCell ref="EX149:FG149"/>
    <mergeCell ref="EK150:EW150"/>
    <mergeCell ref="CX137:DJ137"/>
    <mergeCell ref="EK140:EW140"/>
    <mergeCell ref="EK142:EW142"/>
    <mergeCell ref="DX138:EJ138"/>
    <mergeCell ref="DX137:EJ137"/>
    <mergeCell ref="EK139:EW139"/>
    <mergeCell ref="EK137:EW137"/>
    <mergeCell ref="CH143:CW143"/>
    <mergeCell ref="CI142:CW142"/>
    <mergeCell ref="CX142:DR142"/>
    <mergeCell ref="CX139:DJ139"/>
    <mergeCell ref="CX143:DJ143"/>
    <mergeCell ref="DK140:DW140"/>
    <mergeCell ref="DK141:DW141"/>
    <mergeCell ref="CX141:DJ141"/>
    <mergeCell ref="CW97:DM97"/>
    <mergeCell ref="CW74:DM74"/>
    <mergeCell ref="DN71:ED71"/>
    <mergeCell ref="DN76:ED76"/>
    <mergeCell ref="DN72:ED72"/>
    <mergeCell ref="DN73:ED73"/>
    <mergeCell ref="DN78:ED78"/>
    <mergeCell ref="CW86:DM86"/>
    <mergeCell ref="DN86:ED86"/>
    <mergeCell ref="CW77:DM77"/>
    <mergeCell ref="AT57:BI57"/>
    <mergeCell ref="BJ62:CE62"/>
    <mergeCell ref="AT58:BI58"/>
    <mergeCell ref="AN58:AS58"/>
    <mergeCell ref="AT60:BI60"/>
    <mergeCell ref="AT62:BI62"/>
    <mergeCell ref="AT59:BI59"/>
    <mergeCell ref="BJ59:CE59"/>
    <mergeCell ref="AT69:BI69"/>
    <mergeCell ref="CW66:DM66"/>
    <mergeCell ref="BJ67:CE67"/>
    <mergeCell ref="AN67:AS67"/>
    <mergeCell ref="BJ66:CE66"/>
    <mergeCell ref="CF66:CV66"/>
    <mergeCell ref="AN69:AS69"/>
    <mergeCell ref="CW69:DM69"/>
    <mergeCell ref="CF67:CV67"/>
    <mergeCell ref="AT90:BI90"/>
    <mergeCell ref="BJ90:CE90"/>
    <mergeCell ref="A65:AM65"/>
    <mergeCell ref="A67:AM67"/>
    <mergeCell ref="A77:AM77"/>
    <mergeCell ref="A82:AM82"/>
    <mergeCell ref="A80:AM80"/>
    <mergeCell ref="A78:AM78"/>
    <mergeCell ref="A79:AM79"/>
    <mergeCell ref="A73:AM73"/>
    <mergeCell ref="AN86:AS86"/>
    <mergeCell ref="AN85:AS85"/>
    <mergeCell ref="AN82:AS82"/>
    <mergeCell ref="AT85:BI85"/>
    <mergeCell ref="BJ94:CE94"/>
    <mergeCell ref="BJ93:CE93"/>
    <mergeCell ref="BJ71:CE71"/>
    <mergeCell ref="CW75:DM75"/>
    <mergeCell ref="CW71:DM71"/>
    <mergeCell ref="BJ92:CE92"/>
    <mergeCell ref="CF87:CV87"/>
    <mergeCell ref="CF88:CV88"/>
    <mergeCell ref="BJ73:CE73"/>
    <mergeCell ref="BJ86:CE86"/>
    <mergeCell ref="EX119:FG119"/>
    <mergeCell ref="CX110:DJ110"/>
    <mergeCell ref="CX109:DJ109"/>
    <mergeCell ref="DK110:DW110"/>
    <mergeCell ref="CX112:DJ112"/>
    <mergeCell ref="EX118:FJ118"/>
    <mergeCell ref="EK119:EW119"/>
    <mergeCell ref="CX114:DJ114"/>
    <mergeCell ref="DK117:DW117"/>
    <mergeCell ref="DK116:DW116"/>
    <mergeCell ref="CW27:DM27"/>
    <mergeCell ref="CW90:DM90"/>
    <mergeCell ref="CW94:DM94"/>
    <mergeCell ref="CW102:DM102"/>
    <mergeCell ref="CW99:DM99"/>
    <mergeCell ref="CW79:DM79"/>
    <mergeCell ref="CW72:DM72"/>
    <mergeCell ref="CW73:DM73"/>
    <mergeCell ref="CW30:DM30"/>
    <mergeCell ref="CW38:DM38"/>
    <mergeCell ref="ET75:FJ75"/>
    <mergeCell ref="EE72:ES72"/>
    <mergeCell ref="ET72:FG72"/>
    <mergeCell ref="ET78:FJ78"/>
    <mergeCell ref="EE80:ES80"/>
    <mergeCell ref="DN83:ED83"/>
    <mergeCell ref="DN79:ED79"/>
    <mergeCell ref="DN81:ED81"/>
    <mergeCell ref="DX110:EJ110"/>
    <mergeCell ref="EX117:FJ117"/>
    <mergeCell ref="EX114:FJ114"/>
    <mergeCell ref="EX115:FJ115"/>
    <mergeCell ref="EX116:FG116"/>
    <mergeCell ref="DX115:EJ115"/>
    <mergeCell ref="DX114:EJ114"/>
    <mergeCell ref="EK114:EW114"/>
    <mergeCell ref="EX113:FJ113"/>
    <mergeCell ref="EK113:EW113"/>
    <mergeCell ref="EK118:EW118"/>
    <mergeCell ref="EK130:EW130"/>
    <mergeCell ref="EX124:FJ124"/>
    <mergeCell ref="EK123:FJ123"/>
    <mergeCell ref="EX121:FJ121"/>
    <mergeCell ref="EX120:FJ120"/>
    <mergeCell ref="EK121:EW121"/>
    <mergeCell ref="CY122:FG122"/>
    <mergeCell ref="EK127:EW127"/>
    <mergeCell ref="EK126:EW126"/>
    <mergeCell ref="EK132:EW132"/>
    <mergeCell ref="DX130:EJ130"/>
    <mergeCell ref="DX127:EJ127"/>
    <mergeCell ref="EK131:EW131"/>
    <mergeCell ref="DX126:EJ126"/>
    <mergeCell ref="EK128:EW128"/>
    <mergeCell ref="DX128:EJ128"/>
    <mergeCell ref="DX131:EJ131"/>
    <mergeCell ref="EK129:EW129"/>
    <mergeCell ref="EK187:EW187"/>
    <mergeCell ref="EK185:EW185"/>
    <mergeCell ref="EK184:EW184"/>
    <mergeCell ref="EX161:FJ161"/>
    <mergeCell ref="EX164:FJ164"/>
    <mergeCell ref="EX171:FG171"/>
    <mergeCell ref="EX170:FH170"/>
    <mergeCell ref="EX168:FJ168"/>
    <mergeCell ref="EX169:FJ169"/>
    <mergeCell ref="EX162:FJ162"/>
    <mergeCell ref="EK199:EW199"/>
    <mergeCell ref="EK194:EW194"/>
    <mergeCell ref="EK193:EW193"/>
    <mergeCell ref="EK197:EW197"/>
    <mergeCell ref="EK196:EW196"/>
    <mergeCell ref="EK195:EW195"/>
    <mergeCell ref="EK154:FJ154"/>
    <mergeCell ref="EX151:FG151"/>
    <mergeCell ref="EX152:FG152"/>
    <mergeCell ref="EX157:FH157"/>
    <mergeCell ref="EK156:EW156"/>
    <mergeCell ref="EK147:EW147"/>
    <mergeCell ref="EK144:EW144"/>
    <mergeCell ref="EK145:EW145"/>
    <mergeCell ref="EK146:EW146"/>
    <mergeCell ref="EX257:FG257"/>
    <mergeCell ref="DK293:DW293"/>
    <mergeCell ref="DX293:EJ293"/>
    <mergeCell ref="CX293:DJ293"/>
    <mergeCell ref="DK268:DW268"/>
    <mergeCell ref="CX257:DJ257"/>
    <mergeCell ref="DK257:DW257"/>
    <mergeCell ref="DX257:EJ257"/>
    <mergeCell ref="DX286:EJ286"/>
    <mergeCell ref="DK286:DW286"/>
    <mergeCell ref="EX237:FG237"/>
    <mergeCell ref="EX232:FG232"/>
    <mergeCell ref="EX231:FJ231"/>
    <mergeCell ref="EX230:FJ230"/>
    <mergeCell ref="EX211:FJ211"/>
    <mergeCell ref="EX219:FJ219"/>
    <mergeCell ref="EX218:FJ218"/>
    <mergeCell ref="EX224:FG224"/>
    <mergeCell ref="EX221:FG221"/>
    <mergeCell ref="EX222:FG222"/>
    <mergeCell ref="EK216:FJ216"/>
    <mergeCell ref="EX212:FG212"/>
    <mergeCell ref="EK214:EW214"/>
    <mergeCell ref="EK186:EW186"/>
    <mergeCell ref="EK177:EW177"/>
    <mergeCell ref="EK183:FJ183"/>
    <mergeCell ref="EK180:EW180"/>
    <mergeCell ref="EX178:FG178"/>
    <mergeCell ref="EX179:FG179"/>
    <mergeCell ref="EX195:FG195"/>
    <mergeCell ref="EX197:FJ197"/>
    <mergeCell ref="EX196:FG196"/>
    <mergeCell ref="EK188:EW188"/>
    <mergeCell ref="EK190:EW190"/>
    <mergeCell ref="EK191:EW191"/>
    <mergeCell ref="EX188:FJ188"/>
    <mergeCell ref="EX192:FJ192"/>
    <mergeCell ref="EX191:FJ191"/>
    <mergeCell ref="EX190:FJ190"/>
    <mergeCell ref="EX176:FG176"/>
    <mergeCell ref="EX174:FG174"/>
    <mergeCell ref="EX175:FG175"/>
    <mergeCell ref="EK174:EW174"/>
    <mergeCell ref="EX180:FG180"/>
    <mergeCell ref="EK179:EW179"/>
    <mergeCell ref="EK178:EW178"/>
    <mergeCell ref="EX177:FG177"/>
    <mergeCell ref="DK156:DW156"/>
    <mergeCell ref="DX158:EJ158"/>
    <mergeCell ref="DK158:DW158"/>
    <mergeCell ref="DK157:DW157"/>
    <mergeCell ref="DX156:EJ156"/>
    <mergeCell ref="DX157:EJ157"/>
    <mergeCell ref="A150:AJ150"/>
    <mergeCell ref="A153:CF153"/>
    <mergeCell ref="AK157:AP157"/>
    <mergeCell ref="AK154:AP155"/>
    <mergeCell ref="AQ157:BB157"/>
    <mergeCell ref="BC150:BP150"/>
    <mergeCell ref="A152:AJ152"/>
    <mergeCell ref="AK151:AP151"/>
    <mergeCell ref="AK150:AP150"/>
    <mergeCell ref="BU157:CG157"/>
    <mergeCell ref="BU170:CG170"/>
    <mergeCell ref="AQ162:BB162"/>
    <mergeCell ref="AK162:AP162"/>
    <mergeCell ref="BU169:CG169"/>
    <mergeCell ref="AK170:AP170"/>
    <mergeCell ref="AQ167:BB168"/>
    <mergeCell ref="AQ165:BB165"/>
    <mergeCell ref="BU163:CG163"/>
    <mergeCell ref="BU164:CG164"/>
    <mergeCell ref="AK164:AP164"/>
    <mergeCell ref="CX185:DJ185"/>
    <mergeCell ref="DK171:DW171"/>
    <mergeCell ref="DK172:DW172"/>
    <mergeCell ref="DK176:DW176"/>
    <mergeCell ref="DK175:DW175"/>
    <mergeCell ref="DK174:DW174"/>
    <mergeCell ref="CX172:DJ172"/>
    <mergeCell ref="CX173:DJ173"/>
    <mergeCell ref="CX171:DJ171"/>
    <mergeCell ref="A142:AH142"/>
    <mergeCell ref="A143:AJ143"/>
    <mergeCell ref="AK143:AP143"/>
    <mergeCell ref="AK145:AP145"/>
    <mergeCell ref="A144:AJ144"/>
    <mergeCell ref="A145:AJ145"/>
    <mergeCell ref="AK142:BB142"/>
    <mergeCell ref="AQ143:BB143"/>
    <mergeCell ref="AK144:AP144"/>
    <mergeCell ref="AN31:AS31"/>
    <mergeCell ref="A148:AJ148"/>
    <mergeCell ref="AQ148:BB148"/>
    <mergeCell ref="A149:AJ149"/>
    <mergeCell ref="A147:AJ147"/>
    <mergeCell ref="AK147:AP147"/>
    <mergeCell ref="AK148:AP148"/>
    <mergeCell ref="AK149:AP149"/>
    <mergeCell ref="AQ149:BB149"/>
    <mergeCell ref="AQ147:BB147"/>
    <mergeCell ref="A141:AJ141"/>
    <mergeCell ref="AQ131:BB131"/>
    <mergeCell ref="AN101:AS101"/>
    <mergeCell ref="AT102:BI102"/>
    <mergeCell ref="BC135:BT135"/>
    <mergeCell ref="AQ113:BB113"/>
    <mergeCell ref="AQ112:BB112"/>
    <mergeCell ref="AQ114:BB114"/>
    <mergeCell ref="AQ111:BB111"/>
    <mergeCell ref="BC111:BT111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40:AJ140"/>
    <mergeCell ref="AT18:BI18"/>
    <mergeCell ref="AT19:BI19"/>
    <mergeCell ref="AQ138:BB138"/>
    <mergeCell ref="AN91:AS91"/>
    <mergeCell ref="AQ118:BB118"/>
    <mergeCell ref="AQ125:BB125"/>
    <mergeCell ref="AQ132:BB132"/>
    <mergeCell ref="A138:AJ138"/>
    <mergeCell ref="AN89:AS89"/>
    <mergeCell ref="AT87:BI87"/>
    <mergeCell ref="AN90:AS90"/>
    <mergeCell ref="AK117:AP117"/>
    <mergeCell ref="BC112:BT112"/>
    <mergeCell ref="BC110:BT110"/>
    <mergeCell ref="BC113:BT113"/>
    <mergeCell ref="BC115:BT115"/>
    <mergeCell ref="BJ91:CE91"/>
    <mergeCell ref="BU110:CG110"/>
    <mergeCell ref="BJ95:CE95"/>
    <mergeCell ref="A251:AJ251"/>
    <mergeCell ref="AK251:AP251"/>
    <mergeCell ref="A252:AJ252"/>
    <mergeCell ref="AT91:BI91"/>
    <mergeCell ref="AK134:AP134"/>
    <mergeCell ref="AQ135:BB135"/>
    <mergeCell ref="AK123:AP124"/>
    <mergeCell ref="AK121:AP121"/>
    <mergeCell ref="AQ127:BB127"/>
    <mergeCell ref="AK129:AP129"/>
    <mergeCell ref="AQ249:BB249"/>
    <mergeCell ref="AQ252:BB252"/>
    <mergeCell ref="AK249:AP249"/>
    <mergeCell ref="AK250:AP250"/>
    <mergeCell ref="A19:AM19"/>
    <mergeCell ref="AN19:AS19"/>
    <mergeCell ref="AN28:AS28"/>
    <mergeCell ref="AN30:AS30"/>
    <mergeCell ref="A27:AM27"/>
    <mergeCell ref="A30:AM30"/>
    <mergeCell ref="A28:AM28"/>
    <mergeCell ref="A26:AM26"/>
    <mergeCell ref="AN25:AS25"/>
    <mergeCell ref="AN26:AS26"/>
    <mergeCell ref="AK263:AP263"/>
    <mergeCell ref="AK264:AP264"/>
    <mergeCell ref="EX297:FG297"/>
    <mergeCell ref="CH296:CW296"/>
    <mergeCell ref="EX296:FJ296"/>
    <mergeCell ref="DK283:DW283"/>
    <mergeCell ref="CX277:DJ277"/>
    <mergeCell ref="DX277:EJ277"/>
    <mergeCell ref="DX279:EJ279"/>
    <mergeCell ref="AQ286:BB286"/>
    <mergeCell ref="A297:AJ297"/>
    <mergeCell ref="EK295:EW295"/>
    <mergeCell ref="CX295:DJ295"/>
    <mergeCell ref="DX295:EJ295"/>
    <mergeCell ref="AQ297:BB297"/>
    <mergeCell ref="DX297:EJ297"/>
    <mergeCell ref="DX296:EJ296"/>
    <mergeCell ref="EK297:EW297"/>
    <mergeCell ref="AK297:AP297"/>
    <mergeCell ref="CH295:CW295"/>
    <mergeCell ref="CH286:CW286"/>
    <mergeCell ref="EK298:EW298"/>
    <mergeCell ref="CX286:DJ286"/>
    <mergeCell ref="DX289:EJ289"/>
    <mergeCell ref="EK289:EW289"/>
    <mergeCell ref="CH288:CW288"/>
    <mergeCell ref="CH289:CW289"/>
    <mergeCell ref="CX289:DJ289"/>
    <mergeCell ref="EK288:EW288"/>
    <mergeCell ref="DX288:EJ288"/>
    <mergeCell ref="EK283:EW283"/>
    <mergeCell ref="EK294:EW294"/>
    <mergeCell ref="EK293:EW293"/>
    <mergeCell ref="DX294:EJ294"/>
    <mergeCell ref="EK284:EW284"/>
    <mergeCell ref="EK286:EW286"/>
    <mergeCell ref="EK285:EW285"/>
    <mergeCell ref="DX285:EJ285"/>
    <mergeCell ref="DX284:EJ284"/>
    <mergeCell ref="EK299:EW299"/>
    <mergeCell ref="DX301:EJ301"/>
    <mergeCell ref="AQ301:BB301"/>
    <mergeCell ref="AQ298:BB298"/>
    <mergeCell ref="BC298:BT298"/>
    <mergeCell ref="DX298:EJ298"/>
    <mergeCell ref="BC301:BT301"/>
    <mergeCell ref="CX301:DJ301"/>
    <mergeCell ref="DK301:DW301"/>
    <mergeCell ref="CH301:CW301"/>
    <mergeCell ref="CH297:CW297"/>
    <mergeCell ref="CF309:CV309"/>
    <mergeCell ref="AK301:AP301"/>
    <mergeCell ref="BU301:CG301"/>
    <mergeCell ref="BU298:CG298"/>
    <mergeCell ref="BU299:CG299"/>
    <mergeCell ref="A304:AO305"/>
    <mergeCell ref="A301:AJ301"/>
    <mergeCell ref="A300:FG300"/>
    <mergeCell ref="BC299:BT299"/>
    <mergeCell ref="BU297:CG297"/>
    <mergeCell ref="BC297:BT297"/>
    <mergeCell ref="AK299:AP299"/>
    <mergeCell ref="AQ299:BB299"/>
    <mergeCell ref="A299:AJ299"/>
    <mergeCell ref="AK298:AP298"/>
    <mergeCell ref="A298:AJ298"/>
    <mergeCell ref="DX299:EJ299"/>
    <mergeCell ref="DK298:DW298"/>
    <mergeCell ref="CH298:CW298"/>
    <mergeCell ref="CX298:DJ298"/>
    <mergeCell ref="DK299:DW299"/>
    <mergeCell ref="CH299:CW299"/>
    <mergeCell ref="CX299:DJ299"/>
    <mergeCell ref="BL314:CE314"/>
    <mergeCell ref="A312:AO312"/>
    <mergeCell ref="BL309:CE309"/>
    <mergeCell ref="AV314:BK314"/>
    <mergeCell ref="BL311:CE311"/>
    <mergeCell ref="BL310:CE310"/>
    <mergeCell ref="BL313:CE313"/>
    <mergeCell ref="BL312:CE312"/>
    <mergeCell ref="A309:AO309"/>
    <mergeCell ref="AP309:AU309"/>
    <mergeCell ref="CW309:DM309"/>
    <mergeCell ref="DN314:ED314"/>
    <mergeCell ref="A310:AO310"/>
    <mergeCell ref="AP310:AU310"/>
    <mergeCell ref="CF313:CV313"/>
    <mergeCell ref="CW313:DM313"/>
    <mergeCell ref="A313:AO313"/>
    <mergeCell ref="AP313:AU313"/>
    <mergeCell ref="CW310:DM310"/>
    <mergeCell ref="CF312:CV312"/>
    <mergeCell ref="AH320:BH320"/>
    <mergeCell ref="A307:AO307"/>
    <mergeCell ref="N320:AE320"/>
    <mergeCell ref="AP312:AU312"/>
    <mergeCell ref="AV312:BK312"/>
    <mergeCell ref="A317:AO317"/>
    <mergeCell ref="AP317:AU317"/>
    <mergeCell ref="AV317:BK317"/>
    <mergeCell ref="A314:AO314"/>
    <mergeCell ref="AP314:AU314"/>
    <mergeCell ref="BW327:CJ327"/>
    <mergeCell ref="CM327:DM327"/>
    <mergeCell ref="BW326:CJ326"/>
    <mergeCell ref="CM326:DM326"/>
    <mergeCell ref="CF315:CV315"/>
    <mergeCell ref="CW315:DM315"/>
    <mergeCell ref="CF314:CV314"/>
    <mergeCell ref="CF317:CV317"/>
    <mergeCell ref="CW317:DM317"/>
    <mergeCell ref="CW314:DM314"/>
    <mergeCell ref="EN326:ER326"/>
    <mergeCell ref="DS322:ES322"/>
    <mergeCell ref="DR326:DT326"/>
    <mergeCell ref="DP326:DQ326"/>
    <mergeCell ref="DX326:EM326"/>
    <mergeCell ref="ES326:EU326"/>
    <mergeCell ref="DC322:DP322"/>
    <mergeCell ref="A325:B325"/>
    <mergeCell ref="C325:E325"/>
    <mergeCell ref="I325:X325"/>
    <mergeCell ref="Y325:AC325"/>
    <mergeCell ref="AD325:AF325"/>
    <mergeCell ref="R322:AE322"/>
    <mergeCell ref="R323:AE323"/>
    <mergeCell ref="DC321:DP321"/>
    <mergeCell ref="AH323:BH323"/>
    <mergeCell ref="AH322:BH322"/>
    <mergeCell ref="AH321:BH321"/>
    <mergeCell ref="N321:AE321"/>
    <mergeCell ref="DN317:ED317"/>
    <mergeCell ref="BL316:CE316"/>
    <mergeCell ref="CW316:DM316"/>
    <mergeCell ref="DN316:ED316"/>
    <mergeCell ref="CF316:CV316"/>
    <mergeCell ref="BL317:CE317"/>
    <mergeCell ref="DS321:ES321"/>
    <mergeCell ref="EE317:ES317"/>
    <mergeCell ref="DN315:ED315"/>
    <mergeCell ref="A316:AO316"/>
    <mergeCell ref="AP316:AU316"/>
    <mergeCell ref="AV316:BK316"/>
    <mergeCell ref="A315:AO315"/>
    <mergeCell ref="AP315:AU315"/>
    <mergeCell ref="AV315:BK315"/>
    <mergeCell ref="BL315:CE315"/>
    <mergeCell ref="ET317:FJ317"/>
    <mergeCell ref="ET314:FJ314"/>
    <mergeCell ref="ET316:FJ316"/>
    <mergeCell ref="EE316:ES316"/>
    <mergeCell ref="ET315:FJ315"/>
    <mergeCell ref="EE314:ES314"/>
    <mergeCell ref="EE315:ES315"/>
    <mergeCell ref="EE313:ES313"/>
    <mergeCell ref="EE312:ES312"/>
    <mergeCell ref="DN312:ED312"/>
    <mergeCell ref="DN313:ED313"/>
    <mergeCell ref="AV313:BK313"/>
    <mergeCell ref="CW312:DM312"/>
    <mergeCell ref="CW311:DM311"/>
    <mergeCell ref="CF311:CV311"/>
    <mergeCell ref="A311:AO311"/>
    <mergeCell ref="AP311:AU311"/>
    <mergeCell ref="EE310:ES310"/>
    <mergeCell ref="EE309:ES309"/>
    <mergeCell ref="DN310:ED310"/>
    <mergeCell ref="DN309:ED309"/>
    <mergeCell ref="AV309:BK309"/>
    <mergeCell ref="AV310:BK310"/>
    <mergeCell ref="AV311:BK311"/>
    <mergeCell ref="CF310:CV310"/>
    <mergeCell ref="AP304:AU305"/>
    <mergeCell ref="AP306:AU306"/>
    <mergeCell ref="BL308:CE308"/>
    <mergeCell ref="DN308:ED308"/>
    <mergeCell ref="BL307:CE307"/>
    <mergeCell ref="CW307:DM307"/>
    <mergeCell ref="CW308:DM308"/>
    <mergeCell ref="CF307:CV307"/>
    <mergeCell ref="CF308:CV308"/>
    <mergeCell ref="DN307:ED307"/>
    <mergeCell ref="CW306:DM306"/>
    <mergeCell ref="AV306:BK306"/>
    <mergeCell ref="A308:AO308"/>
    <mergeCell ref="AP308:AU308"/>
    <mergeCell ref="AV308:BK308"/>
    <mergeCell ref="AV307:BK307"/>
    <mergeCell ref="BL306:CE306"/>
    <mergeCell ref="AP307:AU307"/>
    <mergeCell ref="A306:AO306"/>
    <mergeCell ref="AV304:BK305"/>
    <mergeCell ref="BL304:CE305"/>
    <mergeCell ref="CF305:CV305"/>
    <mergeCell ref="CF304:ES304"/>
    <mergeCell ref="DN305:ED305"/>
    <mergeCell ref="CW305:DM305"/>
    <mergeCell ref="A302:BC302"/>
    <mergeCell ref="CT302:FG302"/>
    <mergeCell ref="A303:FJ303"/>
    <mergeCell ref="DX281:EJ281"/>
    <mergeCell ref="EK281:EW281"/>
    <mergeCell ref="BC281:BT281"/>
    <mergeCell ref="BU281:CG281"/>
    <mergeCell ref="AQ282:BB282"/>
    <mergeCell ref="A288:AJ288"/>
    <mergeCell ref="AK288:AP288"/>
    <mergeCell ref="DN306:ED306"/>
    <mergeCell ref="CF306:CV306"/>
    <mergeCell ref="DX282:EJ282"/>
    <mergeCell ref="DK282:DW282"/>
    <mergeCell ref="DK297:DW297"/>
    <mergeCell ref="DK296:DW296"/>
    <mergeCell ref="DK294:DW294"/>
    <mergeCell ref="DK295:DW295"/>
    <mergeCell ref="BU292:CG293"/>
    <mergeCell ref="BU288:CG288"/>
    <mergeCell ref="DK275:DW275"/>
    <mergeCell ref="DX275:EJ275"/>
    <mergeCell ref="DK272:DW272"/>
    <mergeCell ref="CX283:DJ283"/>
    <mergeCell ref="DX280:EJ280"/>
    <mergeCell ref="DK280:DW280"/>
    <mergeCell ref="CX281:DJ281"/>
    <mergeCell ref="DX283:EJ283"/>
    <mergeCell ref="DK281:DW281"/>
    <mergeCell ref="CX282:DJ282"/>
    <mergeCell ref="DX274:EJ274"/>
    <mergeCell ref="DX276:EJ276"/>
    <mergeCell ref="EK277:EW277"/>
    <mergeCell ref="EK272:EW272"/>
    <mergeCell ref="EK275:EW275"/>
    <mergeCell ref="EK274:EW274"/>
    <mergeCell ref="DX272:EJ272"/>
    <mergeCell ref="DX273:EJ273"/>
    <mergeCell ref="EK273:EW273"/>
    <mergeCell ref="EK279:EW279"/>
    <mergeCell ref="EK282:EW282"/>
    <mergeCell ref="EK280:EW280"/>
    <mergeCell ref="DK276:DW276"/>
    <mergeCell ref="DK277:DW277"/>
    <mergeCell ref="EK276:EW276"/>
    <mergeCell ref="DX278:EJ278"/>
    <mergeCell ref="CX280:DJ280"/>
    <mergeCell ref="DK278:DW278"/>
    <mergeCell ref="CH279:CW279"/>
    <mergeCell ref="CX279:DJ279"/>
    <mergeCell ref="DK279:DW279"/>
    <mergeCell ref="CH278:CW278"/>
    <mergeCell ref="CX278:DJ278"/>
    <mergeCell ref="CH276:CW276"/>
    <mergeCell ref="BC275:BR275"/>
    <mergeCell ref="CX275:DJ275"/>
    <mergeCell ref="CH275:CW275"/>
    <mergeCell ref="BU275:CG275"/>
    <mergeCell ref="CX276:DJ276"/>
    <mergeCell ref="BC277:BT277"/>
    <mergeCell ref="BC278:BT278"/>
    <mergeCell ref="BU276:CG276"/>
    <mergeCell ref="BU277:CG277"/>
    <mergeCell ref="BU279:CG279"/>
    <mergeCell ref="BU278:CG278"/>
    <mergeCell ref="CH277:CW277"/>
    <mergeCell ref="CH280:CW280"/>
    <mergeCell ref="BU280:CG280"/>
    <mergeCell ref="BC279:BT279"/>
    <mergeCell ref="BC280:BT280"/>
    <mergeCell ref="DK237:DW237"/>
    <mergeCell ref="CX249:DJ249"/>
    <mergeCell ref="BU248:CG248"/>
    <mergeCell ref="BU246:CG246"/>
    <mergeCell ref="BU243:CG243"/>
    <mergeCell ref="CH243:CW243"/>
    <mergeCell ref="BU240:CG241"/>
    <mergeCell ref="BU242:CG242"/>
    <mergeCell ref="DK242:DW242"/>
    <mergeCell ref="CX245:DJ245"/>
    <mergeCell ref="BI238:CQ238"/>
    <mergeCell ref="BC240:BT241"/>
    <mergeCell ref="CX242:DJ242"/>
    <mergeCell ref="CX232:DJ232"/>
    <mergeCell ref="CX233:DJ233"/>
    <mergeCell ref="DK246:DW246"/>
    <mergeCell ref="CX243:DJ243"/>
    <mergeCell ref="DK236:DW236"/>
    <mergeCell ref="DK243:DW243"/>
    <mergeCell ref="CX237:DJ237"/>
    <mergeCell ref="DK245:DW245"/>
    <mergeCell ref="CX246:DJ246"/>
    <mergeCell ref="CX241:DJ241"/>
    <mergeCell ref="CH209:CW209"/>
    <mergeCell ref="CH225:CW225"/>
    <mergeCell ref="CX225:DJ225"/>
    <mergeCell ref="EX213:FJ213"/>
    <mergeCell ref="EX214:FJ214"/>
    <mergeCell ref="EK213:EW213"/>
    <mergeCell ref="CX213:DJ213"/>
    <mergeCell ref="CX214:DJ214"/>
    <mergeCell ref="CX217:DJ217"/>
    <mergeCell ref="CX224:DJ224"/>
    <mergeCell ref="BU220:CG220"/>
    <mergeCell ref="CX222:DJ222"/>
    <mergeCell ref="BU219:CG219"/>
    <mergeCell ref="CH220:CW220"/>
    <mergeCell ref="BU222:CG222"/>
    <mergeCell ref="CH221:CW221"/>
    <mergeCell ref="BU232:CG232"/>
    <mergeCell ref="BU233:CG233"/>
    <mergeCell ref="CH233:CW233"/>
    <mergeCell ref="CX206:DJ206"/>
    <mergeCell ref="CX209:DJ209"/>
    <mergeCell ref="BU206:CG206"/>
    <mergeCell ref="CH207:CW207"/>
    <mergeCell ref="CH208:CW208"/>
    <mergeCell ref="CX207:DJ207"/>
    <mergeCell ref="BU216:CG217"/>
    <mergeCell ref="EK189:EW189"/>
    <mergeCell ref="EK192:EW192"/>
    <mergeCell ref="DX187:EJ187"/>
    <mergeCell ref="CH232:CW232"/>
    <mergeCell ref="CH205:CW205"/>
    <mergeCell ref="CH217:CW217"/>
    <mergeCell ref="CX218:DJ218"/>
    <mergeCell ref="CX228:DJ228"/>
    <mergeCell ref="CX229:DJ229"/>
    <mergeCell ref="CX223:DJ223"/>
    <mergeCell ref="CX190:DJ190"/>
    <mergeCell ref="CX193:DJ193"/>
    <mergeCell ref="CX191:DJ191"/>
    <mergeCell ref="CX187:DJ187"/>
    <mergeCell ref="CX189:DJ189"/>
    <mergeCell ref="CX188:DJ188"/>
    <mergeCell ref="DK159:DW159"/>
    <mergeCell ref="EK160:EW160"/>
    <mergeCell ref="EX163:FH163"/>
    <mergeCell ref="EX165:FG165"/>
    <mergeCell ref="DK164:DW164"/>
    <mergeCell ref="EK165:EW165"/>
    <mergeCell ref="DK160:DW160"/>
    <mergeCell ref="EK161:EW161"/>
    <mergeCell ref="EK162:EW162"/>
    <mergeCell ref="DX159:EJ159"/>
    <mergeCell ref="CX165:DJ165"/>
    <mergeCell ref="CY166:FG166"/>
    <mergeCell ref="DK161:DW161"/>
    <mergeCell ref="DX160:EJ160"/>
    <mergeCell ref="DX152:EJ152"/>
    <mergeCell ref="DK152:DW152"/>
    <mergeCell ref="CX152:DJ152"/>
    <mergeCell ref="CX155:DJ155"/>
    <mergeCell ref="EK136:EW136"/>
    <mergeCell ref="DK151:DW151"/>
    <mergeCell ref="DK155:DW155"/>
    <mergeCell ref="CY153:FG153"/>
    <mergeCell ref="DK150:DW150"/>
    <mergeCell ref="DX150:EJ150"/>
    <mergeCell ref="DX151:EJ151"/>
    <mergeCell ref="EK152:EW152"/>
    <mergeCell ref="DX149:EJ149"/>
    <mergeCell ref="DX139:EJ139"/>
    <mergeCell ref="EK138:EW138"/>
    <mergeCell ref="EE70:ES70"/>
    <mergeCell ref="ET60:FG60"/>
    <mergeCell ref="ET61:FJ61"/>
    <mergeCell ref="EE65:ES65"/>
    <mergeCell ref="EE67:ES67"/>
    <mergeCell ref="EE60:ES60"/>
    <mergeCell ref="EE63:ES63"/>
    <mergeCell ref="ET65:FJ65"/>
    <mergeCell ref="ET62:FJ62"/>
    <mergeCell ref="EE97:ES97"/>
    <mergeCell ref="ET98:FG98"/>
    <mergeCell ref="ET95:FJ95"/>
    <mergeCell ref="EE98:ES98"/>
    <mergeCell ref="ET96:FJ96"/>
    <mergeCell ref="ET97:FJ97"/>
    <mergeCell ref="EE96:ES96"/>
    <mergeCell ref="CF76:CV76"/>
    <mergeCell ref="CF75:CV75"/>
    <mergeCell ref="BJ85:CE85"/>
    <mergeCell ref="BJ81:CE81"/>
    <mergeCell ref="CF85:CV85"/>
    <mergeCell ref="BJ76:CE76"/>
    <mergeCell ref="CF83:CV83"/>
    <mergeCell ref="CF81:CV81"/>
    <mergeCell ref="CF79:CV79"/>
    <mergeCell ref="CF78:CV78"/>
    <mergeCell ref="CF74:CV74"/>
    <mergeCell ref="CF73:CV73"/>
    <mergeCell ref="CW67:DM67"/>
    <mergeCell ref="CF70:CV70"/>
    <mergeCell ref="CF69:CV69"/>
    <mergeCell ref="CF64:CV64"/>
    <mergeCell ref="CF72:CV72"/>
    <mergeCell ref="CW26:DM26"/>
    <mergeCell ref="BJ70:CE70"/>
    <mergeCell ref="BJ60:CE60"/>
    <mergeCell ref="BJ56:CE56"/>
    <mergeCell ref="BJ57:CE57"/>
    <mergeCell ref="BJ61:CE61"/>
    <mergeCell ref="BJ63:CE63"/>
    <mergeCell ref="BJ69:CE69"/>
    <mergeCell ref="DN95:ED95"/>
    <mergeCell ref="ET92:FJ92"/>
    <mergeCell ref="ET94:FJ94"/>
    <mergeCell ref="EE94:ES94"/>
    <mergeCell ref="ET85:FJ85"/>
    <mergeCell ref="EE85:ES85"/>
    <mergeCell ref="DN90:ED90"/>
    <mergeCell ref="EE92:ES92"/>
    <mergeCell ref="DN91:ED91"/>
    <mergeCell ref="EE91:ES91"/>
    <mergeCell ref="DN89:ED89"/>
    <mergeCell ref="DN85:ED85"/>
    <mergeCell ref="ET87:FG87"/>
    <mergeCell ref="ET89:FJ89"/>
    <mergeCell ref="ET36:FJ36"/>
    <mergeCell ref="ET35:FG35"/>
    <mergeCell ref="EE31:ES31"/>
    <mergeCell ref="ET34:FG34"/>
    <mergeCell ref="ET32:FG32"/>
    <mergeCell ref="ET33:FG33"/>
    <mergeCell ref="ET31:FG31"/>
    <mergeCell ref="ET22:FJ22"/>
    <mergeCell ref="ET30:FJ30"/>
    <mergeCell ref="EE29:ES29"/>
    <mergeCell ref="ET29:FJ29"/>
    <mergeCell ref="EE28:ES28"/>
    <mergeCell ref="ET28:FH28"/>
    <mergeCell ref="EE30:ES30"/>
    <mergeCell ref="ET17:FG17"/>
    <mergeCell ref="DN19:ED19"/>
    <mergeCell ref="DN30:ED30"/>
    <mergeCell ref="EE17:ES17"/>
    <mergeCell ref="DN17:ED17"/>
    <mergeCell ref="DN18:ED18"/>
    <mergeCell ref="ET19:FJ19"/>
    <mergeCell ref="ET23:FJ23"/>
    <mergeCell ref="ET25:FJ25"/>
    <mergeCell ref="ET26:FJ26"/>
    <mergeCell ref="CW18:DM18"/>
    <mergeCell ref="ET20:FJ20"/>
    <mergeCell ref="DN24:ED24"/>
    <mergeCell ref="EE24:ES24"/>
    <mergeCell ref="ET24:FJ24"/>
    <mergeCell ref="EE20:ES20"/>
    <mergeCell ref="DN20:ED20"/>
    <mergeCell ref="DN23:ED23"/>
    <mergeCell ref="ET18:FJ18"/>
    <mergeCell ref="EE18:ES18"/>
    <mergeCell ref="DN26:ED26"/>
    <mergeCell ref="DN27:ED27"/>
    <mergeCell ref="EE25:ES25"/>
    <mergeCell ref="ET27:FH27"/>
    <mergeCell ref="EE27:ES27"/>
    <mergeCell ref="DN25:ED25"/>
    <mergeCell ref="EE26:ES26"/>
    <mergeCell ref="ET14:FJ14"/>
    <mergeCell ref="EE14:ES14"/>
    <mergeCell ref="EE23:ES23"/>
    <mergeCell ref="BJ27:CE27"/>
    <mergeCell ref="CF19:CV19"/>
    <mergeCell ref="CW19:DM19"/>
    <mergeCell ref="CF27:CV27"/>
    <mergeCell ref="CF24:CV24"/>
    <mergeCell ref="CW24:DM24"/>
    <mergeCell ref="CF25:CV25"/>
    <mergeCell ref="ET16:FH16"/>
    <mergeCell ref="DN15:ED15"/>
    <mergeCell ref="EE16:ES16"/>
    <mergeCell ref="DN16:ED16"/>
    <mergeCell ref="DN22:ED22"/>
    <mergeCell ref="EE22:ES22"/>
    <mergeCell ref="DN12:ED12"/>
    <mergeCell ref="DN13:ED13"/>
    <mergeCell ref="DN14:ED14"/>
    <mergeCell ref="EE19:ES19"/>
    <mergeCell ref="ET13:FJ13"/>
    <mergeCell ref="EE13:ES13"/>
    <mergeCell ref="ET12:FJ12"/>
    <mergeCell ref="EE12:ES12"/>
    <mergeCell ref="A12:AM12"/>
    <mergeCell ref="AT14:BI14"/>
    <mergeCell ref="A13:AM13"/>
    <mergeCell ref="AN12:AS12"/>
    <mergeCell ref="AT12:BI12"/>
    <mergeCell ref="AN13:AS13"/>
    <mergeCell ref="AT13:BI13"/>
    <mergeCell ref="BJ13:CE13"/>
    <mergeCell ref="CF13:CV13"/>
    <mergeCell ref="A14:AM14"/>
    <mergeCell ref="AN14:AS14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F12:CV12"/>
    <mergeCell ref="BJ12:CE12"/>
    <mergeCell ref="CF15:CV15"/>
    <mergeCell ref="CW13:DM13"/>
    <mergeCell ref="CF14:CV14"/>
    <mergeCell ref="CW12:DM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BJ34:CE34"/>
    <mergeCell ref="BJ32:CE32"/>
    <mergeCell ref="BJ28:CE28"/>
    <mergeCell ref="BJ29:CE29"/>
    <mergeCell ref="BJ30:CE30"/>
    <mergeCell ref="CF20:CV20"/>
    <mergeCell ref="CF32:CV32"/>
    <mergeCell ref="CF34:CV34"/>
    <mergeCell ref="CF22:CV22"/>
    <mergeCell ref="CF28:CV28"/>
    <mergeCell ref="AT26:BI26"/>
    <mergeCell ref="AT30:BI30"/>
    <mergeCell ref="AT29:BI29"/>
    <mergeCell ref="BJ17:CE17"/>
    <mergeCell ref="BJ20:CE20"/>
    <mergeCell ref="BJ23:CE23"/>
    <mergeCell ref="AT17:BI17"/>
    <mergeCell ref="AT21:BI21"/>
    <mergeCell ref="BJ21:CE21"/>
    <mergeCell ref="CF47:CV47"/>
    <mergeCell ref="ET7:FJ7"/>
    <mergeCell ref="AT15:BI15"/>
    <mergeCell ref="CW31:DM31"/>
    <mergeCell ref="CW28:DM28"/>
    <mergeCell ref="CW29:DM29"/>
    <mergeCell ref="CF29:CV29"/>
    <mergeCell ref="BJ16:CE16"/>
    <mergeCell ref="AT22:BI22"/>
    <mergeCell ref="AT28:BI28"/>
    <mergeCell ref="BJ19:CE19"/>
    <mergeCell ref="AT16:BI16"/>
    <mergeCell ref="AT31:BI31"/>
    <mergeCell ref="AT35:BI35"/>
    <mergeCell ref="BJ26:CE26"/>
    <mergeCell ref="BJ35:CE35"/>
    <mergeCell ref="AT34:BI34"/>
    <mergeCell ref="AT23:BI23"/>
    <mergeCell ref="AT27:BI27"/>
    <mergeCell ref="AT32:BI32"/>
    <mergeCell ref="CW32:DM32"/>
    <mergeCell ref="AT45:BI45"/>
    <mergeCell ref="BJ33:CE33"/>
    <mergeCell ref="BJ31:CE31"/>
    <mergeCell ref="CF37:CV37"/>
    <mergeCell ref="CW42:DM42"/>
    <mergeCell ref="CW41:DM41"/>
    <mergeCell ref="CF31:CV31"/>
    <mergeCell ref="CF35:CV35"/>
    <mergeCell ref="AT33:BI33"/>
    <mergeCell ref="BJ47:CE47"/>
    <mergeCell ref="BJ45:CE45"/>
    <mergeCell ref="BJ37:CE37"/>
    <mergeCell ref="V6:EB6"/>
    <mergeCell ref="AN27:AS27"/>
    <mergeCell ref="A46:AM46"/>
    <mergeCell ref="A47:AM47"/>
    <mergeCell ref="AT47:BI47"/>
    <mergeCell ref="AN47:AS47"/>
    <mergeCell ref="AN40:AS40"/>
    <mergeCell ref="DK146:DW146"/>
    <mergeCell ref="DK128:DW128"/>
    <mergeCell ref="BJ65:CE65"/>
    <mergeCell ref="CW16:DM16"/>
    <mergeCell ref="CW17:DM17"/>
    <mergeCell ref="BJ18:CE18"/>
    <mergeCell ref="CF18:CV18"/>
    <mergeCell ref="CF17:CV17"/>
    <mergeCell ref="CW46:DM46"/>
    <mergeCell ref="CF16:CV16"/>
    <mergeCell ref="DK169:DW169"/>
    <mergeCell ref="DK170:DW170"/>
    <mergeCell ref="DK149:DW149"/>
    <mergeCell ref="DK126:DW126"/>
    <mergeCell ref="DK134:DW134"/>
    <mergeCell ref="DK136:DW136"/>
    <mergeCell ref="DK139:DW139"/>
    <mergeCell ref="DK143:DW143"/>
    <mergeCell ref="DK137:DW137"/>
    <mergeCell ref="DK133:DW133"/>
    <mergeCell ref="CX179:DJ179"/>
    <mergeCell ref="DK179:DW179"/>
    <mergeCell ref="EK169:EW169"/>
    <mergeCell ref="EK167:FJ167"/>
    <mergeCell ref="EK168:EW168"/>
    <mergeCell ref="DX171:EJ171"/>
    <mergeCell ref="CH167:EJ167"/>
    <mergeCell ref="CX168:DJ168"/>
    <mergeCell ref="DX168:EJ168"/>
    <mergeCell ref="DX169:EJ169"/>
    <mergeCell ref="DK197:DW197"/>
    <mergeCell ref="CX196:DJ196"/>
    <mergeCell ref="EK171:EW171"/>
    <mergeCell ref="EK172:EW172"/>
    <mergeCell ref="CH183:EJ183"/>
    <mergeCell ref="DK185:DW185"/>
    <mergeCell ref="CX178:DJ178"/>
    <mergeCell ref="DX185:EJ185"/>
    <mergeCell ref="EK173:EW173"/>
    <mergeCell ref="DK178:DW178"/>
    <mergeCell ref="DX191:EJ191"/>
    <mergeCell ref="DX195:EJ195"/>
    <mergeCell ref="DX193:EJ193"/>
    <mergeCell ref="DK191:DW191"/>
    <mergeCell ref="DK193:DW193"/>
    <mergeCell ref="EK221:EW221"/>
    <mergeCell ref="EK220:EW220"/>
    <mergeCell ref="DX220:EJ220"/>
    <mergeCell ref="DX221:EJ221"/>
    <mergeCell ref="EK223:EW223"/>
    <mergeCell ref="DX223:EJ223"/>
    <mergeCell ref="EK240:FJ240"/>
    <mergeCell ref="EX225:FG225"/>
    <mergeCell ref="EK225:EW225"/>
    <mergeCell ref="EX223:FG223"/>
    <mergeCell ref="A239:FJ239"/>
    <mergeCell ref="BC227:BT228"/>
    <mergeCell ref="DX224:EJ224"/>
    <mergeCell ref="CH237:CW237"/>
    <mergeCell ref="EK248:EW248"/>
    <mergeCell ref="DX247:EJ247"/>
    <mergeCell ref="EK247:EW247"/>
    <mergeCell ref="DX250:EJ250"/>
    <mergeCell ref="EK250:EW250"/>
    <mergeCell ref="EK249:EW249"/>
    <mergeCell ref="DX249:EJ249"/>
    <mergeCell ref="EX262:FJ262"/>
    <mergeCell ref="EK262:EW262"/>
    <mergeCell ref="DK262:DW262"/>
    <mergeCell ref="EX248:FJ248"/>
    <mergeCell ref="EX252:FJ252"/>
    <mergeCell ref="EX251:FJ251"/>
    <mergeCell ref="EX249:FJ249"/>
    <mergeCell ref="DK261:DW261"/>
    <mergeCell ref="DX261:EJ261"/>
    <mergeCell ref="DK248:DW248"/>
    <mergeCell ref="CH246:CW246"/>
    <mergeCell ref="EX256:FE256"/>
    <mergeCell ref="DK253:DW253"/>
    <mergeCell ref="CH262:CW262"/>
    <mergeCell ref="CX262:DJ262"/>
    <mergeCell ref="CH261:CW261"/>
    <mergeCell ref="CI254:CW254"/>
    <mergeCell ref="EK260:FJ260"/>
    <mergeCell ref="EX253:FJ253"/>
    <mergeCell ref="CX258:DJ258"/>
    <mergeCell ref="CX248:DJ248"/>
    <mergeCell ref="CX247:DJ247"/>
    <mergeCell ref="DK247:DW247"/>
    <mergeCell ref="CH248:CW248"/>
    <mergeCell ref="CH247:CW247"/>
    <mergeCell ref="EX245:FG245"/>
    <mergeCell ref="DK258:DW258"/>
    <mergeCell ref="DX258:EJ258"/>
    <mergeCell ref="EK258:EW258"/>
    <mergeCell ref="EK255:EW255"/>
    <mergeCell ref="EK246:EW246"/>
    <mergeCell ref="EK245:EW245"/>
    <mergeCell ref="EX255:FE255"/>
    <mergeCell ref="EX250:FJ250"/>
    <mergeCell ref="EX254:FE254"/>
    <mergeCell ref="EK243:EW243"/>
    <mergeCell ref="DX254:EJ254"/>
    <mergeCell ref="DX253:EJ253"/>
    <mergeCell ref="EK254:EW254"/>
    <mergeCell ref="DX245:EJ245"/>
    <mergeCell ref="DX244:EJ244"/>
    <mergeCell ref="EK244:EW244"/>
    <mergeCell ref="EK252:EW252"/>
    <mergeCell ref="DX248:EJ248"/>
    <mergeCell ref="DX246:EJ246"/>
    <mergeCell ref="EK242:EW242"/>
    <mergeCell ref="EX241:FJ241"/>
    <mergeCell ref="EX242:FJ242"/>
    <mergeCell ref="EK241:EW241"/>
    <mergeCell ref="EK232:EW232"/>
    <mergeCell ref="EX235:FG235"/>
    <mergeCell ref="EX229:FJ229"/>
    <mergeCell ref="EX234:FG234"/>
    <mergeCell ref="EX233:FG233"/>
    <mergeCell ref="EK234:EW234"/>
    <mergeCell ref="EK235:EW235"/>
    <mergeCell ref="EK229:EW229"/>
    <mergeCell ref="EK231:EW231"/>
    <mergeCell ref="CH230:CW230"/>
    <mergeCell ref="CH231:CW231"/>
    <mergeCell ref="DX229:EJ229"/>
    <mergeCell ref="DK229:DW229"/>
    <mergeCell ref="CX230:DJ230"/>
    <mergeCell ref="CX231:DJ231"/>
    <mergeCell ref="EK222:EW222"/>
    <mergeCell ref="EK224:EW224"/>
    <mergeCell ref="EK265:EW265"/>
    <mergeCell ref="EK267:EW267"/>
    <mergeCell ref="EK261:EW261"/>
    <mergeCell ref="EK237:EW237"/>
    <mergeCell ref="EK266:EW266"/>
    <mergeCell ref="EK230:EW230"/>
    <mergeCell ref="EK236:EW236"/>
    <mergeCell ref="EK233:EW233"/>
    <mergeCell ref="EK268:EW268"/>
    <mergeCell ref="EK269:EW269"/>
    <mergeCell ref="DK271:DW271"/>
    <mergeCell ref="DX268:EJ268"/>
    <mergeCell ref="DX271:EJ271"/>
    <mergeCell ref="DK269:DW269"/>
    <mergeCell ref="EK270:EW270"/>
    <mergeCell ref="EK271:EW271"/>
    <mergeCell ref="DX270:EJ270"/>
    <mergeCell ref="DX265:EJ265"/>
    <mergeCell ref="DK267:DW267"/>
    <mergeCell ref="EK263:EW263"/>
    <mergeCell ref="EK264:EW264"/>
    <mergeCell ref="DK263:DW263"/>
    <mergeCell ref="DX264:EJ264"/>
    <mergeCell ref="DX263:EJ263"/>
    <mergeCell ref="DK264:DW264"/>
    <mergeCell ref="DK266:DW266"/>
    <mergeCell ref="DX267:EJ267"/>
    <mergeCell ref="CH257:CW257"/>
    <mergeCell ref="BC262:BT262"/>
    <mergeCell ref="BC257:BR257"/>
    <mergeCell ref="CH260:EJ260"/>
    <mergeCell ref="DX262:EJ262"/>
    <mergeCell ref="CX261:DJ261"/>
    <mergeCell ref="BU257:CG257"/>
    <mergeCell ref="BU260:CG261"/>
    <mergeCell ref="BU258:CG258"/>
    <mergeCell ref="BU267:CG267"/>
    <mergeCell ref="BU262:CG262"/>
    <mergeCell ref="BU264:CG264"/>
    <mergeCell ref="BU265:CG265"/>
    <mergeCell ref="BU263:CG263"/>
    <mergeCell ref="BU266:CG266"/>
    <mergeCell ref="CX267:DJ267"/>
    <mergeCell ref="CX263:DJ263"/>
    <mergeCell ref="CH264:CW264"/>
    <mergeCell ref="CH265:CW265"/>
    <mergeCell ref="CH266:CW266"/>
    <mergeCell ref="CH267:CW267"/>
    <mergeCell ref="CH263:CW263"/>
    <mergeCell ref="CH252:CW252"/>
    <mergeCell ref="CX252:DJ252"/>
    <mergeCell ref="CX251:DJ251"/>
    <mergeCell ref="CH251:CW251"/>
    <mergeCell ref="DX255:EJ255"/>
    <mergeCell ref="CH253:CW253"/>
    <mergeCell ref="BC253:BT253"/>
    <mergeCell ref="BC255:BI255"/>
    <mergeCell ref="BU255:CG255"/>
    <mergeCell ref="CI255:CW255"/>
    <mergeCell ref="BU254:CG254"/>
    <mergeCell ref="DK252:DW252"/>
    <mergeCell ref="DK251:DW251"/>
    <mergeCell ref="EK256:EW256"/>
    <mergeCell ref="DX252:EJ252"/>
    <mergeCell ref="EK253:EW253"/>
    <mergeCell ref="CX255:DR255"/>
    <mergeCell ref="EK251:EW251"/>
    <mergeCell ref="CX254:DR254"/>
    <mergeCell ref="CX253:DJ253"/>
    <mergeCell ref="DX251:EJ251"/>
    <mergeCell ref="DK250:DW250"/>
    <mergeCell ref="BU227:CG228"/>
    <mergeCell ref="A226:FJ226"/>
    <mergeCell ref="BU224:CG224"/>
    <mergeCell ref="BC224:BT224"/>
    <mergeCell ref="AK224:AP224"/>
    <mergeCell ref="A225:AJ225"/>
    <mergeCell ref="CH250:CW250"/>
    <mergeCell ref="CX250:DJ250"/>
    <mergeCell ref="A250:AJ250"/>
    <mergeCell ref="BU183:CG184"/>
    <mergeCell ref="BU187:CG187"/>
    <mergeCell ref="BU230:CG230"/>
    <mergeCell ref="BU229:CG229"/>
    <mergeCell ref="BU225:CG225"/>
    <mergeCell ref="BI215:CL215"/>
    <mergeCell ref="BU214:CG214"/>
    <mergeCell ref="BU198:CG198"/>
    <mergeCell ref="BU203:CG203"/>
    <mergeCell ref="BU205:CG205"/>
    <mergeCell ref="A164:AJ164"/>
    <mergeCell ref="BC162:BT162"/>
    <mergeCell ref="AQ170:BB170"/>
    <mergeCell ref="AK169:AP169"/>
    <mergeCell ref="A169:AJ169"/>
    <mergeCell ref="BC165:BR165"/>
    <mergeCell ref="BC163:BR163"/>
    <mergeCell ref="A170:AJ170"/>
    <mergeCell ref="A162:AJ162"/>
    <mergeCell ref="AK163:AP163"/>
    <mergeCell ref="AQ179:BB179"/>
    <mergeCell ref="BU144:CG144"/>
    <mergeCell ref="BC160:BT160"/>
    <mergeCell ref="A161:AJ161"/>
    <mergeCell ref="AQ161:BB161"/>
    <mergeCell ref="AQ156:BB156"/>
    <mergeCell ref="AK161:AP161"/>
    <mergeCell ref="AK159:AP159"/>
    <mergeCell ref="AQ164:BB164"/>
    <mergeCell ref="BU167:CG168"/>
    <mergeCell ref="A139:AJ139"/>
    <mergeCell ref="BU209:CG209"/>
    <mergeCell ref="BU185:CG185"/>
    <mergeCell ref="AQ144:BB144"/>
    <mergeCell ref="BC159:BR159"/>
    <mergeCell ref="AQ159:BB159"/>
    <mergeCell ref="AQ151:BB151"/>
    <mergeCell ref="AQ158:BB158"/>
    <mergeCell ref="BC164:BT164"/>
    <mergeCell ref="BC201:BT202"/>
    <mergeCell ref="A146:AJ146"/>
    <mergeCell ref="AQ137:BB137"/>
    <mergeCell ref="AK138:AP138"/>
    <mergeCell ref="AK139:AP139"/>
    <mergeCell ref="AK146:AP146"/>
    <mergeCell ref="AQ146:BB146"/>
    <mergeCell ref="AQ140:BB140"/>
    <mergeCell ref="AQ145:BB145"/>
    <mergeCell ref="A137:AJ137"/>
    <mergeCell ref="AK137:AP137"/>
    <mergeCell ref="BU247:CG247"/>
    <mergeCell ref="AK243:AP243"/>
    <mergeCell ref="AK233:AP233"/>
    <mergeCell ref="BC210:BT210"/>
    <mergeCell ref="BC212:BT212"/>
    <mergeCell ref="AQ246:BB246"/>
    <mergeCell ref="BU221:CG221"/>
    <mergeCell ref="BC216:BT217"/>
    <mergeCell ref="AQ244:BB244"/>
    <mergeCell ref="BU234:CG234"/>
    <mergeCell ref="AQ264:BB264"/>
    <mergeCell ref="AQ250:BB250"/>
    <mergeCell ref="BC252:BT252"/>
    <mergeCell ref="AQ251:BB251"/>
    <mergeCell ref="BC258:BR258"/>
    <mergeCell ref="AQ257:BB257"/>
    <mergeCell ref="AK256:BB256"/>
    <mergeCell ref="BU249:CG249"/>
    <mergeCell ref="BC249:BT249"/>
    <mergeCell ref="BU256:CG256"/>
    <mergeCell ref="BC265:BT265"/>
    <mergeCell ref="BC264:BT264"/>
    <mergeCell ref="A253:AJ253"/>
    <mergeCell ref="BC254:BI254"/>
    <mergeCell ref="BC256:BI256"/>
    <mergeCell ref="A257:AJ257"/>
    <mergeCell ref="AQ253:BB253"/>
    <mergeCell ref="AK255:BB255"/>
    <mergeCell ref="AK257:AP257"/>
    <mergeCell ref="A256:AH256"/>
    <mergeCell ref="AK252:AP252"/>
    <mergeCell ref="A286:AJ286"/>
    <mergeCell ref="AK286:AP286"/>
    <mergeCell ref="A287:AJ287"/>
    <mergeCell ref="AK287:AP287"/>
    <mergeCell ref="A277:AJ277"/>
    <mergeCell ref="AK273:AP273"/>
    <mergeCell ref="A264:AJ264"/>
    <mergeCell ref="A269:AJ269"/>
    <mergeCell ref="A271:AJ271"/>
    <mergeCell ref="CH282:CW282"/>
    <mergeCell ref="CH281:CW281"/>
    <mergeCell ref="AQ281:BB281"/>
    <mergeCell ref="A285:AJ285"/>
    <mergeCell ref="A282:AJ282"/>
    <mergeCell ref="AK285:AP285"/>
    <mergeCell ref="AK281:AP281"/>
    <mergeCell ref="AK282:AP282"/>
    <mergeCell ref="A284:AJ284"/>
    <mergeCell ref="AK284:AP284"/>
    <mergeCell ref="CX271:DJ271"/>
    <mergeCell ref="CX272:DJ272"/>
    <mergeCell ref="CX273:DJ273"/>
    <mergeCell ref="CX296:DJ296"/>
    <mergeCell ref="A291:FJ291"/>
    <mergeCell ref="EX293:FJ293"/>
    <mergeCell ref="CH294:CW294"/>
    <mergeCell ref="CX294:DJ294"/>
    <mergeCell ref="BC296:BT296"/>
    <mergeCell ref="A292:AJ293"/>
    <mergeCell ref="EK296:EW296"/>
    <mergeCell ref="AQ296:BB296"/>
    <mergeCell ref="AK292:AP293"/>
    <mergeCell ref="BC292:BT293"/>
    <mergeCell ref="AQ295:BB295"/>
    <mergeCell ref="AQ294:BB294"/>
    <mergeCell ref="AK295:AP295"/>
    <mergeCell ref="AK294:AP294"/>
    <mergeCell ref="BU296:CG296"/>
    <mergeCell ref="AQ285:BB285"/>
    <mergeCell ref="AK289:AP289"/>
    <mergeCell ref="AQ289:BB289"/>
    <mergeCell ref="A296:AJ296"/>
    <mergeCell ref="A295:AJ295"/>
    <mergeCell ref="AQ288:BB288"/>
    <mergeCell ref="BC286:BT286"/>
    <mergeCell ref="BC288:BT288"/>
    <mergeCell ref="BC287:BR287"/>
    <mergeCell ref="AQ287:BB287"/>
    <mergeCell ref="BU287:CG287"/>
    <mergeCell ref="BU289:CG289"/>
    <mergeCell ref="BC282:BT282"/>
    <mergeCell ref="BU282:CG282"/>
    <mergeCell ref="BC289:BT289"/>
    <mergeCell ref="BU286:CG286"/>
    <mergeCell ref="A289:AJ289"/>
    <mergeCell ref="A283:AJ283"/>
    <mergeCell ref="A281:AJ281"/>
    <mergeCell ref="AK283:AP283"/>
    <mergeCell ref="AQ273:BB273"/>
    <mergeCell ref="AQ276:BB276"/>
    <mergeCell ref="AK275:AP275"/>
    <mergeCell ref="AQ275:BB275"/>
    <mergeCell ref="BC266:BT266"/>
    <mergeCell ref="AK272:AP272"/>
    <mergeCell ref="AQ271:BB271"/>
    <mergeCell ref="BC267:BT267"/>
    <mergeCell ref="AK271:AP271"/>
    <mergeCell ref="AQ270:BB270"/>
    <mergeCell ref="BC270:BT270"/>
    <mergeCell ref="BC271:BT271"/>
    <mergeCell ref="AQ272:BB272"/>
    <mergeCell ref="A265:AJ265"/>
    <mergeCell ref="AQ263:BB263"/>
    <mergeCell ref="BC276:BT276"/>
    <mergeCell ref="AK277:AP277"/>
    <mergeCell ref="AK276:AP276"/>
    <mergeCell ref="AQ269:BB269"/>
    <mergeCell ref="AK269:AP269"/>
    <mergeCell ref="AK270:AP270"/>
    <mergeCell ref="BC263:BT263"/>
    <mergeCell ref="AQ277:BB277"/>
    <mergeCell ref="AK262:AP262"/>
    <mergeCell ref="AQ268:BB268"/>
    <mergeCell ref="AK267:AP267"/>
    <mergeCell ref="AK268:AP268"/>
    <mergeCell ref="AQ267:BB267"/>
    <mergeCell ref="AQ266:BB266"/>
    <mergeCell ref="AK266:AP266"/>
    <mergeCell ref="AQ262:BB262"/>
    <mergeCell ref="AQ265:BB265"/>
    <mergeCell ref="AK265:AP265"/>
    <mergeCell ref="A262:AJ262"/>
    <mergeCell ref="A263:AJ263"/>
    <mergeCell ref="A276:AJ276"/>
    <mergeCell ref="A270:AJ270"/>
    <mergeCell ref="A272:AJ272"/>
    <mergeCell ref="A267:AJ267"/>
    <mergeCell ref="A266:AJ266"/>
    <mergeCell ref="A273:AJ273"/>
    <mergeCell ref="A268:AJ268"/>
    <mergeCell ref="A275:AJ275"/>
    <mergeCell ref="A260:AJ261"/>
    <mergeCell ref="A258:AJ258"/>
    <mergeCell ref="AK258:AP258"/>
    <mergeCell ref="AQ258:BB258"/>
    <mergeCell ref="AK260:AP261"/>
    <mergeCell ref="AQ260:BB261"/>
    <mergeCell ref="A259:FJ259"/>
    <mergeCell ref="EX261:FJ261"/>
    <mergeCell ref="BC260:BT261"/>
    <mergeCell ref="CH258:CW258"/>
    <mergeCell ref="A247:AJ247"/>
    <mergeCell ref="AK247:AP247"/>
    <mergeCell ref="BC248:BT248"/>
    <mergeCell ref="AQ247:BB247"/>
    <mergeCell ref="BC247:BR247"/>
    <mergeCell ref="AQ248:BB248"/>
    <mergeCell ref="A244:AJ244"/>
    <mergeCell ref="AK246:AP246"/>
    <mergeCell ref="A255:AH255"/>
    <mergeCell ref="A248:AJ248"/>
    <mergeCell ref="AK248:AP248"/>
    <mergeCell ref="A249:AJ249"/>
    <mergeCell ref="A254:AH254"/>
    <mergeCell ref="AK254:BB254"/>
    <mergeCell ref="AK253:AP253"/>
    <mergeCell ref="A246:AJ246"/>
    <mergeCell ref="A245:AJ245"/>
    <mergeCell ref="AK244:AP244"/>
    <mergeCell ref="AK245:AP245"/>
    <mergeCell ref="DX234:EJ234"/>
    <mergeCell ref="DK241:DW241"/>
    <mergeCell ref="DK235:DW235"/>
    <mergeCell ref="CH242:CW242"/>
    <mergeCell ref="DK244:DW244"/>
    <mergeCell ref="DX242:EJ242"/>
    <mergeCell ref="DX243:EJ243"/>
    <mergeCell ref="BU231:CG231"/>
    <mergeCell ref="AQ235:BB235"/>
    <mergeCell ref="AQ233:BB233"/>
    <mergeCell ref="DX241:EJ241"/>
    <mergeCell ref="DX231:EJ231"/>
    <mergeCell ref="DX232:EJ232"/>
    <mergeCell ref="DX233:EJ233"/>
    <mergeCell ref="DX237:EJ237"/>
    <mergeCell ref="CH240:EJ240"/>
    <mergeCell ref="CH241:CW241"/>
    <mergeCell ref="AQ234:BB234"/>
    <mergeCell ref="DK233:DW233"/>
    <mergeCell ref="BU237:CG237"/>
    <mergeCell ref="CX234:DJ234"/>
    <mergeCell ref="CH235:CW235"/>
    <mergeCell ref="CH236:CW236"/>
    <mergeCell ref="CH234:CW234"/>
    <mergeCell ref="CX235:DJ235"/>
    <mergeCell ref="CX236:DJ236"/>
    <mergeCell ref="BU236:CG236"/>
    <mergeCell ref="AK227:AP228"/>
    <mergeCell ref="AK237:AP237"/>
    <mergeCell ref="A235:AJ235"/>
    <mergeCell ref="A236:AJ236"/>
    <mergeCell ref="A230:AJ230"/>
    <mergeCell ref="AK230:AP230"/>
    <mergeCell ref="A227:AJ228"/>
    <mergeCell ref="A229:AJ229"/>
    <mergeCell ref="AK234:AP234"/>
    <mergeCell ref="A224:AJ224"/>
    <mergeCell ref="CH223:CW223"/>
    <mergeCell ref="CH224:CW224"/>
    <mergeCell ref="CX210:DJ210"/>
    <mergeCell ref="CH212:CW212"/>
    <mergeCell ref="CH222:CW222"/>
    <mergeCell ref="CH219:CW219"/>
    <mergeCell ref="CX221:DJ221"/>
    <mergeCell ref="CH213:CW213"/>
    <mergeCell ref="BU210:CG210"/>
    <mergeCell ref="BU211:CG211"/>
    <mergeCell ref="BU213:CG213"/>
    <mergeCell ref="BC197:BT197"/>
    <mergeCell ref="BC198:BT198"/>
    <mergeCell ref="BC199:BT199"/>
    <mergeCell ref="BC208:BR208"/>
    <mergeCell ref="BC204:BT204"/>
    <mergeCell ref="BC209:BR209"/>
    <mergeCell ref="BU199:CG199"/>
    <mergeCell ref="BU201:CG202"/>
    <mergeCell ref="CX220:DJ220"/>
    <mergeCell ref="CX205:DJ205"/>
    <mergeCell ref="BU204:CG204"/>
    <mergeCell ref="CX203:DJ203"/>
    <mergeCell ref="CH204:CW204"/>
    <mergeCell ref="BU208:CG208"/>
    <mergeCell ref="CX208:DJ208"/>
    <mergeCell ref="BU212:CG212"/>
    <mergeCell ref="A223:AJ223"/>
    <mergeCell ref="CH216:EJ216"/>
    <mergeCell ref="CH211:CW211"/>
    <mergeCell ref="CH210:CW210"/>
    <mergeCell ref="BC211:BT211"/>
    <mergeCell ref="BC218:BT218"/>
    <mergeCell ref="AQ216:BB217"/>
    <mergeCell ref="AK212:AP212"/>
    <mergeCell ref="A218:AJ218"/>
    <mergeCell ref="AK213:AP213"/>
    <mergeCell ref="AK192:AP192"/>
    <mergeCell ref="AQ194:BB194"/>
    <mergeCell ref="AQ192:BB192"/>
    <mergeCell ref="A182:FJ182"/>
    <mergeCell ref="DX192:EJ192"/>
    <mergeCell ref="DK189:DW189"/>
    <mergeCell ref="DK188:DW188"/>
    <mergeCell ref="AK186:AP186"/>
    <mergeCell ref="BC186:BT186"/>
    <mergeCell ref="CX194:DJ194"/>
    <mergeCell ref="A173:AJ173"/>
    <mergeCell ref="AK173:AP173"/>
    <mergeCell ref="A174:AJ174"/>
    <mergeCell ref="AK174:AP174"/>
    <mergeCell ref="A171:AJ171"/>
    <mergeCell ref="AQ171:BB171"/>
    <mergeCell ref="AK171:AP171"/>
    <mergeCell ref="A172:AJ172"/>
    <mergeCell ref="AK172:AP172"/>
    <mergeCell ref="A177:AJ177"/>
    <mergeCell ref="AK177:AP177"/>
    <mergeCell ref="AK178:AP178"/>
    <mergeCell ref="AQ176:BB176"/>
    <mergeCell ref="A178:AJ178"/>
    <mergeCell ref="A176:AJ176"/>
    <mergeCell ref="AQ177:BB177"/>
    <mergeCell ref="AK176:AP176"/>
    <mergeCell ref="AQ178:BB178"/>
    <mergeCell ref="EE84:ES84"/>
    <mergeCell ref="EE89:ES89"/>
    <mergeCell ref="EE86:ES86"/>
    <mergeCell ref="EE69:ES69"/>
    <mergeCell ref="EE71:ES71"/>
    <mergeCell ref="EE74:ES74"/>
    <mergeCell ref="EE73:ES73"/>
    <mergeCell ref="EE82:ES82"/>
    <mergeCell ref="EE79:ES79"/>
    <mergeCell ref="EE75:ES75"/>
    <mergeCell ref="CW80:DM80"/>
    <mergeCell ref="EE56:ES56"/>
    <mergeCell ref="DN68:ED68"/>
    <mergeCell ref="CW70:DM70"/>
    <mergeCell ref="CW61:DM61"/>
    <mergeCell ref="DN63:ED63"/>
    <mergeCell ref="DN58:ED58"/>
    <mergeCell ref="CW76:DM76"/>
    <mergeCell ref="EE61:ES61"/>
    <mergeCell ref="DN69:ED69"/>
    <mergeCell ref="ET57:FJ57"/>
    <mergeCell ref="EE57:ES57"/>
    <mergeCell ref="DN82:ED82"/>
    <mergeCell ref="DN80:ED80"/>
    <mergeCell ref="ET71:FG71"/>
    <mergeCell ref="ET68:FH68"/>
    <mergeCell ref="ET67:FH67"/>
    <mergeCell ref="ET70:FJ70"/>
    <mergeCell ref="ET69:FG69"/>
    <mergeCell ref="DN70:ED70"/>
    <mergeCell ref="ET54:FJ54"/>
    <mergeCell ref="ET55:FG55"/>
    <mergeCell ref="ET56:FJ56"/>
    <mergeCell ref="EE54:ES54"/>
    <mergeCell ref="EE55:ES55"/>
    <mergeCell ref="ET58:FJ58"/>
    <mergeCell ref="EE62:ES62"/>
    <mergeCell ref="ET74:FJ74"/>
    <mergeCell ref="ET73:FJ73"/>
    <mergeCell ref="ET63:FJ63"/>
    <mergeCell ref="EE68:ES68"/>
    <mergeCell ref="ET66:FH66"/>
    <mergeCell ref="EE66:ES66"/>
    <mergeCell ref="EE58:ES58"/>
    <mergeCell ref="ET59:FJ59"/>
    <mergeCell ref="DK135:DW135"/>
    <mergeCell ref="EK124:EW124"/>
    <mergeCell ref="EK120:EW120"/>
    <mergeCell ref="DK130:DW130"/>
    <mergeCell ref="DK121:DW121"/>
    <mergeCell ref="DX121:EJ121"/>
    <mergeCell ref="EK125:EW125"/>
    <mergeCell ref="EK133:EW133"/>
    <mergeCell ref="EK134:EW134"/>
    <mergeCell ref="EK135:EW135"/>
    <mergeCell ref="A117:AJ117"/>
    <mergeCell ref="BC116:BR116"/>
    <mergeCell ref="AS119:BB119"/>
    <mergeCell ref="BC117:BT117"/>
    <mergeCell ref="BC119:BR119"/>
    <mergeCell ref="AQ117:BB117"/>
    <mergeCell ref="AK118:AP118"/>
    <mergeCell ref="AK116:AP116"/>
    <mergeCell ref="AS116:BB116"/>
    <mergeCell ref="A116:AJ116"/>
    <mergeCell ref="CX146:DJ146"/>
    <mergeCell ref="CX145:DJ145"/>
    <mergeCell ref="CX144:DJ144"/>
    <mergeCell ref="A115:AJ115"/>
    <mergeCell ref="CX119:DJ119"/>
    <mergeCell ref="A122:CF122"/>
    <mergeCell ref="AQ121:BB121"/>
    <mergeCell ref="A120:AJ120"/>
    <mergeCell ref="BC121:BT121"/>
    <mergeCell ref="BU121:CG121"/>
    <mergeCell ref="CX195:DJ195"/>
    <mergeCell ref="CH184:CW184"/>
    <mergeCell ref="CX184:DJ184"/>
    <mergeCell ref="CH161:CW161"/>
    <mergeCell ref="CH169:CW169"/>
    <mergeCell ref="CX169:DJ169"/>
    <mergeCell ref="CH177:CW177"/>
    <mergeCell ref="CH194:CW194"/>
    <mergeCell ref="CH170:CW170"/>
    <mergeCell ref="CH175:CW175"/>
    <mergeCell ref="DX203:EJ203"/>
    <mergeCell ref="CH201:EJ201"/>
    <mergeCell ref="DK207:DW207"/>
    <mergeCell ref="CX197:DJ197"/>
    <mergeCell ref="CH198:CW198"/>
    <mergeCell ref="DK205:DW205"/>
    <mergeCell ref="CX199:DJ199"/>
    <mergeCell ref="CX202:DJ202"/>
    <mergeCell ref="DK204:DW204"/>
    <mergeCell ref="CX204:DJ204"/>
    <mergeCell ref="DK119:DW119"/>
    <mergeCell ref="EE100:ES100"/>
    <mergeCell ref="EK115:EW115"/>
    <mergeCell ref="EK116:EW116"/>
    <mergeCell ref="ET101:FJ101"/>
    <mergeCell ref="EK106:FJ106"/>
    <mergeCell ref="EX108:FJ108"/>
    <mergeCell ref="DK112:DW112"/>
    <mergeCell ref="EX110:FJ110"/>
    <mergeCell ref="EE103:ES103"/>
    <mergeCell ref="DX108:EJ108"/>
    <mergeCell ref="ET103:FJ103"/>
    <mergeCell ref="EK206:EW206"/>
    <mergeCell ref="EK207:EW207"/>
    <mergeCell ref="EK204:EW204"/>
    <mergeCell ref="EK203:EW203"/>
    <mergeCell ref="EK205:EW205"/>
    <mergeCell ref="DX196:EJ196"/>
    <mergeCell ref="DX206:EJ206"/>
    <mergeCell ref="DX197:EJ197"/>
    <mergeCell ref="EX107:FJ107"/>
    <mergeCell ref="EX111:FJ111"/>
    <mergeCell ref="EK110:EW110"/>
    <mergeCell ref="EX109:FJ109"/>
    <mergeCell ref="EX112:FJ112"/>
    <mergeCell ref="BC109:BT109"/>
    <mergeCell ref="BU109:CG109"/>
    <mergeCell ref="ET99:FG99"/>
    <mergeCell ref="ET102:FJ102"/>
    <mergeCell ref="BU108:CG108"/>
    <mergeCell ref="DN102:ED102"/>
    <mergeCell ref="CW100:DM100"/>
    <mergeCell ref="CW101:DM101"/>
    <mergeCell ref="DN100:ED100"/>
    <mergeCell ref="BJ100:CE100"/>
    <mergeCell ref="AQ109:BB109"/>
    <mergeCell ref="AT99:BI99"/>
    <mergeCell ref="EK107:EW107"/>
    <mergeCell ref="EK109:EW109"/>
    <mergeCell ref="EK108:EW108"/>
    <mergeCell ref="BC106:BT107"/>
    <mergeCell ref="DX109:EJ109"/>
    <mergeCell ref="CX108:DJ108"/>
    <mergeCell ref="DK108:DW108"/>
    <mergeCell ref="ET88:FJ88"/>
    <mergeCell ref="CX107:DJ107"/>
    <mergeCell ref="CF94:CV94"/>
    <mergeCell ref="DN99:ED99"/>
    <mergeCell ref="CF95:CV95"/>
    <mergeCell ref="CF99:CV99"/>
    <mergeCell ref="DN94:ED94"/>
    <mergeCell ref="CF98:CV98"/>
    <mergeCell ref="CF97:CV97"/>
    <mergeCell ref="DN97:ED97"/>
    <mergeCell ref="AT50:BI50"/>
    <mergeCell ref="CF48:CV48"/>
    <mergeCell ref="CW96:DM96"/>
    <mergeCell ref="ET86:FJ86"/>
    <mergeCell ref="CW95:DM95"/>
    <mergeCell ref="CF86:CV86"/>
    <mergeCell ref="ET93:FJ93"/>
    <mergeCell ref="CF90:CV90"/>
    <mergeCell ref="ET90:FJ90"/>
    <mergeCell ref="ET91:FJ91"/>
    <mergeCell ref="CF96:CV96"/>
    <mergeCell ref="CF92:CV92"/>
    <mergeCell ref="CW87:DM87"/>
    <mergeCell ref="A48:AM48"/>
    <mergeCell ref="AN48:AS48"/>
    <mergeCell ref="AN55:AS55"/>
    <mergeCell ref="CW68:DM68"/>
    <mergeCell ref="BJ68:CE68"/>
    <mergeCell ref="CF68:CV68"/>
    <mergeCell ref="AT52:BI52"/>
    <mergeCell ref="EE102:ES102"/>
    <mergeCell ref="CW91:DM91"/>
    <mergeCell ref="CW92:DM92"/>
    <mergeCell ref="DN87:ED87"/>
    <mergeCell ref="CW93:DM93"/>
    <mergeCell ref="EE93:ES93"/>
    <mergeCell ref="CW98:DM98"/>
    <mergeCell ref="EE99:ES99"/>
    <mergeCell ref="EE90:ES90"/>
    <mergeCell ref="EE95:ES95"/>
    <mergeCell ref="A56:AM56"/>
    <mergeCell ref="AN56:AS56"/>
    <mergeCell ref="A51:AM51"/>
    <mergeCell ref="A50:AM50"/>
    <mergeCell ref="A44:AM44"/>
    <mergeCell ref="AN44:AS44"/>
    <mergeCell ref="AN38:AS38"/>
    <mergeCell ref="A55:AM55"/>
    <mergeCell ref="A53:AM53"/>
    <mergeCell ref="AN53:AS53"/>
    <mergeCell ref="AN49:AS49"/>
    <mergeCell ref="A39:AM39"/>
    <mergeCell ref="AN39:AS39"/>
    <mergeCell ref="A40:AM40"/>
    <mergeCell ref="A37:AM37"/>
    <mergeCell ref="A81:AM81"/>
    <mergeCell ref="A60:AM60"/>
    <mergeCell ref="A57:AM57"/>
    <mergeCell ref="A63:AM63"/>
    <mergeCell ref="A69:AM69"/>
    <mergeCell ref="A64:AM64"/>
    <mergeCell ref="A71:AM71"/>
    <mergeCell ref="A70:AM70"/>
    <mergeCell ref="A61:AM61"/>
    <mergeCell ref="A72:AM72"/>
    <mergeCell ref="A66:AM66"/>
    <mergeCell ref="A62:AM62"/>
    <mergeCell ref="A58:AM58"/>
    <mergeCell ref="AN68:AS68"/>
    <mergeCell ref="AN63:AS63"/>
    <mergeCell ref="AN64:AS64"/>
    <mergeCell ref="A59:AM59"/>
    <mergeCell ref="A68:AM68"/>
    <mergeCell ref="AT54:BI54"/>
    <mergeCell ref="AN66:AS66"/>
    <mergeCell ref="AT67:BI67"/>
    <mergeCell ref="AT63:BI63"/>
    <mergeCell ref="AT66:BI66"/>
    <mergeCell ref="AT56:BI56"/>
    <mergeCell ref="AN62:AS62"/>
    <mergeCell ref="AT55:BI55"/>
    <mergeCell ref="AN65:AS65"/>
    <mergeCell ref="AT61:BI61"/>
    <mergeCell ref="AN60:AS60"/>
    <mergeCell ref="AN61:AS61"/>
    <mergeCell ref="AN42:AS42"/>
    <mergeCell ref="AN52:AS52"/>
    <mergeCell ref="AN59:AS59"/>
    <mergeCell ref="AN57:AS57"/>
    <mergeCell ref="AN71:AS71"/>
    <mergeCell ref="AT86:BI86"/>
    <mergeCell ref="AT71:BI71"/>
    <mergeCell ref="AT83:BI83"/>
    <mergeCell ref="AT82:BI82"/>
    <mergeCell ref="AT73:BI73"/>
    <mergeCell ref="AT81:BI81"/>
    <mergeCell ref="AT72:BI72"/>
    <mergeCell ref="AN72:AS72"/>
    <mergeCell ref="AN83:AS83"/>
    <mergeCell ref="A113:AJ113"/>
    <mergeCell ref="A112:AJ112"/>
    <mergeCell ref="AK112:AP112"/>
    <mergeCell ref="AK111:AP111"/>
    <mergeCell ref="AN73:AS73"/>
    <mergeCell ref="A91:AM91"/>
    <mergeCell ref="A83:AM83"/>
    <mergeCell ref="A86:AM86"/>
    <mergeCell ref="A85:AM85"/>
    <mergeCell ref="A90:AM90"/>
    <mergeCell ref="A84:AM84"/>
    <mergeCell ref="A88:AM88"/>
    <mergeCell ref="A89:AM89"/>
    <mergeCell ref="A87:AM87"/>
    <mergeCell ref="AT74:BI74"/>
    <mergeCell ref="AK114:AP114"/>
    <mergeCell ref="AN70:AS70"/>
    <mergeCell ref="AN92:AS92"/>
    <mergeCell ref="A96:AM96"/>
    <mergeCell ref="AN94:AS94"/>
    <mergeCell ref="A95:AM95"/>
    <mergeCell ref="A114:AJ114"/>
    <mergeCell ref="A111:AJ111"/>
    <mergeCell ref="AK113:AP113"/>
    <mergeCell ref="AT84:BI84"/>
    <mergeCell ref="AT79:BI79"/>
    <mergeCell ref="BJ75:CE75"/>
    <mergeCell ref="BJ79:CE79"/>
    <mergeCell ref="A76:AM76"/>
    <mergeCell ref="AN76:AS76"/>
    <mergeCell ref="A74:AM74"/>
    <mergeCell ref="AN75:AS75"/>
    <mergeCell ref="A92:AM92"/>
    <mergeCell ref="AN80:AS80"/>
    <mergeCell ref="AN77:AS77"/>
    <mergeCell ref="AN74:AS74"/>
    <mergeCell ref="A75:AM75"/>
    <mergeCell ref="AN84:AS84"/>
    <mergeCell ref="AN87:AS87"/>
    <mergeCell ref="AN88:AS88"/>
    <mergeCell ref="AN78:AS78"/>
    <mergeCell ref="AN81:AS81"/>
    <mergeCell ref="AQ110:BB110"/>
    <mergeCell ref="AK108:AP108"/>
    <mergeCell ref="A110:AJ110"/>
    <mergeCell ref="A104:FG104"/>
    <mergeCell ref="CH110:CW110"/>
    <mergeCell ref="A109:AJ109"/>
    <mergeCell ref="A108:AJ108"/>
    <mergeCell ref="AK109:AP109"/>
    <mergeCell ref="DK109:DW109"/>
    <mergeCell ref="AQ108:BB108"/>
    <mergeCell ref="A102:AM102"/>
    <mergeCell ref="A106:AJ107"/>
    <mergeCell ref="AT106:BB107"/>
    <mergeCell ref="AN102:AS102"/>
    <mergeCell ref="AN103:AS103"/>
    <mergeCell ref="AK106:AP107"/>
    <mergeCell ref="A103:AM103"/>
    <mergeCell ref="A98:AM98"/>
    <mergeCell ref="AN98:AS98"/>
    <mergeCell ref="A101:AM101"/>
    <mergeCell ref="A97:AM97"/>
    <mergeCell ref="A100:AM100"/>
    <mergeCell ref="AN100:AS100"/>
    <mergeCell ref="A99:AM99"/>
    <mergeCell ref="AN99:AS99"/>
    <mergeCell ref="BJ97:CE97"/>
    <mergeCell ref="AT98:BI98"/>
    <mergeCell ref="BJ98:CE98"/>
    <mergeCell ref="AT97:BI97"/>
    <mergeCell ref="CF36:CV36"/>
    <mergeCell ref="CW47:DM47"/>
    <mergeCell ref="CW48:DM48"/>
    <mergeCell ref="AT96:BI96"/>
    <mergeCell ref="BJ96:CE96"/>
    <mergeCell ref="BJ72:CE72"/>
    <mergeCell ref="AT80:BI80"/>
    <mergeCell ref="AT75:BI75"/>
    <mergeCell ref="BJ84:CE84"/>
    <mergeCell ref="BJ80:CE80"/>
    <mergeCell ref="CF60:CV60"/>
    <mergeCell ref="AT39:BI39"/>
    <mergeCell ref="BJ39:CE39"/>
    <mergeCell ref="CF39:CV39"/>
    <mergeCell ref="CF57:CV57"/>
    <mergeCell ref="BJ42:CE42"/>
    <mergeCell ref="BJ46:CE46"/>
    <mergeCell ref="BJ41:CE41"/>
    <mergeCell ref="AT40:BI40"/>
    <mergeCell ref="CF54:CV54"/>
    <mergeCell ref="CW56:DM56"/>
    <mergeCell ref="CF56:CV56"/>
    <mergeCell ref="BJ53:CE53"/>
    <mergeCell ref="CF59:CV59"/>
    <mergeCell ref="CF53:CV53"/>
    <mergeCell ref="BJ58:CE58"/>
    <mergeCell ref="BJ55:CE55"/>
    <mergeCell ref="BJ50:CE50"/>
    <mergeCell ref="CF49:CV49"/>
    <mergeCell ref="CF58:CV58"/>
    <mergeCell ref="BJ51:CE51"/>
    <mergeCell ref="CF55:CV55"/>
    <mergeCell ref="CF52:CV52"/>
    <mergeCell ref="CF50:CV50"/>
    <mergeCell ref="CF51:CV51"/>
    <mergeCell ref="CF63:CV63"/>
    <mergeCell ref="CF65:CV65"/>
    <mergeCell ref="A130:AJ130"/>
    <mergeCell ref="A121:AJ121"/>
    <mergeCell ref="AK125:AP125"/>
    <mergeCell ref="A125:AJ125"/>
    <mergeCell ref="A123:AJ124"/>
    <mergeCell ref="A129:AJ129"/>
    <mergeCell ref="A126:AJ126"/>
    <mergeCell ref="BJ99:CE99"/>
    <mergeCell ref="AK136:AP136"/>
    <mergeCell ref="A131:AJ131"/>
    <mergeCell ref="AK131:AP131"/>
    <mergeCell ref="A132:AJ132"/>
    <mergeCell ref="A133:AJ133"/>
    <mergeCell ref="A136:AJ136"/>
    <mergeCell ref="A135:AJ135"/>
    <mergeCell ref="A134:AJ134"/>
    <mergeCell ref="AK132:AP132"/>
    <mergeCell ref="AK135:AP135"/>
    <mergeCell ref="A127:AJ127"/>
    <mergeCell ref="A128:AJ128"/>
    <mergeCell ref="AK128:AP128"/>
    <mergeCell ref="A118:AJ118"/>
    <mergeCell ref="A119:AJ119"/>
    <mergeCell ref="AK120:AP120"/>
    <mergeCell ref="AK127:AP127"/>
    <mergeCell ref="AK126:AP126"/>
    <mergeCell ref="BC118:BT118"/>
    <mergeCell ref="AK119:AP119"/>
    <mergeCell ref="AQ123:BB124"/>
    <mergeCell ref="BC127:BT127"/>
    <mergeCell ref="BC128:BT128"/>
    <mergeCell ref="AQ126:BB126"/>
    <mergeCell ref="BC123:BT124"/>
    <mergeCell ref="BC125:BT125"/>
    <mergeCell ref="BC126:BT126"/>
    <mergeCell ref="AQ128:BB128"/>
    <mergeCell ref="BC147:BT147"/>
    <mergeCell ref="AK130:AP130"/>
    <mergeCell ref="BC143:BR143"/>
    <mergeCell ref="BC139:BT139"/>
    <mergeCell ref="BC137:BT137"/>
    <mergeCell ref="BC136:BT136"/>
    <mergeCell ref="AQ133:BB133"/>
    <mergeCell ref="BC131:BT131"/>
    <mergeCell ref="AQ130:BB130"/>
    <mergeCell ref="AK141:AP141"/>
    <mergeCell ref="BC146:BR146"/>
    <mergeCell ref="BU139:CG139"/>
    <mergeCell ref="BC142:BI142"/>
    <mergeCell ref="BC145:BR145"/>
    <mergeCell ref="BC149:BR149"/>
    <mergeCell ref="BC152:BR152"/>
    <mergeCell ref="BC151:BR151"/>
    <mergeCell ref="AK133:AP133"/>
    <mergeCell ref="BC148:BR148"/>
    <mergeCell ref="AQ141:BB141"/>
    <mergeCell ref="AQ134:BB134"/>
    <mergeCell ref="AK140:AP140"/>
    <mergeCell ref="AQ139:BB139"/>
    <mergeCell ref="AQ136:BB136"/>
    <mergeCell ref="AK158:AP158"/>
    <mergeCell ref="AQ152:BB152"/>
    <mergeCell ref="BC157:BR157"/>
    <mergeCell ref="BC156:BT156"/>
    <mergeCell ref="AK152:AP152"/>
    <mergeCell ref="AK156:AP156"/>
    <mergeCell ref="A151:AJ151"/>
    <mergeCell ref="A156:AJ156"/>
    <mergeCell ref="A159:AJ159"/>
    <mergeCell ref="A158:AJ158"/>
    <mergeCell ref="A154:AJ155"/>
    <mergeCell ref="A175:AJ175"/>
    <mergeCell ref="A157:AJ157"/>
    <mergeCell ref="BC154:BT155"/>
    <mergeCell ref="AQ154:BB155"/>
    <mergeCell ref="A167:AJ168"/>
    <mergeCell ref="A165:AJ165"/>
    <mergeCell ref="AK160:AP160"/>
    <mergeCell ref="A160:AJ160"/>
    <mergeCell ref="AQ160:BB160"/>
    <mergeCell ref="A163:AJ163"/>
    <mergeCell ref="AQ163:BB163"/>
    <mergeCell ref="AK175:AP175"/>
    <mergeCell ref="AQ175:BB175"/>
    <mergeCell ref="CH165:CW165"/>
    <mergeCell ref="AK167:AP168"/>
    <mergeCell ref="AQ174:BB174"/>
    <mergeCell ref="BC175:BR175"/>
    <mergeCell ref="BU175:CG175"/>
    <mergeCell ref="CG166:CX166"/>
    <mergeCell ref="AK165:AP165"/>
    <mergeCell ref="BU186:CG186"/>
    <mergeCell ref="DK184:DW184"/>
    <mergeCell ref="CH178:CW178"/>
    <mergeCell ref="BU178:CG178"/>
    <mergeCell ref="CH179:CW179"/>
    <mergeCell ref="CH185:CW185"/>
    <mergeCell ref="CX180:DJ180"/>
    <mergeCell ref="CH180:CW180"/>
    <mergeCell ref="BU180:CG180"/>
    <mergeCell ref="CH186:CW186"/>
    <mergeCell ref="AQ191:BB191"/>
    <mergeCell ref="A181:FG181"/>
    <mergeCell ref="CH187:CW187"/>
    <mergeCell ref="CH188:CW188"/>
    <mergeCell ref="A183:AJ184"/>
    <mergeCell ref="A186:AJ186"/>
    <mergeCell ref="AK183:AP184"/>
    <mergeCell ref="AK185:AP185"/>
    <mergeCell ref="BC183:BT184"/>
    <mergeCell ref="A185:AJ185"/>
    <mergeCell ref="BC194:BR194"/>
    <mergeCell ref="BU194:CG194"/>
    <mergeCell ref="BU190:CG190"/>
    <mergeCell ref="BU189:CG189"/>
    <mergeCell ref="BU192:CG192"/>
    <mergeCell ref="BU193:CG193"/>
    <mergeCell ref="BU191:CG191"/>
    <mergeCell ref="BC193:BT193"/>
    <mergeCell ref="BC191:BT191"/>
    <mergeCell ref="BC246:BR246"/>
    <mergeCell ref="BC237:BT237"/>
    <mergeCell ref="BC230:BT230"/>
    <mergeCell ref="BC231:BT231"/>
    <mergeCell ref="BC234:BT234"/>
    <mergeCell ref="BC232:BR232"/>
    <mergeCell ref="BC242:BT242"/>
    <mergeCell ref="BC233:BT233"/>
    <mergeCell ref="A238:BH238"/>
    <mergeCell ref="A232:AJ232"/>
    <mergeCell ref="AQ224:BB224"/>
    <mergeCell ref="BC213:BT213"/>
    <mergeCell ref="AQ214:BB214"/>
    <mergeCell ref="BC222:BR222"/>
    <mergeCell ref="BC223:BR223"/>
    <mergeCell ref="BC219:BT219"/>
    <mergeCell ref="AQ220:BB220"/>
    <mergeCell ref="BC221:BR221"/>
    <mergeCell ref="CH157:CW157"/>
    <mergeCell ref="BC229:BT229"/>
    <mergeCell ref="AK210:AP210"/>
    <mergeCell ref="AK208:AP208"/>
    <mergeCell ref="AK211:AP211"/>
    <mergeCell ref="AQ209:BB209"/>
    <mergeCell ref="AK209:AP209"/>
    <mergeCell ref="AK220:AP220"/>
    <mergeCell ref="AQ219:BB219"/>
    <mergeCell ref="AK214:AP214"/>
    <mergeCell ref="CH163:CW163"/>
    <mergeCell ref="CH176:CW176"/>
    <mergeCell ref="BC158:BT158"/>
    <mergeCell ref="BC167:BT168"/>
    <mergeCell ref="BC161:BT161"/>
    <mergeCell ref="CH162:CW162"/>
    <mergeCell ref="CH164:CW164"/>
    <mergeCell ref="BU165:CG165"/>
    <mergeCell ref="BU171:CG171"/>
    <mergeCell ref="CH159:CW159"/>
    <mergeCell ref="AQ212:BB212"/>
    <mergeCell ref="AQ203:BB203"/>
    <mergeCell ref="AQ204:BB204"/>
    <mergeCell ref="AQ211:BB211"/>
    <mergeCell ref="AQ208:BB208"/>
    <mergeCell ref="AQ205:BB205"/>
    <mergeCell ref="AQ210:BB210"/>
    <mergeCell ref="BU177:CG177"/>
    <mergeCell ref="BC189:BT189"/>
    <mergeCell ref="AK188:AP188"/>
    <mergeCell ref="AQ190:BB190"/>
    <mergeCell ref="AQ188:BB188"/>
    <mergeCell ref="AQ189:BB189"/>
    <mergeCell ref="AK190:AP190"/>
    <mergeCell ref="BC180:BR180"/>
    <mergeCell ref="BC190:BT190"/>
    <mergeCell ref="BU188:CG188"/>
    <mergeCell ref="BC179:BR179"/>
    <mergeCell ref="A204:AJ204"/>
    <mergeCell ref="A192:AJ192"/>
    <mergeCell ref="AK207:AP207"/>
    <mergeCell ref="BC205:BT205"/>
    <mergeCell ref="AK206:AP206"/>
    <mergeCell ref="AK205:AP205"/>
    <mergeCell ref="AQ207:BB207"/>
    <mergeCell ref="AQ206:BB206"/>
    <mergeCell ref="BC206:BR206"/>
    <mergeCell ref="A206:AJ206"/>
    <mergeCell ref="A209:AJ209"/>
    <mergeCell ref="BC192:BT192"/>
    <mergeCell ref="A208:AJ208"/>
    <mergeCell ref="A201:AJ202"/>
    <mergeCell ref="A198:AJ198"/>
    <mergeCell ref="A203:AJ203"/>
    <mergeCell ref="A205:AJ205"/>
    <mergeCell ref="BC207:BT207"/>
    <mergeCell ref="AK204:AP204"/>
    <mergeCell ref="A188:AJ188"/>
    <mergeCell ref="AK187:AP187"/>
    <mergeCell ref="BC187:BT187"/>
    <mergeCell ref="BC185:BT185"/>
    <mergeCell ref="BC188:BT188"/>
    <mergeCell ref="AQ186:BB186"/>
    <mergeCell ref="AQ185:BB185"/>
    <mergeCell ref="AQ187:BB187"/>
    <mergeCell ref="A187:AJ187"/>
    <mergeCell ref="AQ180:BB180"/>
    <mergeCell ref="AQ183:BB184"/>
    <mergeCell ref="A180:AJ180"/>
    <mergeCell ref="AK180:AP180"/>
    <mergeCell ref="BC176:BR176"/>
    <mergeCell ref="DN56:ED56"/>
    <mergeCell ref="CX177:DJ177"/>
    <mergeCell ref="CX176:DJ176"/>
    <mergeCell ref="DN66:ED66"/>
    <mergeCell ref="CW63:DM63"/>
    <mergeCell ref="CW65:DM65"/>
    <mergeCell ref="DN65:ED65"/>
    <mergeCell ref="DN67:ED67"/>
    <mergeCell ref="CH121:CW121"/>
    <mergeCell ref="BC178:BR178"/>
    <mergeCell ref="CH168:CW168"/>
    <mergeCell ref="BU158:CG158"/>
    <mergeCell ref="CX175:DJ175"/>
    <mergeCell ref="CH171:CW171"/>
    <mergeCell ref="CX170:DJ170"/>
    <mergeCell ref="CX160:DJ160"/>
    <mergeCell ref="A166:CD166"/>
    <mergeCell ref="CH158:CW158"/>
    <mergeCell ref="CX164:DJ164"/>
    <mergeCell ref="A179:AJ179"/>
    <mergeCell ref="AK179:AP179"/>
    <mergeCell ref="CW85:DM85"/>
    <mergeCell ref="CW82:DM82"/>
    <mergeCell ref="CF82:CV82"/>
    <mergeCell ref="CX161:DJ161"/>
    <mergeCell ref="BU159:CG159"/>
    <mergeCell ref="BU137:CG137"/>
    <mergeCell ref="BU145:CG145"/>
    <mergeCell ref="CF102:CV102"/>
    <mergeCell ref="BJ102:CE102"/>
    <mergeCell ref="BC108:BT108"/>
    <mergeCell ref="BC177:BR177"/>
    <mergeCell ref="BU176:CG176"/>
    <mergeCell ref="BU156:CG156"/>
    <mergeCell ref="BC140:BR140"/>
    <mergeCell ref="BU142:CG142"/>
    <mergeCell ref="BC144:BR144"/>
    <mergeCell ref="BC141:BR141"/>
    <mergeCell ref="BU138:CG138"/>
    <mergeCell ref="CF89:CV89"/>
    <mergeCell ref="CW89:DM89"/>
    <mergeCell ref="CF84:CV84"/>
    <mergeCell ref="CW81:DM81"/>
    <mergeCell ref="CW83:DM83"/>
    <mergeCell ref="CW88:DM88"/>
    <mergeCell ref="AQ150:BB150"/>
    <mergeCell ref="BU154:CG155"/>
    <mergeCell ref="BU151:CG151"/>
    <mergeCell ref="BU152:CG152"/>
    <mergeCell ref="CH151:CW151"/>
    <mergeCell ref="CH145:CW145"/>
    <mergeCell ref="CH136:CW136"/>
    <mergeCell ref="CH149:CW149"/>
    <mergeCell ref="CH141:CW141"/>
    <mergeCell ref="CH144:CW144"/>
    <mergeCell ref="CH138:CW138"/>
    <mergeCell ref="CH139:CW139"/>
    <mergeCell ref="CH137:CW137"/>
    <mergeCell ref="CH140:CW140"/>
    <mergeCell ref="BU131:CG131"/>
    <mergeCell ref="BU135:CG135"/>
    <mergeCell ref="BC138:BT138"/>
    <mergeCell ref="BC132:BT132"/>
    <mergeCell ref="BU132:CG132"/>
    <mergeCell ref="BU134:CG134"/>
    <mergeCell ref="BC134:BT134"/>
    <mergeCell ref="BU118:CG118"/>
    <mergeCell ref="BU117:CG117"/>
    <mergeCell ref="BU136:CG136"/>
    <mergeCell ref="BU123:CG124"/>
    <mergeCell ref="BU119:CG119"/>
    <mergeCell ref="CG122:CX122"/>
    <mergeCell ref="CX135:DJ135"/>
    <mergeCell ref="CX136:DJ136"/>
    <mergeCell ref="CX128:DJ128"/>
    <mergeCell ref="CX125:DJ125"/>
    <mergeCell ref="CH119:CW119"/>
    <mergeCell ref="CH117:CW117"/>
    <mergeCell ref="BU143:CG143"/>
    <mergeCell ref="BU179:CG179"/>
    <mergeCell ref="BU140:CG140"/>
    <mergeCell ref="CH128:CW128"/>
    <mergeCell ref="CH130:CW130"/>
    <mergeCell ref="CH129:CW129"/>
    <mergeCell ref="BU129:CG129"/>
    <mergeCell ref="BU130:CG130"/>
    <mergeCell ref="CH191:CW191"/>
    <mergeCell ref="CH196:CW196"/>
    <mergeCell ref="CH197:CW197"/>
    <mergeCell ref="CH195:CW195"/>
    <mergeCell ref="AK219:AP219"/>
    <mergeCell ref="AQ218:BB218"/>
    <mergeCell ref="AQ213:BB213"/>
    <mergeCell ref="AK218:AP218"/>
    <mergeCell ref="A215:BH215"/>
    <mergeCell ref="A216:AJ217"/>
    <mergeCell ref="A214:AJ214"/>
    <mergeCell ref="A213:AJ213"/>
    <mergeCell ref="AK216:AP217"/>
    <mergeCell ref="A219:AJ219"/>
    <mergeCell ref="AK223:AP223"/>
    <mergeCell ref="AQ223:BB223"/>
    <mergeCell ref="AQ222:BB222"/>
    <mergeCell ref="AK221:AP221"/>
    <mergeCell ref="AQ221:BB221"/>
    <mergeCell ref="A222:AJ222"/>
    <mergeCell ref="A221:AJ221"/>
    <mergeCell ref="AK222:AP222"/>
    <mergeCell ref="A220:AJ220"/>
    <mergeCell ref="A210:AJ210"/>
    <mergeCell ref="A212:AJ212"/>
    <mergeCell ref="A211:AJ211"/>
    <mergeCell ref="A207:AJ207"/>
    <mergeCell ref="AK189:AP189"/>
    <mergeCell ref="AK191:AP191"/>
    <mergeCell ref="A190:AJ190"/>
    <mergeCell ref="A191:AJ191"/>
    <mergeCell ref="A199:AJ199"/>
    <mergeCell ref="A189:AJ189"/>
    <mergeCell ref="A193:AJ193"/>
    <mergeCell ref="A194:AJ194"/>
    <mergeCell ref="A195:AJ195"/>
    <mergeCell ref="A197:AJ197"/>
    <mergeCell ref="A196:AJ196"/>
    <mergeCell ref="AK197:AP197"/>
    <mergeCell ref="AK198:AP198"/>
    <mergeCell ref="AK196:AP196"/>
    <mergeCell ref="CH203:CW203"/>
    <mergeCell ref="AQ201:BB202"/>
    <mergeCell ref="AQ195:BB195"/>
    <mergeCell ref="AQ193:BB193"/>
    <mergeCell ref="BC195:BR195"/>
    <mergeCell ref="BU196:CG196"/>
    <mergeCell ref="BU195:CG195"/>
    <mergeCell ref="BU197:CG197"/>
    <mergeCell ref="AQ196:BB196"/>
    <mergeCell ref="AQ199:BB199"/>
    <mergeCell ref="BU207:CG207"/>
    <mergeCell ref="AK193:AP193"/>
    <mergeCell ref="AK194:AP194"/>
    <mergeCell ref="BC203:BT203"/>
    <mergeCell ref="AK201:AP202"/>
    <mergeCell ref="AK195:AP195"/>
    <mergeCell ref="AK199:AP199"/>
    <mergeCell ref="AK203:AP203"/>
    <mergeCell ref="AQ197:BB197"/>
    <mergeCell ref="AQ198:BB198"/>
    <mergeCell ref="CH202:CW202"/>
    <mergeCell ref="EK212:EW212"/>
    <mergeCell ref="EK209:EW209"/>
    <mergeCell ref="EK208:EW208"/>
    <mergeCell ref="CX212:DJ212"/>
    <mergeCell ref="DK212:DW212"/>
    <mergeCell ref="CX211:DJ211"/>
    <mergeCell ref="DK211:DW211"/>
    <mergeCell ref="DX212:EJ212"/>
    <mergeCell ref="DK208:DW208"/>
    <mergeCell ref="EK211:EW211"/>
    <mergeCell ref="DX210:EJ210"/>
    <mergeCell ref="AK225:AP225"/>
    <mergeCell ref="DX225:EJ225"/>
    <mergeCell ref="EK219:EW219"/>
    <mergeCell ref="EK218:EW218"/>
    <mergeCell ref="CX219:DJ219"/>
    <mergeCell ref="BU218:CG218"/>
    <mergeCell ref="BC220:BT220"/>
    <mergeCell ref="DX222:EJ222"/>
    <mergeCell ref="EK227:FJ227"/>
    <mergeCell ref="AQ225:BB225"/>
    <mergeCell ref="AQ227:BB228"/>
    <mergeCell ref="EK228:EW228"/>
    <mergeCell ref="CH227:EJ227"/>
    <mergeCell ref="DK225:DW225"/>
    <mergeCell ref="DK228:DW228"/>
    <mergeCell ref="CH228:CW228"/>
    <mergeCell ref="EX228:FJ228"/>
    <mergeCell ref="AK232:AP232"/>
    <mergeCell ref="AQ232:BB232"/>
    <mergeCell ref="AK229:AP229"/>
    <mergeCell ref="AQ229:BB229"/>
    <mergeCell ref="AK231:AP231"/>
    <mergeCell ref="A231:AJ231"/>
    <mergeCell ref="AQ230:BB230"/>
    <mergeCell ref="AQ231:BB231"/>
    <mergeCell ref="AQ242:BB242"/>
    <mergeCell ref="A237:AJ237"/>
    <mergeCell ref="A233:AJ233"/>
    <mergeCell ref="A234:AJ234"/>
    <mergeCell ref="AK236:AP236"/>
    <mergeCell ref="AQ236:BB236"/>
    <mergeCell ref="A242:AJ242"/>
    <mergeCell ref="A240:AJ241"/>
    <mergeCell ref="AK235:AP235"/>
    <mergeCell ref="BC243:BT243"/>
    <mergeCell ref="AQ243:BB243"/>
    <mergeCell ref="A243:AJ243"/>
    <mergeCell ref="AK242:AP242"/>
    <mergeCell ref="AQ237:BB237"/>
    <mergeCell ref="BC236:BT236"/>
    <mergeCell ref="AQ245:BB245"/>
    <mergeCell ref="BU245:CG245"/>
    <mergeCell ref="BU244:CG244"/>
    <mergeCell ref="AK240:AP241"/>
    <mergeCell ref="CX244:DJ244"/>
    <mergeCell ref="BC244:BR244"/>
    <mergeCell ref="BC245:BR245"/>
    <mergeCell ref="CH244:CW244"/>
    <mergeCell ref="CH245:CW245"/>
    <mergeCell ref="EX217:FJ217"/>
    <mergeCell ref="DK217:DW217"/>
    <mergeCell ref="DX217:EJ217"/>
    <mergeCell ref="EK217:EW217"/>
    <mergeCell ref="AQ240:BB241"/>
    <mergeCell ref="CW78:DM78"/>
    <mergeCell ref="DN52:ED52"/>
    <mergeCell ref="DN54:ED54"/>
    <mergeCell ref="CW58:DM58"/>
    <mergeCell ref="CW57:DM57"/>
    <mergeCell ref="CW59:DM59"/>
    <mergeCell ref="CW54:DM54"/>
    <mergeCell ref="CW52:DM52"/>
    <mergeCell ref="BC196:BR196"/>
    <mergeCell ref="CW64:DM64"/>
    <mergeCell ref="DN64:ED64"/>
    <mergeCell ref="CW62:DM62"/>
    <mergeCell ref="DN47:ED47"/>
    <mergeCell ref="DN55:ED55"/>
    <mergeCell ref="DN60:ED60"/>
    <mergeCell ref="DN62:ED62"/>
    <mergeCell ref="DN57:ED57"/>
    <mergeCell ref="DN48:ED48"/>
    <mergeCell ref="DN59:ED59"/>
    <mergeCell ref="DN61:ED61"/>
    <mergeCell ref="CW60:DM60"/>
    <mergeCell ref="CF46:CV46"/>
    <mergeCell ref="CW45:DM45"/>
    <mergeCell ref="CF45:CV45"/>
    <mergeCell ref="DN46:ED46"/>
    <mergeCell ref="DN49:ED49"/>
    <mergeCell ref="DN50:ED50"/>
    <mergeCell ref="DN51:ED51"/>
    <mergeCell ref="CF61:CV61"/>
    <mergeCell ref="DN36:ED36"/>
    <mergeCell ref="EE35:ES35"/>
    <mergeCell ref="EE36:ES36"/>
    <mergeCell ref="DN32:ED32"/>
    <mergeCell ref="EE32:ES32"/>
    <mergeCell ref="DN33:ED33"/>
    <mergeCell ref="EE33:ES33"/>
    <mergeCell ref="EE34:ES34"/>
    <mergeCell ref="DN28:ED28"/>
    <mergeCell ref="CW37:DM37"/>
    <mergeCell ref="DN29:ED29"/>
    <mergeCell ref="DN34:ED34"/>
    <mergeCell ref="CW34:DM34"/>
    <mergeCell ref="CW35:DM35"/>
    <mergeCell ref="DN31:ED31"/>
    <mergeCell ref="CW36:DM36"/>
    <mergeCell ref="DN35:ED35"/>
    <mergeCell ref="DN37:ED37"/>
    <mergeCell ref="A52:AM52"/>
    <mergeCell ref="A41:AM41"/>
    <mergeCell ref="AN41:AS41"/>
    <mergeCell ref="A42:AM42"/>
    <mergeCell ref="A49:AM49"/>
    <mergeCell ref="AN45:AS45"/>
    <mergeCell ref="A43:AM43"/>
    <mergeCell ref="AN43:AS43"/>
    <mergeCell ref="AN46:AS46"/>
    <mergeCell ref="A45:AM45"/>
    <mergeCell ref="CF62:CV62"/>
    <mergeCell ref="DK163:DW163"/>
    <mergeCell ref="CX163:DJ163"/>
    <mergeCell ref="DK162:DW162"/>
    <mergeCell ref="CX162:DJ162"/>
    <mergeCell ref="CX151:DJ151"/>
    <mergeCell ref="BU146:CG146"/>
    <mergeCell ref="CH146:CW146"/>
    <mergeCell ref="CX148:DJ148"/>
    <mergeCell ref="CX150:DJ150"/>
    <mergeCell ref="CX149:DJ149"/>
    <mergeCell ref="CH150:CW150"/>
    <mergeCell ref="CX147:DJ147"/>
    <mergeCell ref="BU147:CG147"/>
    <mergeCell ref="CH148:CW148"/>
    <mergeCell ref="BU149:CG149"/>
    <mergeCell ref="BU148:CG148"/>
    <mergeCell ref="CH115:CW115"/>
    <mergeCell ref="BU115:CG115"/>
    <mergeCell ref="BU114:CG114"/>
    <mergeCell ref="CX157:DJ157"/>
    <mergeCell ref="BU127:CG127"/>
    <mergeCell ref="BU128:CG128"/>
    <mergeCell ref="BU141:CG141"/>
    <mergeCell ref="CG153:CX153"/>
    <mergeCell ref="CX156:DJ156"/>
    <mergeCell ref="BU150:CG150"/>
    <mergeCell ref="BJ64:CE64"/>
    <mergeCell ref="AT68:BI68"/>
    <mergeCell ref="AT70:BI70"/>
    <mergeCell ref="BU113:CG113"/>
    <mergeCell ref="BJ77:CE77"/>
    <mergeCell ref="AT103:BI103"/>
    <mergeCell ref="CF71:CV71"/>
    <mergeCell ref="CF80:CV80"/>
    <mergeCell ref="AT92:BI92"/>
    <mergeCell ref="AT76:BI76"/>
    <mergeCell ref="AT64:BI64"/>
    <mergeCell ref="BU251:CG251"/>
    <mergeCell ref="BU252:CG252"/>
    <mergeCell ref="BU250:CG250"/>
    <mergeCell ref="BJ78:CE78"/>
    <mergeCell ref="BC235:BT235"/>
    <mergeCell ref="BU235:CG235"/>
    <mergeCell ref="BJ83:CE83"/>
    <mergeCell ref="BU162:CG162"/>
    <mergeCell ref="BU161:CG161"/>
    <mergeCell ref="BU160:CG160"/>
    <mergeCell ref="CW20:DM20"/>
    <mergeCell ref="A24:AM24"/>
    <mergeCell ref="AN24:AS24"/>
    <mergeCell ref="AT24:BI24"/>
    <mergeCell ref="BJ24:CE24"/>
    <mergeCell ref="A20:AM20"/>
    <mergeCell ref="AN20:AS20"/>
    <mergeCell ref="AT20:BI20"/>
    <mergeCell ref="BJ22:CE22"/>
    <mergeCell ref="CF21:CV21"/>
    <mergeCell ref="A22:AM22"/>
    <mergeCell ref="A25:AM25"/>
    <mergeCell ref="A23:AM23"/>
    <mergeCell ref="AN23:AS23"/>
    <mergeCell ref="AN22:AS22"/>
    <mergeCell ref="AT25:BI25"/>
    <mergeCell ref="BJ25:CE25"/>
    <mergeCell ref="A21:AM21"/>
    <mergeCell ref="AN21:AS21"/>
    <mergeCell ref="AN29:AS29"/>
    <mergeCell ref="AN35:AS35"/>
    <mergeCell ref="A32:AM32"/>
    <mergeCell ref="AN32:AS32"/>
    <mergeCell ref="A31:AM31"/>
    <mergeCell ref="A29:AM29"/>
    <mergeCell ref="A35:AM35"/>
    <mergeCell ref="A33:AM33"/>
    <mergeCell ref="AN33:AS33"/>
    <mergeCell ref="A34:AM34"/>
    <mergeCell ref="AN34:AS34"/>
    <mergeCell ref="A38:AM38"/>
    <mergeCell ref="AT36:BI36"/>
    <mergeCell ref="AN36:AS36"/>
    <mergeCell ref="A36:AM36"/>
    <mergeCell ref="AN37:AS37"/>
    <mergeCell ref="ET37:FJ37"/>
    <mergeCell ref="CW39:DM39"/>
    <mergeCell ref="AT37:BI37"/>
    <mergeCell ref="DN38:ED38"/>
    <mergeCell ref="EE38:ES38"/>
    <mergeCell ref="ET38:FJ38"/>
    <mergeCell ref="CF38:CV38"/>
    <mergeCell ref="AT38:BI38"/>
    <mergeCell ref="BJ38:CE38"/>
    <mergeCell ref="EE37:ES37"/>
    <mergeCell ref="EE48:ES48"/>
    <mergeCell ref="ET48:FG48"/>
    <mergeCell ref="ET40:FJ40"/>
    <mergeCell ref="ET39:FJ39"/>
    <mergeCell ref="DN42:ED42"/>
    <mergeCell ref="ET42:FJ42"/>
    <mergeCell ref="ET44:FJ44"/>
    <mergeCell ref="ET45:FJ45"/>
    <mergeCell ref="DN44:ED44"/>
    <mergeCell ref="DN43:ED43"/>
    <mergeCell ref="DN45:ED45"/>
    <mergeCell ref="AT46:BI46"/>
    <mergeCell ref="CF41:CV41"/>
    <mergeCell ref="DN39:ED39"/>
    <mergeCell ref="EE39:ES39"/>
    <mergeCell ref="CF40:CV40"/>
    <mergeCell ref="DN40:ED40"/>
    <mergeCell ref="CW40:DM40"/>
    <mergeCell ref="EE40:ES40"/>
    <mergeCell ref="CF42:CV42"/>
    <mergeCell ref="DN41:ED41"/>
    <mergeCell ref="ET53:FJ53"/>
    <mergeCell ref="EE53:ES53"/>
    <mergeCell ref="ET41:FJ41"/>
    <mergeCell ref="EE49:ES49"/>
    <mergeCell ref="ET52:FJ52"/>
    <mergeCell ref="EE47:ES47"/>
    <mergeCell ref="ET47:FG47"/>
    <mergeCell ref="EE42:ES42"/>
    <mergeCell ref="EE41:ES41"/>
    <mergeCell ref="ET43:FJ43"/>
    <mergeCell ref="ET49:FG49"/>
    <mergeCell ref="ET50:FG50"/>
    <mergeCell ref="ET51:FJ51"/>
    <mergeCell ref="EE43:ES43"/>
    <mergeCell ref="EE44:ES44"/>
    <mergeCell ref="EE46:ES46"/>
    <mergeCell ref="EE45:ES45"/>
    <mergeCell ref="EE50:ES50"/>
    <mergeCell ref="EE51:ES51"/>
    <mergeCell ref="ET46:FG46"/>
    <mergeCell ref="ET313:FJ313"/>
    <mergeCell ref="ET312:FJ312"/>
    <mergeCell ref="ET311:FJ311"/>
    <mergeCell ref="ET310:FJ310"/>
    <mergeCell ref="ET309:FJ309"/>
    <mergeCell ref="ET308:FJ308"/>
    <mergeCell ref="EX299:FJ299"/>
    <mergeCell ref="EX298:FJ298"/>
    <mergeCell ref="EX301:FJ301"/>
    <mergeCell ref="EK301:EW301"/>
    <mergeCell ref="EE308:ES308"/>
    <mergeCell ref="ET307:FJ307"/>
    <mergeCell ref="EE307:ES307"/>
    <mergeCell ref="EE305:ES305"/>
    <mergeCell ref="EX289:FJ289"/>
    <mergeCell ref="A290:FG290"/>
    <mergeCell ref="ET304:FJ305"/>
    <mergeCell ref="ET306:FJ306"/>
    <mergeCell ref="EE306:ES306"/>
    <mergeCell ref="EX295:FJ295"/>
    <mergeCell ref="AK296:AP296"/>
    <mergeCell ref="AQ292:BB293"/>
    <mergeCell ref="CX297:DJ297"/>
    <mergeCell ref="A294:AJ294"/>
    <mergeCell ref="EX294:FJ294"/>
    <mergeCell ref="EK292:FJ292"/>
    <mergeCell ref="BU295:CG295"/>
    <mergeCell ref="BC295:BT295"/>
    <mergeCell ref="BU294:CG294"/>
    <mergeCell ref="BC294:BT294"/>
    <mergeCell ref="CH293:CW293"/>
    <mergeCell ref="CH292:EJ292"/>
    <mergeCell ref="EX288:FJ288"/>
    <mergeCell ref="EX286:FJ286"/>
    <mergeCell ref="EX284:FJ284"/>
    <mergeCell ref="DK287:DW287"/>
    <mergeCell ref="DX287:EJ287"/>
    <mergeCell ref="EK287:EW287"/>
    <mergeCell ref="EX287:FG287"/>
    <mergeCell ref="EX283:FJ283"/>
    <mergeCell ref="EX282:FJ282"/>
    <mergeCell ref="EX281:FJ281"/>
    <mergeCell ref="EX285:FJ285"/>
    <mergeCell ref="EX280:FJ280"/>
    <mergeCell ref="EX276:FJ276"/>
    <mergeCell ref="EX273:FJ273"/>
    <mergeCell ref="EX272:FJ272"/>
    <mergeCell ref="EX277:FJ277"/>
    <mergeCell ref="EX278:FJ278"/>
    <mergeCell ref="EX279:FJ279"/>
    <mergeCell ref="EX271:FJ271"/>
    <mergeCell ref="EX275:FG275"/>
    <mergeCell ref="EX274:FG274"/>
    <mergeCell ref="EX270:FJ270"/>
    <mergeCell ref="EX269:FJ269"/>
    <mergeCell ref="EX268:FJ268"/>
    <mergeCell ref="EX267:FJ267"/>
    <mergeCell ref="EX266:FJ266"/>
    <mergeCell ref="EX265:FJ265"/>
    <mergeCell ref="EX264:FJ264"/>
    <mergeCell ref="EX263:FJ263"/>
    <mergeCell ref="EX220:FJ220"/>
    <mergeCell ref="EX258:FG258"/>
    <mergeCell ref="EX246:FG246"/>
    <mergeCell ref="EX247:FG247"/>
    <mergeCell ref="EX236:FG236"/>
    <mergeCell ref="EX243:FJ243"/>
    <mergeCell ref="EX244:FG244"/>
    <mergeCell ref="EK202:EW202"/>
    <mergeCell ref="DX211:EJ211"/>
    <mergeCell ref="EX205:FJ205"/>
    <mergeCell ref="EX206:FG206"/>
    <mergeCell ref="EX207:FJ207"/>
    <mergeCell ref="EX208:FG208"/>
    <mergeCell ref="EX210:FJ210"/>
    <mergeCell ref="EX209:FG209"/>
    <mergeCell ref="EK210:EW210"/>
    <mergeCell ref="DX207:EJ207"/>
    <mergeCell ref="EX155:FJ155"/>
    <mergeCell ref="EX204:FJ204"/>
    <mergeCell ref="EX203:FJ203"/>
    <mergeCell ref="EX202:FJ202"/>
    <mergeCell ref="EX193:FJ193"/>
    <mergeCell ref="EX194:FG194"/>
    <mergeCell ref="EK201:FJ201"/>
    <mergeCell ref="EX199:FJ199"/>
    <mergeCell ref="EK198:EW198"/>
    <mergeCell ref="EX198:FJ198"/>
    <mergeCell ref="EX187:FJ187"/>
    <mergeCell ref="EX186:FJ186"/>
    <mergeCell ref="EX156:FJ156"/>
    <mergeCell ref="EX185:FJ185"/>
    <mergeCell ref="EX172:FG172"/>
    <mergeCell ref="EX158:FG158"/>
    <mergeCell ref="EX184:FJ184"/>
    <mergeCell ref="EX159:FG159"/>
    <mergeCell ref="EX160:FJ160"/>
    <mergeCell ref="EX173:FG173"/>
    <mergeCell ref="EX189:FJ189"/>
    <mergeCell ref="EX133:FJ133"/>
    <mergeCell ref="DX177:EJ177"/>
    <mergeCell ref="EX136:FJ136"/>
    <mergeCell ref="EX138:FJ138"/>
    <mergeCell ref="EX137:FJ137"/>
    <mergeCell ref="EX145:FG145"/>
    <mergeCell ref="EX142:FE142"/>
    <mergeCell ref="EX144:FG144"/>
    <mergeCell ref="EX139:FJ139"/>
    <mergeCell ref="EX140:FG140"/>
    <mergeCell ref="EX141:FG141"/>
    <mergeCell ref="EX143:FG143"/>
    <mergeCell ref="EX129:FJ129"/>
    <mergeCell ref="EX131:FJ131"/>
    <mergeCell ref="EX130:FJ130"/>
    <mergeCell ref="EX134:FJ134"/>
    <mergeCell ref="EX132:FJ132"/>
    <mergeCell ref="EX135:FJ135"/>
    <mergeCell ref="EX125:FJ125"/>
    <mergeCell ref="EX127:FJ127"/>
    <mergeCell ref="EX128:FG128"/>
    <mergeCell ref="EX126:FJ126"/>
    <mergeCell ref="AT42:BI42"/>
    <mergeCell ref="BJ40:CE40"/>
    <mergeCell ref="CW22:DM22"/>
    <mergeCell ref="CF23:CV23"/>
    <mergeCell ref="CW23:DM23"/>
    <mergeCell ref="CF26:CV26"/>
    <mergeCell ref="CW25:DM25"/>
    <mergeCell ref="CF30:CV30"/>
    <mergeCell ref="CW33:DM33"/>
    <mergeCell ref="CF33:CV33"/>
    <mergeCell ref="BJ36:CE36"/>
    <mergeCell ref="AT41:BI41"/>
    <mergeCell ref="CF44:CV44"/>
    <mergeCell ref="CW44:DM44"/>
    <mergeCell ref="AT43:BI43"/>
    <mergeCell ref="BJ43:CE43"/>
    <mergeCell ref="CF43:CV43"/>
    <mergeCell ref="CW43:DM43"/>
    <mergeCell ref="AT44:BI44"/>
    <mergeCell ref="BJ44:CE44"/>
    <mergeCell ref="AT48:BI48"/>
    <mergeCell ref="BJ48:CE48"/>
    <mergeCell ref="A54:AM54"/>
    <mergeCell ref="AT51:BI51"/>
    <mergeCell ref="AT53:BI53"/>
    <mergeCell ref="AN50:AS50"/>
    <mergeCell ref="AN54:AS54"/>
    <mergeCell ref="BJ49:CE49"/>
    <mergeCell ref="BJ54:CE54"/>
    <mergeCell ref="AN51:AS51"/>
    <mergeCell ref="BJ52:CE52"/>
    <mergeCell ref="AT49:BI49"/>
    <mergeCell ref="EE59:ES59"/>
    <mergeCell ref="EE52:ES52"/>
    <mergeCell ref="CW55:DM55"/>
    <mergeCell ref="CW53:DM53"/>
    <mergeCell ref="DN53:ED53"/>
    <mergeCell ref="CW49:DM49"/>
    <mergeCell ref="CW50:DM50"/>
    <mergeCell ref="CW51:DM51"/>
    <mergeCell ref="CX287:DJ287"/>
    <mergeCell ref="EE64:ES64"/>
    <mergeCell ref="ET64:FJ64"/>
    <mergeCell ref="ET77:FJ77"/>
    <mergeCell ref="ET76:FH76"/>
    <mergeCell ref="ET81:FG81"/>
    <mergeCell ref="ET79:FJ79"/>
    <mergeCell ref="EK278:EW278"/>
    <mergeCell ref="DX178:EJ178"/>
    <mergeCell ref="DX208:EJ208"/>
    <mergeCell ref="AK280:AP280"/>
    <mergeCell ref="AQ280:BB280"/>
    <mergeCell ref="A279:AJ279"/>
    <mergeCell ref="AK279:AP279"/>
    <mergeCell ref="AQ279:BB279"/>
    <mergeCell ref="A280:AJ280"/>
    <mergeCell ref="CF91:CV91"/>
    <mergeCell ref="CF93:CV93"/>
    <mergeCell ref="CW84:DM84"/>
    <mergeCell ref="A278:AJ278"/>
    <mergeCell ref="AK278:AP278"/>
    <mergeCell ref="AQ278:BB278"/>
    <mergeCell ref="DK234:DW234"/>
    <mergeCell ref="BU253:CG253"/>
    <mergeCell ref="BC250:BT250"/>
    <mergeCell ref="BC251:BT251"/>
    <mergeCell ref="CH287:CW287"/>
    <mergeCell ref="DK219:DW219"/>
    <mergeCell ref="CH218:CW218"/>
    <mergeCell ref="DX219:EJ219"/>
    <mergeCell ref="DK218:DW218"/>
    <mergeCell ref="DK232:DW232"/>
    <mergeCell ref="DX230:EJ230"/>
    <mergeCell ref="CR238:FG238"/>
    <mergeCell ref="CH268:CW268"/>
    <mergeCell ref="CH283:CW283"/>
    <mergeCell ref="DK203:DW203"/>
    <mergeCell ref="DX209:EJ209"/>
    <mergeCell ref="DX235:EJ235"/>
    <mergeCell ref="DK213:DW213"/>
    <mergeCell ref="DK210:DW210"/>
    <mergeCell ref="DX228:EJ228"/>
    <mergeCell ref="DK220:DW220"/>
    <mergeCell ref="DK214:DW214"/>
    <mergeCell ref="DK221:DW221"/>
    <mergeCell ref="DK209:DW209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5" r:id="rId1"/>
  <rowBreaks count="7" manualBreakCount="7">
    <brk id="42" max="163" man="1"/>
    <brk id="82" max="163" man="1"/>
    <brk id="103" max="255" man="1"/>
    <brk id="152" max="163" man="1"/>
    <brk id="199" max="163" man="1"/>
    <brk id="237" max="163" man="1"/>
    <brk id="28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2012-09-03T13:57:10Z</cp:lastPrinted>
  <dcterms:created xsi:type="dcterms:W3CDTF">2005-02-01T12:32:18Z</dcterms:created>
  <dcterms:modified xsi:type="dcterms:W3CDTF">2012-09-04T05:22:37Z</dcterms:modified>
  <cp:category/>
  <cp:version/>
  <cp:contentType/>
  <cp:contentStatus/>
</cp:coreProperties>
</file>