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'отчет'!$A$46:$AM$46</definedName>
    <definedName name="_xlnm.Print_Area" localSheetId="0">'отчет'!$A$1:$FH$342</definedName>
  </definedNames>
  <calcPr fullCalcOnLoad="1"/>
</workbook>
</file>

<file path=xl/sharedStrings.xml><?xml version="1.0" encoding="utf-8"?>
<sst xmlns="http://schemas.openxmlformats.org/spreadsheetml/2006/main" count="706" uniqueCount="338">
  <si>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</si>
  <si>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</si>
  <si>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</si>
  <si>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</si>
  <si>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</si>
  <si>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</si>
  <si>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</si>
  <si>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</si>
  <si>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</si>
  <si>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</si>
  <si>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</si>
  <si>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</si>
  <si>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</si>
  <si>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</si>
  <si>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</si>
  <si>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</si>
  <si>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</si>
  <si>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</si>
  <si>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</si>
  <si>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</si>
  <si>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</si>
  <si>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</si>
  <si>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</si>
  <si>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</si>
  <si>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</si>
  <si>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</si>
  <si>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</si>
  <si>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</si>
  <si>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</si>
  <si>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</si>
  <si>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</si>
  <si>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</si>
  <si>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</si>
  <si>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</si>
  <si>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</si>
  <si>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</si>
  <si>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</si>
  <si>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</si>
  <si>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</si>
  <si>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</si>
  <si>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</si>
  <si>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</si>
  <si>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</si>
  <si>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</si>
  <si>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</si>
  <si>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</si>
  <si>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</si>
  <si>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</si>
  <si>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</si>
  <si>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</si>
  <si>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</si>
  <si>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</si>
  <si>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</si>
  <si>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</si>
  <si>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</si>
  <si>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</si>
  <si>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</si>
  <si>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</si>
  <si>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</si>
  <si>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</si>
  <si>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</si>
  <si>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</si>
  <si>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</si>
  <si>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</si>
  <si>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</si>
  <si>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</si>
  <si>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</si>
  <si>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</si>
  <si>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</si>
  <si>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</si>
  <si>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</si>
  <si>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</si>
  <si>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</si>
  <si>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</si>
  <si>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</si>
  <si>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</si>
  <si>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</si>
  <si>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</si>
  <si>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</si>
  <si>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</si>
  <si>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</si>
  <si>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</si>
  <si>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</si>
  <si>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</si>
  <si>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</si>
  <si>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</si>
  <si>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</si>
  <si>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</si>
  <si>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</si>
  <si>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</si>
  <si>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</si>
  <si>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</si>
  <si>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</si>
  <si>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</si>
  <si>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</si>
  <si>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</si>
  <si>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</si>
  <si>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</si>
  <si>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</si>
  <si>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</si>
  <si>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</si>
  <si>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</si>
  <si>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</si>
  <si>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</si>
  <si>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</si>
  <si>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</si>
  <si>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</si>
  <si>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</si>
  <si>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</si>
  <si>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</si>
  <si>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</si>
  <si>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</si>
  <si>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</si>
  <si>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</si>
  <si>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</si>
  <si>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</si>
  <si>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</si>
  <si>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</si>
  <si>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</si>
  <si>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</si>
  <si>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</si>
  <si>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1 11 07015 10 0000 120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</si>
  <si>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</si>
  <si>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</si>
  <si>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</si>
  <si>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</si>
  <si>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</si>
  <si>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</si>
  <si>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</si>
  <si>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</si>
  <si>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 государственных и муниципальных унитарных предприятий, созданных поселениями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</si>
  <si>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</si>
  <si>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</si>
  <si>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</si>
  <si>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</si>
  <si>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</si>
  <si>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</si>
  <si>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</si>
  <si>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</si>
  <si>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</si>
  <si>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</si>
  <si>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</si>
  <si>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</si>
  <si>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</si>
  <si>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</si>
  <si>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</si>
  <si>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</si>
  <si>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</si>
  <si>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</si>
  <si>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</si>
  <si>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</si>
  <si>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</si>
  <si>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</si>
  <si>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</si>
  <si>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</si>
  <si>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</si>
  <si>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</si>
  <si>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</si>
  <si>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</si>
  <si>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</si>
  <si>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</si>
  <si>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</si>
  <si>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</si>
  <si>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</si>
  <si>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</si>
  <si>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</si>
  <si>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</si>
  <si>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</si>
  <si>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</si>
  <si>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</si>
  <si>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</si>
  <si>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</si>
  <si>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</si>
  <si>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</si>
  <si>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</si>
  <si>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</si>
  <si>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</si>
  <si>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</si>
  <si>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</si>
  <si>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</si>
  <si>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</si>
  <si>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</si>
  <si>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</si>
  <si>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</si>
  <si>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</si>
  <si>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</si>
  <si>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</si>
  <si>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</si>
  <si>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</si>
  <si>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</si>
  <si>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</si>
  <si>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</si>
  <si>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</si>
  <si>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</si>
  <si>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</si>
  <si>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</si>
  <si>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>12 г.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</si>
  <si>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</si>
  <si>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</si>
  <si>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</si>
  <si>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</si>
  <si>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</si>
  <si>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</si>
  <si>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</si>
  <si>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</si>
  <si>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</si>
  <si>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</si>
  <si>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</si>
  <si>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</si>
  <si>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</si>
  <si>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</si>
  <si>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</si>
  <si>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</si>
  <si>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</si>
  <si>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</si>
  <si>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</si>
  <si>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</si>
  <si>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</si>
  <si>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</si>
  <si>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951.0107.0200800.880 ф.00</t>
  </si>
  <si>
    <t>951.0113.0920300.244   ф.00</t>
  </si>
  <si>
    <t>951.0113.7952700.244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</si>
  <si>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</si>
  <si>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</si>
  <si>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</si>
  <si>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</si>
  <si>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</si>
  <si>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</si>
  <si>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951.0309.7952600.244 ф.00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</si>
  <si>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</si>
  <si>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</si>
  <si>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</si>
  <si>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</si>
  <si>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951.0503.7953546.244 ф.36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</si>
  <si>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</si>
  <si>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</si>
  <si>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</si>
  <si>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</si>
  <si>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</si>
  <si>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Проведение выборов глав и депутатов представительных органов сельских поселений</t>
  </si>
  <si>
    <t>Начисления на прочие выплаты</t>
  </si>
  <si>
    <t>1 06 01030 10 2000 110</t>
  </si>
  <si>
    <t>951.0503.7953546.244 ф.37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</si>
  <si>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</si>
  <si>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</si>
  <si>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</si>
  <si>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</si>
  <si>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</si>
  <si>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</si>
  <si>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Транспортные услуги</t>
  </si>
  <si>
    <t>Работы и услуги по содержанию имущества</t>
  </si>
  <si>
    <t>951.0503.7953546.244 ф.32</t>
  </si>
  <si>
    <t>Субсидии на возмещение  части платы граждан за жилое помещение и коммунальные услуги МУП "ЖКХ"</t>
  </si>
  <si>
    <t>951.0502.5210102.810 ф.16</t>
  </si>
  <si>
    <t xml:space="preserve">951.0502.5210102.810 </t>
  </si>
  <si>
    <t>951.0502.5210102.810 ф.85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</si>
  <si>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</si>
  <si>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</si>
  <si>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</si>
  <si>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</si>
  <si>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</si>
  <si>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</si>
  <si>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</si>
  <si>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</si>
  <si>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</si>
  <si>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</si>
  <si>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</si>
  <si>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</si>
  <si>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</si>
  <si>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</si>
  <si>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</si>
  <si>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1 09 04053 10 4000 110</t>
  </si>
  <si>
    <t>Работы, услуги по содержанию имущества</t>
  </si>
  <si>
    <t>951.0503.7955546.540 ф.00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</si>
  <si>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</si>
  <si>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</si>
  <si>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</si>
  <si>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</si>
  <si>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</si>
  <si>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</si>
  <si>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</si>
  <si>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</si>
  <si>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</si>
  <si>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</si>
  <si>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</si>
  <si>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</si>
  <si>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</si>
  <si>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</si>
  <si>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</si>
  <si>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</si>
  <si>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</si>
  <si>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</si>
  <si>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</si>
  <si>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</si>
  <si>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</si>
  <si>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</si>
  <si>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951.0409.5222700.244 ф.19</t>
  </si>
  <si>
    <t>1 05 01021 01 2000 110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</si>
  <si>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</si>
  <si>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2 02 04012 10 0000 151</t>
  </si>
  <si>
    <t>2 02 04012 00 0000 151</t>
  </si>
  <si>
    <t>Прочие работы, услуги</t>
  </si>
  <si>
    <t>951.0113.0900200.244  ф.00</t>
  </si>
  <si>
    <t xml:space="preserve">     225</t>
  </si>
  <si>
    <t xml:space="preserve">    251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</si>
  <si>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</si>
  <si>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</si>
  <si>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</si>
  <si>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</si>
  <si>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</si>
  <si>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</si>
  <si>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</si>
  <si>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951.0503.7955546.244 ф.32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</si>
  <si>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</si>
  <si>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</si>
  <si>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</si>
  <si>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</si>
  <si>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Средства, переданные для компенсации дополнительных расходов, возникших в результате решений принятых органами власти</t>
  </si>
  <si>
    <t>951.0801.7950801 612  ф.01</t>
  </si>
  <si>
    <t>222</t>
  </si>
  <si>
    <t>1 06 06023 10 3000 110</t>
  </si>
  <si>
    <t>1 01 02010 01 3000 110</t>
  </si>
  <si>
    <t>951.0801.7950801 611  ф.16</t>
  </si>
  <si>
    <t>Средства, направленные на повышение зарплаты работникам муниципальных учреждений</t>
  </si>
  <si>
    <t>951.0801.7950802 611  ф.16</t>
  </si>
  <si>
    <t>Прочие  межбюджетные трансферты</t>
  </si>
  <si>
    <t>2 07 05000 00 0000 151</t>
  </si>
  <si>
    <t>2 07 05000 10 0000 151</t>
  </si>
  <si>
    <t>Прочие  межбюджетные трансферты в бюджеты поселений</t>
  </si>
  <si>
    <t>1 05 03010 01 3000 110</t>
  </si>
  <si>
    <t>ноября</t>
  </si>
  <si>
    <t>01.11.2012</t>
  </si>
  <si>
    <t>01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</si>
  <si>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</si>
  <si>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</si>
  <si>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1 14 02000 00 0000 440</t>
  </si>
  <si>
    <t>1 14 02053 10 0000 440</t>
  </si>
  <si>
    <t>1 01 02030 01 3000 110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</si>
</sst>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30" fillId="0" borderId="13" xfId="0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49" fontId="6" fillId="24" borderId="1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/>
    </xf>
    <xf numFmtId="166" fontId="5" fillId="0" borderId="13" xfId="43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Border="1" applyAlignment="1">
      <alignment horizontal="left" wrapText="1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wrapText="1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0" fontId="30" fillId="0" borderId="20" xfId="0" applyFont="1" applyFill="1" applyBorder="1" applyAlignment="1">
      <alignment wrapText="1"/>
    </xf>
    <xf numFmtId="0" fontId="30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2"/>
  <sheetViews>
    <sheetView tabSelected="1" view="pageBreakPreview" zoomScaleSheetLayoutView="100" workbookViewId="0" topLeftCell="A1">
      <selection activeCell="CW82" sqref="CW82:DM82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59" t="s">
        <v>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61" t="s">
        <v>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5"/>
      <c r="ES2" s="5"/>
      <c r="ET2" s="170" t="s">
        <v>0</v>
      </c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2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73" t="s">
        <v>17</v>
      </c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5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63" t="s">
        <v>330</v>
      </c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4">
        <v>2012</v>
      </c>
      <c r="CF4" s="164"/>
      <c r="CG4" s="164"/>
      <c r="CH4" s="164"/>
      <c r="CI4" s="164"/>
      <c r="CJ4" s="165" t="s">
        <v>4</v>
      </c>
      <c r="CK4" s="16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58" t="s">
        <v>331</v>
      </c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6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57" t="s">
        <v>51</v>
      </c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76" t="s">
        <v>52</v>
      </c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8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57" t="s">
        <v>122</v>
      </c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58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6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58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6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197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79">
        <v>383</v>
      </c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1"/>
    </row>
    <row r="9" spans="1:166" s="4" customFormat="1" ht="15.75" customHeight="1">
      <c r="A9" s="161" t="s">
        <v>20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9"/>
    </row>
    <row r="10" spans="1:167" s="4" customFormat="1" ht="19.5" customHeight="1">
      <c r="A10" s="97" t="s">
        <v>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9"/>
      <c r="AN10" s="97" t="s">
        <v>23</v>
      </c>
      <c r="AO10" s="98"/>
      <c r="AP10" s="98"/>
      <c r="AQ10" s="98"/>
      <c r="AR10" s="98"/>
      <c r="AS10" s="99"/>
      <c r="AT10" s="97" t="s">
        <v>28</v>
      </c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9"/>
      <c r="BJ10" s="97" t="s">
        <v>144</v>
      </c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9"/>
      <c r="CF10" s="90" t="s">
        <v>24</v>
      </c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2"/>
      <c r="ET10" s="96" t="s">
        <v>29</v>
      </c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5"/>
    </row>
    <row r="11" spans="1:167" s="4" customFormat="1" ht="109.5" customHeigh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2"/>
      <c r="AN11" s="100"/>
      <c r="AO11" s="101"/>
      <c r="AP11" s="101"/>
      <c r="AQ11" s="101"/>
      <c r="AR11" s="101"/>
      <c r="AS11" s="102"/>
      <c r="AT11" s="100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2"/>
      <c r="BJ11" s="100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2"/>
      <c r="CF11" s="91" t="s">
        <v>145</v>
      </c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2"/>
      <c r="CW11" s="90" t="s">
        <v>25</v>
      </c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2"/>
      <c r="DN11" s="90" t="s">
        <v>26</v>
      </c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2"/>
      <c r="EE11" s="90" t="s">
        <v>27</v>
      </c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2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5"/>
    </row>
    <row r="12" spans="1:167" s="4" customFormat="1" ht="11.25" customHeight="1">
      <c r="A12" s="166">
        <v>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8"/>
      <c r="AN12" s="166">
        <v>2</v>
      </c>
      <c r="AO12" s="167"/>
      <c r="AP12" s="167"/>
      <c r="AQ12" s="167"/>
      <c r="AR12" s="167"/>
      <c r="AS12" s="168"/>
      <c r="AT12" s="166">
        <v>3</v>
      </c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8"/>
      <c r="BJ12" s="166">
        <v>4</v>
      </c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8"/>
      <c r="CF12" s="166">
        <v>5</v>
      </c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8"/>
      <c r="CW12" s="166">
        <v>6</v>
      </c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8"/>
      <c r="DN12" s="166">
        <v>7</v>
      </c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8"/>
      <c r="EE12" s="166">
        <v>8</v>
      </c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8"/>
      <c r="ET12" s="185">
        <v>9</v>
      </c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5"/>
    </row>
    <row r="13" spans="1:167" s="12" customFormat="1" ht="20.25" customHeight="1">
      <c r="A13" s="182" t="s">
        <v>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4"/>
      <c r="AN13" s="109" t="s">
        <v>30</v>
      </c>
      <c r="AO13" s="109"/>
      <c r="AP13" s="109"/>
      <c r="AQ13" s="109"/>
      <c r="AR13" s="109"/>
      <c r="AS13" s="109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4">
        <f>BJ15+BJ95</f>
        <v>6456400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>
        <f>CF15+CF96</f>
        <v>5648068.52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4">
        <f>CF13</f>
        <v>5648068.52</v>
      </c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11"/>
    </row>
    <row r="14" spans="1:167" s="4" customFormat="1" ht="15" customHeight="1">
      <c r="A14" s="113" t="s">
        <v>22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4" t="s">
        <v>31</v>
      </c>
      <c r="AO14" s="114"/>
      <c r="AP14" s="114"/>
      <c r="AQ14" s="114"/>
      <c r="AR14" s="114"/>
      <c r="AS14" s="114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5"/>
    </row>
    <row r="15" spans="1:167" s="12" customFormat="1" ht="18" customHeight="1">
      <c r="A15" s="104" t="s">
        <v>153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41"/>
      <c r="AO15" s="41"/>
      <c r="AP15" s="41"/>
      <c r="AQ15" s="41"/>
      <c r="AR15" s="41"/>
      <c r="AS15" s="41"/>
      <c r="AT15" s="41" t="s">
        <v>89</v>
      </c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4">
        <f>BJ16+BJ51+BJ67+BJ78+BJ85+BJ28</f>
        <v>2950900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>
        <f>CF16+CF51+CF67+CF85+CF71+CF78+CF82+CF92</f>
        <v>2213068.52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4">
        <f>CF15</f>
        <v>2213068.52</v>
      </c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11"/>
    </row>
    <row r="16" spans="1:167" s="12" customFormat="1" ht="18" customHeight="1">
      <c r="A16" s="132" t="s">
        <v>173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41"/>
      <c r="AO16" s="41"/>
      <c r="AP16" s="41"/>
      <c r="AQ16" s="41"/>
      <c r="AR16" s="41"/>
      <c r="AS16" s="41"/>
      <c r="AT16" s="41" t="s">
        <v>154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4">
        <f>BJ17</f>
        <v>653900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>
        <f>CF17+CF28</f>
        <v>873014.72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4">
        <f>CF16</f>
        <v>873014.72</v>
      </c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10"/>
      <c r="FJ16" s="10"/>
      <c r="FK16" s="11"/>
    </row>
    <row r="17" spans="1:167" s="12" customFormat="1" ht="18.75" customHeight="1">
      <c r="A17" s="132" t="s">
        <v>50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41"/>
      <c r="AO17" s="41"/>
      <c r="AP17" s="41"/>
      <c r="AQ17" s="41"/>
      <c r="AR17" s="41"/>
      <c r="AS17" s="41"/>
      <c r="AT17" s="41" t="s">
        <v>107</v>
      </c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4">
        <f>BJ18</f>
        <v>653900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>
        <f>CF18+CF24+CF22</f>
        <v>297722.21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4">
        <f>CF17</f>
        <v>297722.21</v>
      </c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10"/>
      <c r="FI17" s="10"/>
      <c r="FJ17" s="10"/>
      <c r="FK17" s="11"/>
    </row>
    <row r="18" spans="1:167" s="12" customFormat="1" ht="18" customHeight="1">
      <c r="A18" s="104" t="s">
        <v>50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41"/>
      <c r="AO18" s="41"/>
      <c r="AP18" s="41"/>
      <c r="AQ18" s="41"/>
      <c r="AR18" s="41"/>
      <c r="AS18" s="41"/>
      <c r="AT18" s="41" t="s">
        <v>199</v>
      </c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4">
        <v>653900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>
        <f>CF19+CF20+CF21</f>
        <v>292433.15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44">
        <f>CF18</f>
        <v>292433.15</v>
      </c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11"/>
    </row>
    <row r="19" spans="1:170" s="4" customFormat="1" ht="15.75" customHeight="1">
      <c r="A19" s="103" t="s">
        <v>50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49"/>
      <c r="AO19" s="49"/>
      <c r="AP19" s="49"/>
      <c r="AQ19" s="49"/>
      <c r="AR19" s="49"/>
      <c r="AS19" s="49"/>
      <c r="AT19" s="49" t="s">
        <v>198</v>
      </c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5">
        <v>0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>
        <v>291245.84</v>
      </c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45">
        <f>CF19</f>
        <v>291245.84</v>
      </c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5"/>
      <c r="FN19" s="5"/>
    </row>
    <row r="20" spans="1:170" s="4" customFormat="1" ht="15.75" customHeight="1">
      <c r="A20" s="103" t="s">
        <v>50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49"/>
      <c r="AO20" s="49"/>
      <c r="AP20" s="49"/>
      <c r="AQ20" s="49"/>
      <c r="AR20" s="49"/>
      <c r="AS20" s="49"/>
      <c r="AT20" s="49" t="s">
        <v>256</v>
      </c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5">
        <v>0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>
        <v>0</v>
      </c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45">
        <f aca="true" t="shared" si="0" ref="EE20:EE26">CF20</f>
        <v>0</v>
      </c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5"/>
      <c r="FN20" s="5"/>
    </row>
    <row r="21" spans="1:170" s="4" customFormat="1" ht="15.75" customHeight="1">
      <c r="A21" s="103" t="s">
        <v>50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49"/>
      <c r="AO21" s="49"/>
      <c r="AP21" s="49"/>
      <c r="AQ21" s="49"/>
      <c r="AR21" s="49"/>
      <c r="AS21" s="49"/>
      <c r="AT21" s="49" t="s">
        <v>321</v>
      </c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5">
        <v>0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>
        <v>1187.31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45">
        <f>CF21</f>
        <v>1187.31</v>
      </c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5"/>
      <c r="FN21" s="5"/>
    </row>
    <row r="22" spans="1:170" s="12" customFormat="1" ht="15.75" customHeight="1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41"/>
      <c r="AO22" s="41"/>
      <c r="AP22" s="41"/>
      <c r="AQ22" s="41"/>
      <c r="AR22" s="41"/>
      <c r="AS22" s="41"/>
      <c r="AT22" s="41" t="s">
        <v>306</v>
      </c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4">
        <v>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>
        <f>CF23</f>
        <v>478.6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4">
        <f t="shared" si="0"/>
        <v>478.6</v>
      </c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11"/>
      <c r="FN22" s="11"/>
    </row>
    <row r="23" spans="1:170" s="4" customFormat="1" ht="15.75" customHeight="1">
      <c r="A23" s="103" t="s">
        <v>50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49"/>
      <c r="AO23" s="49"/>
      <c r="AP23" s="49"/>
      <c r="AQ23" s="49"/>
      <c r="AR23" s="49"/>
      <c r="AS23" s="49"/>
      <c r="AT23" s="49" t="s">
        <v>305</v>
      </c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5">
        <v>0</v>
      </c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>
        <v>478.6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45">
        <f t="shared" si="0"/>
        <v>478.6</v>
      </c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5"/>
      <c r="FN23" s="5"/>
    </row>
    <row r="24" spans="1:170" s="12" customFormat="1" ht="15.75" customHeight="1">
      <c r="A24" s="104" t="s">
        <v>50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41"/>
      <c r="AO24" s="41"/>
      <c r="AP24" s="41"/>
      <c r="AQ24" s="41"/>
      <c r="AR24" s="41"/>
      <c r="AS24" s="41"/>
      <c r="AT24" s="41" t="s">
        <v>286</v>
      </c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4">
        <v>0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>
        <f>CF25+CF26+CF27</f>
        <v>4810.46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4">
        <f t="shared" si="0"/>
        <v>4810.46</v>
      </c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11"/>
      <c r="FN24" s="11"/>
    </row>
    <row r="25" spans="1:170" s="4" customFormat="1" ht="15.75" customHeight="1">
      <c r="A25" s="103" t="s">
        <v>50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49"/>
      <c r="AO25" s="49"/>
      <c r="AP25" s="49"/>
      <c r="AQ25" s="49"/>
      <c r="AR25" s="49"/>
      <c r="AS25" s="49"/>
      <c r="AT25" s="49" t="s">
        <v>257</v>
      </c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>
        <v>4681.88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45">
        <f t="shared" si="0"/>
        <v>4681.88</v>
      </c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5"/>
      <c r="FN25" s="5"/>
    </row>
    <row r="26" spans="1:170" s="4" customFormat="1" ht="15.75" customHeight="1">
      <c r="A26" s="103" t="s">
        <v>50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49"/>
      <c r="AO26" s="49"/>
      <c r="AP26" s="49"/>
      <c r="AQ26" s="49"/>
      <c r="AR26" s="49"/>
      <c r="AS26" s="49"/>
      <c r="AT26" s="49" t="s">
        <v>258</v>
      </c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5">
        <v>0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>
        <v>18.58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45">
        <f t="shared" si="0"/>
        <v>18.58</v>
      </c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5"/>
      <c r="FN26" s="5"/>
    </row>
    <row r="27" spans="1:170" s="4" customFormat="1" ht="15.75" customHeight="1">
      <c r="A27" s="103" t="s">
        <v>50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49"/>
      <c r="AO27" s="49"/>
      <c r="AP27" s="49"/>
      <c r="AQ27" s="49"/>
      <c r="AR27" s="49"/>
      <c r="AS27" s="49"/>
      <c r="AT27" s="49" t="s">
        <v>337</v>
      </c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5">
        <v>0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>
        <v>110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45">
        <f>CF27</f>
        <v>110</v>
      </c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5"/>
      <c r="FN27" s="5"/>
    </row>
    <row r="28" spans="1:167" s="4" customFormat="1" ht="23.25" customHeight="1">
      <c r="A28" s="78" t="s">
        <v>155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41"/>
      <c r="AO28" s="41"/>
      <c r="AP28" s="41"/>
      <c r="AQ28" s="41"/>
      <c r="AR28" s="41"/>
      <c r="AS28" s="41"/>
      <c r="AT28" s="41" t="s">
        <v>108</v>
      </c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4">
        <f>BJ29+BJ46</f>
        <v>303000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>
        <f>CF46+CF29</f>
        <v>575292.51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44">
        <f aca="true" t="shared" si="1" ref="EE28:EE37">CF28</f>
        <v>575292.51</v>
      </c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16"/>
      <c r="FJ28" s="16"/>
      <c r="FK28" s="5"/>
    </row>
    <row r="29" spans="1:175" s="4" customFormat="1" ht="34.5" customHeight="1">
      <c r="A29" s="104" t="s">
        <v>163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41"/>
      <c r="AO29" s="41"/>
      <c r="AP29" s="41"/>
      <c r="AQ29" s="41"/>
      <c r="AR29" s="41"/>
      <c r="AS29" s="41"/>
      <c r="AT29" s="41" t="s">
        <v>161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4">
        <f>BJ30+BJ36</f>
        <v>164900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>
        <f>CF30+CF36+CF44</f>
        <v>332790.51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44">
        <f t="shared" si="1"/>
        <v>332790.51</v>
      </c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16"/>
      <c r="FJ29" s="16"/>
      <c r="FK29" s="5"/>
      <c r="FS29" s="5"/>
    </row>
    <row r="30" spans="1:167" s="12" customFormat="1" ht="46.5" customHeight="1">
      <c r="A30" s="104" t="s">
        <v>164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41"/>
      <c r="AO30" s="41"/>
      <c r="AP30" s="41"/>
      <c r="AQ30" s="41"/>
      <c r="AR30" s="41"/>
      <c r="AS30" s="41"/>
      <c r="AT30" s="41" t="s">
        <v>200</v>
      </c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4">
        <f>BJ31+BJ32+BJ33+BJ35</f>
        <v>149800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>
        <f>CF31+CF33+CF35+CF34</f>
        <v>198021.21999999997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4">
        <f t="shared" si="1"/>
        <v>198021.21999999997</v>
      </c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11"/>
    </row>
    <row r="31" spans="1:167" s="4" customFormat="1" ht="33" customHeight="1">
      <c r="A31" s="103" t="s">
        <v>164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49"/>
      <c r="AO31" s="49"/>
      <c r="AP31" s="49"/>
      <c r="AQ31" s="49"/>
      <c r="AR31" s="49"/>
      <c r="AS31" s="49"/>
      <c r="AT31" s="49" t="s">
        <v>201</v>
      </c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5">
        <v>149800</v>
      </c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>
        <f>CF32</f>
        <v>196303.37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45">
        <f t="shared" si="1"/>
        <v>196303.37</v>
      </c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5"/>
    </row>
    <row r="32" spans="1:167" s="12" customFormat="1" ht="34.5" customHeight="1">
      <c r="A32" s="103" t="s">
        <v>164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41"/>
      <c r="AO32" s="83"/>
      <c r="AP32" s="83"/>
      <c r="AQ32" s="83"/>
      <c r="AR32" s="83"/>
      <c r="AS32" s="83"/>
      <c r="AT32" s="49" t="s">
        <v>194</v>
      </c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45">
        <v>0</v>
      </c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>
        <v>196303.37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5">
        <f t="shared" si="1"/>
        <v>196303.37</v>
      </c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10"/>
      <c r="FI32" s="10"/>
      <c r="FJ32" s="10"/>
      <c r="FK32" s="11"/>
    </row>
    <row r="33" spans="1:167" s="4" customFormat="1" ht="36.75" customHeight="1">
      <c r="A33" s="103" t="s">
        <v>283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41"/>
      <c r="AO33" s="41"/>
      <c r="AP33" s="41"/>
      <c r="AQ33" s="41"/>
      <c r="AR33" s="41"/>
      <c r="AS33" s="41"/>
      <c r="AT33" s="49" t="s">
        <v>274</v>
      </c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5">
        <v>0</v>
      </c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>
        <v>2373.72</v>
      </c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37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37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45">
        <f t="shared" si="1"/>
        <v>2373.72</v>
      </c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37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16"/>
      <c r="FI33" s="16"/>
      <c r="FJ33" s="16"/>
      <c r="FK33" s="5"/>
    </row>
    <row r="34" spans="1:167" s="4" customFormat="1" ht="53.25" customHeight="1">
      <c r="A34" s="103" t="s">
        <v>282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41"/>
      <c r="AO34" s="41"/>
      <c r="AP34" s="41"/>
      <c r="AQ34" s="41"/>
      <c r="AR34" s="41"/>
      <c r="AS34" s="41"/>
      <c r="AT34" s="49" t="s">
        <v>307</v>
      </c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>
        <v>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>
        <v>-880.42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37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37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45">
        <f t="shared" si="1"/>
        <v>-880.42</v>
      </c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37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16"/>
      <c r="FI34" s="16"/>
      <c r="FJ34" s="16"/>
      <c r="FK34" s="5"/>
    </row>
    <row r="35" spans="1:167" s="4" customFormat="1" ht="53.25" customHeight="1">
      <c r="A35" s="103" t="s">
        <v>282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41"/>
      <c r="AO35" s="41"/>
      <c r="AP35" s="41"/>
      <c r="AQ35" s="41"/>
      <c r="AR35" s="41"/>
      <c r="AS35" s="41"/>
      <c r="AT35" s="49" t="s">
        <v>275</v>
      </c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>
        <v>0</v>
      </c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>
        <v>224.55</v>
      </c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37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37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45">
        <f t="shared" si="1"/>
        <v>224.55</v>
      </c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37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16"/>
      <c r="FI35" s="16"/>
      <c r="FJ35" s="16"/>
      <c r="FK35" s="5"/>
    </row>
    <row r="36" spans="1:167" s="4" customFormat="1" ht="55.5" customHeight="1">
      <c r="A36" s="104" t="s">
        <v>165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41"/>
      <c r="AO36" s="41"/>
      <c r="AP36" s="41"/>
      <c r="AQ36" s="41"/>
      <c r="AR36" s="41"/>
      <c r="AS36" s="41"/>
      <c r="AT36" s="41" t="s">
        <v>203</v>
      </c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4">
        <f>BJ37</f>
        <v>15100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>
        <f>CF37+CF40+CF39+CF42+CF43</f>
        <v>104288.64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37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37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45">
        <f t="shared" si="1"/>
        <v>104288.64</v>
      </c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37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16"/>
      <c r="FI36" s="16"/>
      <c r="FJ36" s="16"/>
      <c r="FK36" s="5"/>
    </row>
    <row r="37" spans="1:167" s="12" customFormat="1" ht="35.25" customHeight="1">
      <c r="A37" s="103" t="s">
        <v>187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41"/>
      <c r="AO37" s="41"/>
      <c r="AP37" s="41"/>
      <c r="AQ37" s="41"/>
      <c r="AR37" s="41"/>
      <c r="AS37" s="41"/>
      <c r="AT37" s="49" t="s">
        <v>202</v>
      </c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5">
        <v>15100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>
        <f>CF38</f>
        <v>70542.38</v>
      </c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45">
        <f t="shared" si="1"/>
        <v>70542.38</v>
      </c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53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5"/>
      <c r="FK37" s="11"/>
    </row>
    <row r="38" spans="1:167" s="12" customFormat="1" ht="37.5" customHeight="1">
      <c r="A38" s="103" t="s">
        <v>187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41"/>
      <c r="AO38" s="41"/>
      <c r="AP38" s="41"/>
      <c r="AQ38" s="41"/>
      <c r="AR38" s="41"/>
      <c r="AS38" s="41"/>
      <c r="AT38" s="49" t="s">
        <v>259</v>
      </c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5">
        <v>0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>
        <v>70542.38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45">
        <f aca="true" t="shared" si="2" ref="EE38:EE44">CF38</f>
        <v>70542.38</v>
      </c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53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5"/>
      <c r="FK38" s="11"/>
    </row>
    <row r="39" spans="1:167" s="12" customFormat="1" ht="37.5" customHeight="1">
      <c r="A39" s="103" t="s">
        <v>187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41"/>
      <c r="AO39" s="41"/>
      <c r="AP39" s="41"/>
      <c r="AQ39" s="41"/>
      <c r="AR39" s="41"/>
      <c r="AS39" s="41"/>
      <c r="AT39" s="49" t="s">
        <v>297</v>
      </c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5">
        <v>0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>
        <v>4.73</v>
      </c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45">
        <f t="shared" si="2"/>
        <v>4.73</v>
      </c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53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5"/>
      <c r="FK39" s="11"/>
    </row>
    <row r="40" spans="1:167" s="12" customFormat="1" ht="54" customHeight="1">
      <c r="A40" s="103" t="s">
        <v>281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41"/>
      <c r="AO40" s="41"/>
      <c r="AP40" s="41"/>
      <c r="AQ40" s="41"/>
      <c r="AR40" s="41"/>
      <c r="AS40" s="41"/>
      <c r="AT40" s="49" t="s">
        <v>277</v>
      </c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5">
        <v>0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>
        <f>CF41</f>
        <v>20595.68</v>
      </c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45">
        <f t="shared" si="2"/>
        <v>20595.68</v>
      </c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53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5"/>
      <c r="FK40" s="11"/>
    </row>
    <row r="41" spans="1:167" s="12" customFormat="1" ht="56.25" customHeight="1">
      <c r="A41" s="121" t="s">
        <v>281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3"/>
      <c r="AN41" s="41"/>
      <c r="AO41" s="41"/>
      <c r="AP41" s="41"/>
      <c r="AQ41" s="41"/>
      <c r="AR41" s="41"/>
      <c r="AS41" s="41"/>
      <c r="AT41" s="49" t="s">
        <v>276</v>
      </c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5">
        <v>0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>
        <v>20595.68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45">
        <f t="shared" si="2"/>
        <v>20595.68</v>
      </c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53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5"/>
      <c r="FK41" s="11"/>
    </row>
    <row r="42" spans="1:167" s="12" customFormat="1" ht="75" customHeight="1">
      <c r="A42" s="103" t="s">
        <v>285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41"/>
      <c r="AO42" s="41"/>
      <c r="AP42" s="41"/>
      <c r="AQ42" s="41"/>
      <c r="AR42" s="41"/>
      <c r="AS42" s="41"/>
      <c r="AT42" s="49" t="s">
        <v>278</v>
      </c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5">
        <v>0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>
        <v>8473.18</v>
      </c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45">
        <f t="shared" si="2"/>
        <v>8473.18</v>
      </c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53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5"/>
      <c r="FK42" s="11"/>
    </row>
    <row r="43" spans="1:167" s="12" customFormat="1" ht="72" customHeight="1">
      <c r="A43" s="103" t="s">
        <v>284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41"/>
      <c r="AO43" s="41"/>
      <c r="AP43" s="41"/>
      <c r="AQ43" s="41"/>
      <c r="AR43" s="41"/>
      <c r="AS43" s="41"/>
      <c r="AT43" s="49" t="s">
        <v>279</v>
      </c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5">
        <v>0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>
        <v>4672.67</v>
      </c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45">
        <f t="shared" si="2"/>
        <v>4672.67</v>
      </c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53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5"/>
      <c r="FK43" s="11"/>
    </row>
    <row r="44" spans="1:167" s="12" customFormat="1" ht="38.25" customHeight="1">
      <c r="A44" s="104" t="s">
        <v>308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41"/>
      <c r="AO44" s="41"/>
      <c r="AP44" s="41"/>
      <c r="AQ44" s="41"/>
      <c r="AR44" s="41"/>
      <c r="AS44" s="41"/>
      <c r="AT44" s="41" t="s">
        <v>310</v>
      </c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4">
        <f>BJ45</f>
        <v>0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>
        <f>CF45</f>
        <v>30480.65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4">
        <f t="shared" si="2"/>
        <v>30480.65</v>
      </c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53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5"/>
      <c r="FK44" s="11"/>
    </row>
    <row r="45" spans="1:167" s="12" customFormat="1" ht="38.25" customHeight="1">
      <c r="A45" s="103" t="s">
        <v>308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41"/>
      <c r="AO45" s="41"/>
      <c r="AP45" s="41"/>
      <c r="AQ45" s="41"/>
      <c r="AR45" s="41"/>
      <c r="AS45" s="41"/>
      <c r="AT45" s="49" t="s">
        <v>309</v>
      </c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5">
        <v>0</v>
      </c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>
        <v>30480.65</v>
      </c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45">
        <f aca="true" t="shared" si="3" ref="EE45:EE57">CF45</f>
        <v>30480.65</v>
      </c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53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5"/>
      <c r="FK45" s="11"/>
    </row>
    <row r="46" spans="1:167" s="12" customFormat="1" ht="18.75" customHeight="1">
      <c r="A46" s="107" t="s">
        <v>172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41"/>
      <c r="AO46" s="41"/>
      <c r="AP46" s="41"/>
      <c r="AQ46" s="41"/>
      <c r="AR46" s="41"/>
      <c r="AS46" s="41"/>
      <c r="AT46" s="41" t="s">
        <v>204</v>
      </c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4">
        <f>BJ47</f>
        <v>138100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>
        <f>CF47+CF50+CF49</f>
        <v>242502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4">
        <f t="shared" si="3"/>
        <v>242502</v>
      </c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53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5"/>
      <c r="FK46" s="11"/>
    </row>
    <row r="47" spans="1:167" s="12" customFormat="1" ht="19.5" customHeight="1">
      <c r="A47" s="130" t="s">
        <v>172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41"/>
      <c r="AO47" s="41"/>
      <c r="AP47" s="41"/>
      <c r="AQ47" s="41"/>
      <c r="AR47" s="41"/>
      <c r="AS47" s="41"/>
      <c r="AT47" s="49" t="s">
        <v>205</v>
      </c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5">
        <v>138100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>
        <f>CF48</f>
        <v>241552</v>
      </c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4">
        <f t="shared" si="3"/>
        <v>241552</v>
      </c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10"/>
      <c r="FI47" s="10"/>
      <c r="FJ47" s="10"/>
      <c r="FK47" s="11"/>
    </row>
    <row r="48" spans="1:167" s="12" customFormat="1" ht="19.5" customHeight="1">
      <c r="A48" s="130" t="s">
        <v>172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41"/>
      <c r="AO48" s="41"/>
      <c r="AP48" s="41"/>
      <c r="AQ48" s="41"/>
      <c r="AR48" s="41"/>
      <c r="AS48" s="41"/>
      <c r="AT48" s="49" t="s">
        <v>287</v>
      </c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>
        <v>241552</v>
      </c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4">
        <f t="shared" si="3"/>
        <v>241552</v>
      </c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10"/>
      <c r="FI48" s="10"/>
      <c r="FJ48" s="10"/>
      <c r="FK48" s="11"/>
    </row>
    <row r="49" spans="1:167" s="12" customFormat="1" ht="17.25" customHeight="1">
      <c r="A49" s="130" t="s">
        <v>172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41"/>
      <c r="AO49" s="41"/>
      <c r="AP49" s="41"/>
      <c r="AQ49" s="41"/>
      <c r="AR49" s="41"/>
      <c r="AS49" s="41"/>
      <c r="AT49" s="49" t="s">
        <v>329</v>
      </c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5">
        <v>0</v>
      </c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>
        <v>500</v>
      </c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4">
        <f>CF49</f>
        <v>500</v>
      </c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10"/>
      <c r="FI49" s="10"/>
      <c r="FJ49" s="10"/>
      <c r="FK49" s="11"/>
    </row>
    <row r="50" spans="1:167" s="12" customFormat="1" ht="17.25" customHeight="1">
      <c r="A50" s="130" t="s">
        <v>172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41"/>
      <c r="AO50" s="41"/>
      <c r="AP50" s="41"/>
      <c r="AQ50" s="41"/>
      <c r="AR50" s="41"/>
      <c r="AS50" s="41"/>
      <c r="AT50" s="49" t="s">
        <v>260</v>
      </c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5">
        <v>0</v>
      </c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>
        <v>450</v>
      </c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4">
        <f t="shared" si="3"/>
        <v>450</v>
      </c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10"/>
      <c r="FI50" s="10"/>
      <c r="FJ50" s="10"/>
      <c r="FK50" s="11"/>
    </row>
    <row r="51" spans="1:167" s="4" customFormat="1" ht="16.5" customHeight="1">
      <c r="A51" s="78" t="s">
        <v>156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49"/>
      <c r="AO51" s="49"/>
      <c r="AP51" s="49"/>
      <c r="AQ51" s="49"/>
      <c r="AR51" s="49"/>
      <c r="AS51" s="49"/>
      <c r="AT51" s="41" t="s">
        <v>110</v>
      </c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79">
        <f>BJ52+BJ56</f>
        <v>1213600</v>
      </c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44">
        <f>CF52+CF56</f>
        <v>556290.91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44">
        <f t="shared" si="3"/>
        <v>556290.91</v>
      </c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16"/>
      <c r="FI51" s="16"/>
      <c r="FJ51" s="16"/>
      <c r="FK51" s="5"/>
    </row>
    <row r="52" spans="1:167" s="4" customFormat="1" ht="18" customHeight="1">
      <c r="A52" s="78" t="s">
        <v>109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41"/>
      <c r="AO52" s="41"/>
      <c r="AP52" s="41"/>
      <c r="AQ52" s="41"/>
      <c r="AR52" s="41"/>
      <c r="AS52" s="41"/>
      <c r="AT52" s="41" t="s">
        <v>111</v>
      </c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4">
        <f>BJ53</f>
        <v>246900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>
        <f>CF53</f>
        <v>127033.37000000001</v>
      </c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44">
        <f t="shared" si="3"/>
        <v>127033.37000000001</v>
      </c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16"/>
      <c r="FI52" s="16"/>
      <c r="FJ52" s="16"/>
      <c r="FK52" s="5"/>
    </row>
    <row r="53" spans="1:167" s="12" customFormat="1" ht="37.5" customHeight="1">
      <c r="A53" s="104" t="s">
        <v>183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41"/>
      <c r="AO53" s="41"/>
      <c r="AP53" s="41"/>
      <c r="AQ53" s="41"/>
      <c r="AR53" s="41"/>
      <c r="AS53" s="41"/>
      <c r="AT53" s="41" t="s">
        <v>90</v>
      </c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4">
        <v>246900</v>
      </c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>
        <f>CF54+CF55</f>
        <v>127033.37000000001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44">
        <f t="shared" si="3"/>
        <v>127033.37000000001</v>
      </c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53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5"/>
      <c r="FK53" s="11"/>
    </row>
    <row r="54" spans="1:167" s="4" customFormat="1" ht="18.75" customHeight="1">
      <c r="A54" s="111" t="s">
        <v>109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49"/>
      <c r="AO54" s="49"/>
      <c r="AP54" s="49"/>
      <c r="AQ54" s="49"/>
      <c r="AR54" s="49"/>
      <c r="AS54" s="49"/>
      <c r="AT54" s="49" t="s">
        <v>91</v>
      </c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5">
        <v>0</v>
      </c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>
        <v>119843.71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45">
        <f t="shared" si="3"/>
        <v>119843.71</v>
      </c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70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2"/>
      <c r="FK54" s="5"/>
    </row>
    <row r="55" spans="1:167" s="4" customFormat="1" ht="18" customHeight="1">
      <c r="A55" s="111" t="s">
        <v>109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49"/>
      <c r="AO55" s="49"/>
      <c r="AP55" s="49"/>
      <c r="AQ55" s="49"/>
      <c r="AR55" s="49"/>
      <c r="AS55" s="49"/>
      <c r="AT55" s="49" t="s">
        <v>241</v>
      </c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5">
        <v>0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>
        <v>7189.66</v>
      </c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45">
        <f t="shared" si="3"/>
        <v>7189.66</v>
      </c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70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2"/>
      <c r="FK55" s="5"/>
    </row>
    <row r="56" spans="1:167" s="12" customFormat="1" ht="21.75" customHeight="1">
      <c r="A56" s="78" t="s">
        <v>92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41"/>
      <c r="AO56" s="41"/>
      <c r="AP56" s="41"/>
      <c r="AQ56" s="41"/>
      <c r="AR56" s="41"/>
      <c r="AS56" s="41"/>
      <c r="AT56" s="41" t="s">
        <v>147</v>
      </c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4">
        <f>BJ58+BJ63</f>
        <v>966700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>
        <f>CF58+CF62</f>
        <v>429257.54000000004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4">
        <f t="shared" si="3"/>
        <v>429257.54000000004</v>
      </c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53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5"/>
      <c r="FK56" s="11"/>
    </row>
    <row r="57" spans="1:167" s="12" customFormat="1" ht="18" customHeight="1">
      <c r="A57" s="78" t="s">
        <v>174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41"/>
      <c r="AO57" s="41"/>
      <c r="AP57" s="41"/>
      <c r="AQ57" s="41"/>
      <c r="AR57" s="41"/>
      <c r="AS57" s="41"/>
      <c r="AT57" s="41" t="s">
        <v>112</v>
      </c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4">
        <f>BJ58</f>
        <v>795000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>
        <f>CF58</f>
        <v>159678.25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4">
        <f t="shared" si="3"/>
        <v>159678.25</v>
      </c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10"/>
      <c r="FI57" s="10"/>
      <c r="FJ57" s="10"/>
      <c r="FK57" s="11"/>
    </row>
    <row r="58" spans="1:167" s="12" customFormat="1" ht="19.5" customHeight="1">
      <c r="A58" s="78" t="s">
        <v>175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41"/>
      <c r="AO58" s="41"/>
      <c r="AP58" s="41"/>
      <c r="AQ58" s="41"/>
      <c r="AR58" s="41"/>
      <c r="AS58" s="41"/>
      <c r="AT58" s="41" t="s">
        <v>93</v>
      </c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4">
        <v>795000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>
        <f>CF59+CF60+CF61</f>
        <v>159678.25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4">
        <f aca="true" t="shared" si="4" ref="EE58:EE67">CF58</f>
        <v>159678.25</v>
      </c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53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5"/>
      <c r="FK58" s="11"/>
    </row>
    <row r="59" spans="1:167" s="4" customFormat="1" ht="20.25" customHeight="1">
      <c r="A59" s="111" t="s">
        <v>175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49"/>
      <c r="AO59" s="49"/>
      <c r="AP59" s="49"/>
      <c r="AQ59" s="49"/>
      <c r="AR59" s="49"/>
      <c r="AS59" s="49"/>
      <c r="AT59" s="49" t="s">
        <v>94</v>
      </c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5">
        <v>0</v>
      </c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>
        <v>155710.24</v>
      </c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45">
        <f t="shared" si="4"/>
        <v>155710.24</v>
      </c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70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2"/>
      <c r="FK59" s="5"/>
    </row>
    <row r="60" spans="1:167" s="4" customFormat="1" ht="18" customHeight="1">
      <c r="A60" s="138" t="s">
        <v>175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40"/>
      <c r="AN60" s="64"/>
      <c r="AO60" s="65"/>
      <c r="AP60" s="65"/>
      <c r="AQ60" s="65"/>
      <c r="AR60" s="65"/>
      <c r="AS60" s="66"/>
      <c r="AT60" s="64" t="s">
        <v>95</v>
      </c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6"/>
      <c r="BJ60" s="67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9"/>
      <c r="CF60" s="67">
        <v>3328.01</v>
      </c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9"/>
      <c r="CW60" s="70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2"/>
      <c r="DN60" s="70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2"/>
      <c r="EE60" s="67">
        <f t="shared" si="4"/>
        <v>3328.01</v>
      </c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9"/>
      <c r="ET60" s="70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2"/>
      <c r="FK60" s="5"/>
    </row>
    <row r="61" spans="1:167" s="4" customFormat="1" ht="18.75" customHeight="1">
      <c r="A61" s="138" t="s">
        <v>175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40"/>
      <c r="AN61" s="64"/>
      <c r="AO61" s="65"/>
      <c r="AP61" s="65"/>
      <c r="AQ61" s="65"/>
      <c r="AR61" s="65"/>
      <c r="AS61" s="66"/>
      <c r="AT61" s="64" t="s">
        <v>311</v>
      </c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6"/>
      <c r="BJ61" s="67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9"/>
      <c r="CF61" s="67">
        <v>640</v>
      </c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9"/>
      <c r="CW61" s="70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2"/>
      <c r="DN61" s="70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2"/>
      <c r="EE61" s="67">
        <f>CF61</f>
        <v>640</v>
      </c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9"/>
      <c r="ET61" s="70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2"/>
      <c r="FK61" s="5"/>
    </row>
    <row r="62" spans="1:167" s="4" customFormat="1" ht="18" customHeight="1">
      <c r="A62" s="78" t="s">
        <v>176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9"/>
      <c r="AO62" s="49"/>
      <c r="AP62" s="49"/>
      <c r="AQ62" s="49"/>
      <c r="AR62" s="49"/>
      <c r="AS62" s="49"/>
      <c r="AT62" s="41" t="s">
        <v>113</v>
      </c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4">
        <f>BJ63</f>
        <v>171700</v>
      </c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>
        <f>CF63</f>
        <v>269579.29000000004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4">
        <f t="shared" si="4"/>
        <v>269579.29000000004</v>
      </c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16"/>
      <c r="FI62" s="16"/>
      <c r="FJ62" s="16"/>
      <c r="FK62" s="5"/>
    </row>
    <row r="63" spans="1:167" s="12" customFormat="1" ht="19.5" customHeight="1">
      <c r="A63" s="78" t="s">
        <v>176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1"/>
      <c r="AO63" s="41"/>
      <c r="AP63" s="41"/>
      <c r="AQ63" s="41"/>
      <c r="AR63" s="41"/>
      <c r="AS63" s="41"/>
      <c r="AT63" s="41" t="s">
        <v>96</v>
      </c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4">
        <v>171700</v>
      </c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>
        <f>CF64+CF65+CF66</f>
        <v>269579.29000000004</v>
      </c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4">
        <f t="shared" si="4"/>
        <v>269579.29000000004</v>
      </c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53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5"/>
      <c r="FK63" s="11"/>
    </row>
    <row r="64" spans="1:167" s="4" customFormat="1" ht="20.25" customHeight="1">
      <c r="A64" s="111" t="s">
        <v>176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49"/>
      <c r="AO64" s="49"/>
      <c r="AP64" s="49"/>
      <c r="AQ64" s="49"/>
      <c r="AR64" s="49"/>
      <c r="AS64" s="49"/>
      <c r="AT64" s="49" t="s">
        <v>97</v>
      </c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5">
        <v>0</v>
      </c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>
        <v>265231.46</v>
      </c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45">
        <f t="shared" si="4"/>
        <v>265231.46</v>
      </c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70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2"/>
      <c r="FK64" s="5"/>
    </row>
    <row r="65" spans="1:167" s="4" customFormat="1" ht="18" customHeight="1">
      <c r="A65" s="111" t="s">
        <v>176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49"/>
      <c r="AO65" s="49"/>
      <c r="AP65" s="49"/>
      <c r="AQ65" s="49"/>
      <c r="AR65" s="49"/>
      <c r="AS65" s="49"/>
      <c r="AT65" s="49" t="s">
        <v>288</v>
      </c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5">
        <v>0</v>
      </c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>
        <v>118.43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45">
        <f>CF65</f>
        <v>118.43</v>
      </c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70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2"/>
      <c r="FK65" s="5"/>
    </row>
    <row r="66" spans="1:167" s="4" customFormat="1" ht="18" customHeight="1">
      <c r="A66" s="111" t="s">
        <v>176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49"/>
      <c r="AO66" s="49"/>
      <c r="AP66" s="49"/>
      <c r="AQ66" s="49"/>
      <c r="AR66" s="49"/>
      <c r="AS66" s="49"/>
      <c r="AT66" s="49" t="s">
        <v>320</v>
      </c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5">
        <v>0</v>
      </c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>
        <v>4229.4</v>
      </c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45">
        <f>CF66</f>
        <v>4229.4</v>
      </c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70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2"/>
      <c r="FK66" s="5"/>
    </row>
    <row r="67" spans="1:167" s="12" customFormat="1" ht="19.5" customHeight="1">
      <c r="A67" s="78" t="s">
        <v>157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41"/>
      <c r="AO67" s="41"/>
      <c r="AP67" s="41"/>
      <c r="AQ67" s="41"/>
      <c r="AR67" s="41"/>
      <c r="AS67" s="41"/>
      <c r="AT67" s="41" t="s">
        <v>98</v>
      </c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4">
        <f>BJ68</f>
        <v>7000</v>
      </c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>
        <f>CF68</f>
        <v>31170</v>
      </c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4">
        <f t="shared" si="4"/>
        <v>31170</v>
      </c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53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5"/>
      <c r="FK67" s="11"/>
    </row>
    <row r="68" spans="1:167" s="12" customFormat="1" ht="57.75" customHeight="1">
      <c r="A68" s="103" t="s">
        <v>177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49"/>
      <c r="AO68" s="49"/>
      <c r="AP68" s="49"/>
      <c r="AQ68" s="49"/>
      <c r="AR68" s="49"/>
      <c r="AS68" s="49"/>
      <c r="AT68" s="49" t="s">
        <v>114</v>
      </c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5">
        <f>BJ69</f>
        <v>7000</v>
      </c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>
        <f>CF69</f>
        <v>31170</v>
      </c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5">
        <f>CF68</f>
        <v>31170</v>
      </c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53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5"/>
      <c r="FI68" s="10"/>
      <c r="FJ68" s="10"/>
      <c r="FK68" s="11"/>
    </row>
    <row r="69" spans="1:167" s="12" customFormat="1" ht="93.75" customHeight="1">
      <c r="A69" s="130" t="s">
        <v>178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49"/>
      <c r="AO69" s="49"/>
      <c r="AP69" s="49"/>
      <c r="AQ69" s="49"/>
      <c r="AR69" s="49"/>
      <c r="AS69" s="49"/>
      <c r="AT69" s="49" t="s">
        <v>195</v>
      </c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5">
        <v>7000</v>
      </c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>
        <f>CF70</f>
        <v>31170</v>
      </c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5">
        <f>CF69</f>
        <v>31170</v>
      </c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53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5"/>
      <c r="FI69" s="10"/>
      <c r="FJ69" s="10"/>
      <c r="FK69" s="11"/>
    </row>
    <row r="70" spans="1:167" s="12" customFormat="1" ht="90.75" customHeight="1">
      <c r="A70" s="130" t="s">
        <v>178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49"/>
      <c r="AO70" s="49"/>
      <c r="AP70" s="49"/>
      <c r="AQ70" s="49"/>
      <c r="AR70" s="49"/>
      <c r="AS70" s="49"/>
      <c r="AT70" s="49" t="s">
        <v>103</v>
      </c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5">
        <v>0</v>
      </c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>
        <v>31170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5">
        <f>CF70</f>
        <v>31170</v>
      </c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53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5"/>
      <c r="FI70" s="10"/>
      <c r="FJ70" s="10"/>
      <c r="FK70" s="11"/>
    </row>
    <row r="71" spans="1:167" s="4" customFormat="1" ht="55.5" customHeight="1">
      <c r="A71" s="107" t="s">
        <v>261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49"/>
      <c r="AO71" s="49"/>
      <c r="AP71" s="49"/>
      <c r="AQ71" s="49"/>
      <c r="AR71" s="49"/>
      <c r="AS71" s="49"/>
      <c r="AT71" s="41" t="s">
        <v>262</v>
      </c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4">
        <v>0</v>
      </c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>
        <f>CF72</f>
        <v>2.670000000000016</v>
      </c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44">
        <f aca="true" t="shared" si="5" ref="EE71:EE76">CF71</f>
        <v>2.670000000000016</v>
      </c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16"/>
      <c r="FI71" s="16"/>
      <c r="FJ71" s="16"/>
      <c r="FK71" s="5"/>
    </row>
    <row r="72" spans="1:167" s="12" customFormat="1" ht="20.25" customHeight="1">
      <c r="A72" s="78" t="s">
        <v>263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41"/>
      <c r="AO72" s="41"/>
      <c r="AP72" s="41"/>
      <c r="AQ72" s="41"/>
      <c r="AR72" s="41"/>
      <c r="AS72" s="41"/>
      <c r="AT72" s="41" t="s">
        <v>264</v>
      </c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4">
        <v>0</v>
      </c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>
        <f>CF74</f>
        <v>2.670000000000016</v>
      </c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4">
        <f t="shared" si="5"/>
        <v>2.670000000000016</v>
      </c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53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5"/>
      <c r="FK72" s="11"/>
    </row>
    <row r="73" spans="1:167" s="12" customFormat="1" ht="36" customHeight="1">
      <c r="A73" s="104" t="s">
        <v>265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41"/>
      <c r="AO73" s="41"/>
      <c r="AP73" s="41"/>
      <c r="AQ73" s="41"/>
      <c r="AR73" s="41"/>
      <c r="AS73" s="41"/>
      <c r="AT73" s="41" t="s">
        <v>266</v>
      </c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4">
        <v>0</v>
      </c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>
        <f>CF74</f>
        <v>2.670000000000016</v>
      </c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4">
        <f>CF73</f>
        <v>2.670000000000016</v>
      </c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10"/>
      <c r="FI73" s="10"/>
      <c r="FJ73" s="10"/>
      <c r="FK73" s="11"/>
    </row>
    <row r="74" spans="1:167" s="12" customFormat="1" ht="18.75" customHeight="1">
      <c r="A74" s="78" t="s">
        <v>267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41"/>
      <c r="AO74" s="41"/>
      <c r="AP74" s="41"/>
      <c r="AQ74" s="41"/>
      <c r="AR74" s="41"/>
      <c r="AS74" s="41"/>
      <c r="AT74" s="41" t="s">
        <v>268</v>
      </c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4">
        <v>0</v>
      </c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>
        <f>CF75+CF76+CF77</f>
        <v>2.670000000000016</v>
      </c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4">
        <f t="shared" si="5"/>
        <v>2.670000000000016</v>
      </c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10"/>
      <c r="FI74" s="10"/>
      <c r="FJ74" s="10"/>
      <c r="FK74" s="11"/>
    </row>
    <row r="75" spans="1:167" s="4" customFormat="1" ht="19.5" customHeight="1">
      <c r="A75" s="111" t="s">
        <v>267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49"/>
      <c r="AO75" s="49"/>
      <c r="AP75" s="49"/>
      <c r="AQ75" s="49"/>
      <c r="AR75" s="49"/>
      <c r="AS75" s="49"/>
      <c r="AT75" s="49" t="s">
        <v>269</v>
      </c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5">
        <v>0</v>
      </c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>
        <v>75</v>
      </c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45">
        <f t="shared" si="5"/>
        <v>75</v>
      </c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70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2"/>
      <c r="FK75" s="5"/>
    </row>
    <row r="76" spans="1:167" s="4" customFormat="1" ht="21" customHeight="1">
      <c r="A76" s="111" t="s">
        <v>267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49"/>
      <c r="AO76" s="49"/>
      <c r="AP76" s="49"/>
      <c r="AQ76" s="49"/>
      <c r="AR76" s="49"/>
      <c r="AS76" s="49"/>
      <c r="AT76" s="49" t="s">
        <v>270</v>
      </c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5">
        <v>0</v>
      </c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>
        <v>77.67</v>
      </c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45">
        <f t="shared" si="5"/>
        <v>77.67</v>
      </c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70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2"/>
      <c r="FK76" s="5"/>
    </row>
    <row r="77" spans="1:167" s="4" customFormat="1" ht="21" customHeight="1">
      <c r="A77" s="111" t="s">
        <v>267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49"/>
      <c r="AO77" s="49"/>
      <c r="AP77" s="49"/>
      <c r="AQ77" s="49"/>
      <c r="AR77" s="49"/>
      <c r="AS77" s="49"/>
      <c r="AT77" s="49" t="s">
        <v>271</v>
      </c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5">
        <v>0</v>
      </c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>
        <v>-150</v>
      </c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45">
        <f>CF77</f>
        <v>-150</v>
      </c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70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2"/>
      <c r="FK77" s="5"/>
    </row>
    <row r="78" spans="1:167" s="4" customFormat="1" ht="57.75" customHeight="1">
      <c r="A78" s="107" t="s">
        <v>158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49"/>
      <c r="AO78" s="49"/>
      <c r="AP78" s="49"/>
      <c r="AQ78" s="49"/>
      <c r="AR78" s="49"/>
      <c r="AS78" s="49"/>
      <c r="AT78" s="41" t="s">
        <v>115</v>
      </c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4">
        <f>BJ79+BJ82</f>
        <v>61400</v>
      </c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>
        <f>CF79</f>
        <v>132121.22</v>
      </c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44">
        <f aca="true" t="shared" si="6" ref="EE78:EE84">CF78</f>
        <v>132121.22</v>
      </c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70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2"/>
      <c r="FI78" s="16"/>
      <c r="FJ78" s="16"/>
      <c r="FK78" s="5"/>
    </row>
    <row r="79" spans="1:167" s="12" customFormat="1" ht="36" customHeight="1">
      <c r="A79" s="107" t="s">
        <v>179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41"/>
      <c r="AO79" s="41"/>
      <c r="AP79" s="41"/>
      <c r="AQ79" s="41"/>
      <c r="AR79" s="41"/>
      <c r="AS79" s="41"/>
      <c r="AT79" s="41" t="s">
        <v>116</v>
      </c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4">
        <f>BJ80</f>
        <v>59400</v>
      </c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>
        <f>CF80</f>
        <v>132121.22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4">
        <f t="shared" si="6"/>
        <v>132121.22</v>
      </c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53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5"/>
      <c r="FK79" s="11"/>
    </row>
    <row r="80" spans="1:167" s="12" customFormat="1" ht="18.75" customHeight="1">
      <c r="A80" s="107" t="s">
        <v>117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41"/>
      <c r="AO80" s="41"/>
      <c r="AP80" s="41"/>
      <c r="AQ80" s="41"/>
      <c r="AR80" s="41"/>
      <c r="AS80" s="41"/>
      <c r="AT80" s="41" t="s">
        <v>118</v>
      </c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4">
        <f>BJ81</f>
        <v>59400</v>
      </c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>
        <f>CF81</f>
        <v>132121.22</v>
      </c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4">
        <f t="shared" si="6"/>
        <v>132121.22</v>
      </c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53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5"/>
      <c r="FK80" s="11"/>
    </row>
    <row r="81" spans="1:167" s="4" customFormat="1" ht="21" customHeight="1">
      <c r="A81" s="111" t="s">
        <v>117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49"/>
      <c r="AO81" s="49"/>
      <c r="AP81" s="49"/>
      <c r="AQ81" s="49"/>
      <c r="AR81" s="49"/>
      <c r="AS81" s="49"/>
      <c r="AT81" s="49" t="s">
        <v>280</v>
      </c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5">
        <v>59400</v>
      </c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>
        <v>132121.22</v>
      </c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45">
        <f t="shared" si="6"/>
        <v>132121.22</v>
      </c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70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2"/>
      <c r="FK81" s="5"/>
    </row>
    <row r="82" spans="1:167" s="4" customFormat="1" ht="38.25" customHeight="1">
      <c r="A82" s="107" t="s">
        <v>126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41"/>
      <c r="AO82" s="41"/>
      <c r="AP82" s="41"/>
      <c r="AQ82" s="41"/>
      <c r="AR82" s="41"/>
      <c r="AS82" s="41"/>
      <c r="AT82" s="41" t="s">
        <v>127</v>
      </c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4">
        <f>BJ83</f>
        <v>2000</v>
      </c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>
        <f>CF83</f>
        <v>0</v>
      </c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45">
        <f t="shared" si="6"/>
        <v>0</v>
      </c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16"/>
      <c r="FI82" s="16"/>
      <c r="FJ82" s="16"/>
      <c r="FK82" s="5"/>
    </row>
    <row r="83" spans="1:167" s="4" customFormat="1" ht="56.25" customHeight="1">
      <c r="A83" s="130" t="s">
        <v>128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49"/>
      <c r="AO83" s="49"/>
      <c r="AP83" s="49"/>
      <c r="AQ83" s="49"/>
      <c r="AR83" s="49"/>
      <c r="AS83" s="49"/>
      <c r="AT83" s="49" t="s">
        <v>129</v>
      </c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5">
        <f>BJ84</f>
        <v>2000</v>
      </c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>
        <f>CF84</f>
        <v>0</v>
      </c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45">
        <f t="shared" si="6"/>
        <v>0</v>
      </c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16"/>
      <c r="FI83" s="16"/>
      <c r="FJ83" s="16"/>
      <c r="FK83" s="5"/>
    </row>
    <row r="84" spans="1:167" s="4" customFormat="1" ht="54" customHeight="1">
      <c r="A84" s="130" t="s">
        <v>130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49"/>
      <c r="AO84" s="49"/>
      <c r="AP84" s="49"/>
      <c r="AQ84" s="49"/>
      <c r="AR84" s="49"/>
      <c r="AS84" s="49"/>
      <c r="AT84" s="49" t="s">
        <v>121</v>
      </c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5">
        <v>2000</v>
      </c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>
        <v>0</v>
      </c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45">
        <f t="shared" si="6"/>
        <v>0</v>
      </c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16"/>
      <c r="FI84" s="16"/>
      <c r="FJ84" s="16"/>
      <c r="FK84" s="5"/>
    </row>
    <row r="85" spans="1:167" s="4" customFormat="1" ht="36.75" customHeight="1">
      <c r="A85" s="104" t="s">
        <v>159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41"/>
      <c r="AO85" s="41"/>
      <c r="AP85" s="41"/>
      <c r="AQ85" s="41"/>
      <c r="AR85" s="41"/>
      <c r="AS85" s="41"/>
      <c r="AT85" s="41" t="s">
        <v>120</v>
      </c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4">
        <f>BJ89+BJ86</f>
        <v>712000</v>
      </c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>
        <f>CF89</f>
        <v>620469</v>
      </c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4">
        <f aca="true" t="shared" si="7" ref="EE85:EE99">CF85</f>
        <v>620469</v>
      </c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53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5"/>
      <c r="FK85" s="5"/>
    </row>
    <row r="86" spans="1:176" s="52" customFormat="1" ht="39" customHeight="1">
      <c r="A86" s="76" t="s">
        <v>333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7"/>
      <c r="AL86" s="46"/>
      <c r="AM86" s="46"/>
      <c r="AN86" s="47"/>
      <c r="AO86" s="47"/>
      <c r="AP86" s="47"/>
      <c r="AQ86" s="47"/>
      <c r="AR86" s="47"/>
      <c r="AS86" s="47"/>
      <c r="AT86" s="75" t="s">
        <v>335</v>
      </c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57">
        <f>BJ87</f>
        <v>100000</v>
      </c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>
        <f>CF87</f>
        <v>0</v>
      </c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7">
        <f>CF86</f>
        <v>0</v>
      </c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8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60"/>
      <c r="FK86" s="50"/>
      <c r="FL86" s="51"/>
      <c r="FM86" s="51"/>
      <c r="FN86" s="51"/>
      <c r="FO86" s="51"/>
      <c r="FP86" s="51"/>
      <c r="FQ86" s="51"/>
      <c r="FR86" s="51"/>
      <c r="FS86" s="51"/>
      <c r="FT86" s="51"/>
    </row>
    <row r="87" spans="1:176" s="52" customFormat="1" ht="40.5" customHeight="1">
      <c r="A87" s="73" t="s">
        <v>334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4"/>
      <c r="AL87" s="46"/>
      <c r="AM87" s="46"/>
      <c r="AN87" s="47"/>
      <c r="AO87" s="47"/>
      <c r="AP87" s="47"/>
      <c r="AQ87" s="47"/>
      <c r="AR87" s="47"/>
      <c r="AS87" s="47"/>
      <c r="AT87" s="75" t="s">
        <v>336</v>
      </c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57">
        <v>100000</v>
      </c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>
        <v>0</v>
      </c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7">
        <f>CF87</f>
        <v>0</v>
      </c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8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60"/>
      <c r="FK87" s="50"/>
      <c r="FL87" s="51"/>
      <c r="FM87" s="51"/>
      <c r="FN87" s="51"/>
      <c r="FO87" s="51"/>
      <c r="FP87" s="51"/>
      <c r="FQ87" s="51"/>
      <c r="FR87" s="51"/>
      <c r="FS87" s="51"/>
      <c r="FT87" s="51"/>
    </row>
    <row r="88" spans="1:167" s="12" customFormat="1" ht="38.25" customHeight="1">
      <c r="A88" s="61" t="s">
        <v>140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3"/>
      <c r="AN88" s="64"/>
      <c r="AO88" s="65"/>
      <c r="AP88" s="65"/>
      <c r="AQ88" s="65"/>
      <c r="AR88" s="65"/>
      <c r="AS88" s="66"/>
      <c r="AT88" s="64" t="s">
        <v>105</v>
      </c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6"/>
      <c r="BJ88" s="67">
        <f>BJ89</f>
        <v>612000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9"/>
      <c r="CF88" s="67">
        <f>CF89</f>
        <v>620469</v>
      </c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9"/>
      <c r="CW88" s="70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2"/>
      <c r="DN88" s="70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2"/>
      <c r="EE88" s="67">
        <f>CF88</f>
        <v>620469</v>
      </c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9"/>
      <c r="ET88" s="53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5"/>
      <c r="FK88" s="11"/>
    </row>
    <row r="89" spans="1:167" s="12" customFormat="1" ht="38.25" customHeight="1">
      <c r="A89" s="103" t="s">
        <v>140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49"/>
      <c r="AO89" s="49"/>
      <c r="AP89" s="49"/>
      <c r="AQ89" s="49"/>
      <c r="AR89" s="49"/>
      <c r="AS89" s="49"/>
      <c r="AT89" s="49" t="s">
        <v>105</v>
      </c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5">
        <f>BJ90</f>
        <v>612000</v>
      </c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>
        <f>CF90</f>
        <v>620469</v>
      </c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45">
        <f t="shared" si="7"/>
        <v>620469</v>
      </c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53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5"/>
      <c r="FK89" s="11"/>
    </row>
    <row r="90" spans="1:167" s="12" customFormat="1" ht="54.75" customHeight="1">
      <c r="A90" s="103" t="s">
        <v>141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49"/>
      <c r="AO90" s="49"/>
      <c r="AP90" s="49"/>
      <c r="AQ90" s="49"/>
      <c r="AR90" s="49"/>
      <c r="AS90" s="49"/>
      <c r="AT90" s="49" t="s">
        <v>119</v>
      </c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5">
        <f>BJ91</f>
        <v>612000</v>
      </c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>
        <f>CF91</f>
        <v>620469</v>
      </c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45">
        <f t="shared" si="7"/>
        <v>620469</v>
      </c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53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5"/>
      <c r="FK90" s="11"/>
    </row>
    <row r="91" spans="1:167" s="4" customFormat="1" ht="72.75" customHeight="1">
      <c r="A91" s="103" t="s">
        <v>142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49"/>
      <c r="AO91" s="49"/>
      <c r="AP91" s="49"/>
      <c r="AQ91" s="49"/>
      <c r="AR91" s="49"/>
      <c r="AS91" s="49"/>
      <c r="AT91" s="49" t="s">
        <v>206</v>
      </c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5">
        <v>612000</v>
      </c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>
        <v>620469</v>
      </c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45">
        <f t="shared" si="7"/>
        <v>620469</v>
      </c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70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2"/>
      <c r="FK91" s="5"/>
    </row>
    <row r="92" spans="1:167" s="4" customFormat="1" ht="27" customHeight="1">
      <c r="A92" s="78" t="s">
        <v>289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41"/>
      <c r="AO92" s="41"/>
      <c r="AP92" s="41"/>
      <c r="AQ92" s="41"/>
      <c r="AR92" s="41"/>
      <c r="AS92" s="41"/>
      <c r="AT92" s="41" t="s">
        <v>290</v>
      </c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4">
        <f>BJ94</f>
        <v>0</v>
      </c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>
        <f>CF94</f>
        <v>0</v>
      </c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4">
        <f>EE94</f>
        <v>0</v>
      </c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16"/>
      <c r="FI92" s="16"/>
      <c r="FJ92" s="16"/>
      <c r="FK92" s="5"/>
    </row>
    <row r="93" spans="1:167" s="4" customFormat="1" ht="23.25" customHeight="1">
      <c r="A93" s="111" t="s">
        <v>291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41"/>
      <c r="AO93" s="41"/>
      <c r="AP93" s="41"/>
      <c r="AQ93" s="41"/>
      <c r="AR93" s="41"/>
      <c r="AS93" s="41"/>
      <c r="AT93" s="41" t="s">
        <v>292</v>
      </c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4">
        <v>0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>
        <f>CF94</f>
        <v>0</v>
      </c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4">
        <f>CF93</f>
        <v>0</v>
      </c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5"/>
    </row>
    <row r="94" spans="1:167" s="12" customFormat="1" ht="38.25" customHeight="1">
      <c r="A94" s="103" t="s">
        <v>293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49"/>
      <c r="AO94" s="49"/>
      <c r="AP94" s="49"/>
      <c r="AQ94" s="49"/>
      <c r="AR94" s="49"/>
      <c r="AS94" s="49"/>
      <c r="AT94" s="49" t="s">
        <v>294</v>
      </c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5">
        <v>0</v>
      </c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>
        <v>0</v>
      </c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45">
        <f>CF94</f>
        <v>0</v>
      </c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11"/>
    </row>
    <row r="95" spans="1:167" s="12" customFormat="1" ht="22.5" customHeight="1">
      <c r="A95" s="104" t="s">
        <v>160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41"/>
      <c r="AO95" s="41"/>
      <c r="AP95" s="41"/>
      <c r="AQ95" s="41"/>
      <c r="AR95" s="41"/>
      <c r="AS95" s="41"/>
      <c r="AT95" s="41" t="s">
        <v>131</v>
      </c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4">
        <f>BJ96+BJ109</f>
        <v>3505500</v>
      </c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>
        <f>CF96</f>
        <v>3435000</v>
      </c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4">
        <f t="shared" si="7"/>
        <v>3435000</v>
      </c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53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5"/>
      <c r="FK95" s="11"/>
    </row>
    <row r="96" spans="1:256" s="12" customFormat="1" ht="57" customHeight="1">
      <c r="A96" s="104" t="s">
        <v>180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41"/>
      <c r="AO96" s="41"/>
      <c r="AP96" s="41"/>
      <c r="AQ96" s="41"/>
      <c r="AR96" s="41"/>
      <c r="AS96" s="41"/>
      <c r="AT96" s="41" t="s">
        <v>99</v>
      </c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4">
        <f>BJ97+BJ100+BJ107+BJ105</f>
        <v>3505500</v>
      </c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>
        <f>CF97+CF100+CF107+CF105</f>
        <v>3435000</v>
      </c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4">
        <f t="shared" si="7"/>
        <v>3435000</v>
      </c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53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5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2" customFormat="1" ht="42" customHeight="1">
      <c r="A97" s="104" t="s">
        <v>132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41"/>
      <c r="AO97" s="41"/>
      <c r="AP97" s="41"/>
      <c r="AQ97" s="41"/>
      <c r="AR97" s="41"/>
      <c r="AS97" s="41"/>
      <c r="AT97" s="41" t="s">
        <v>133</v>
      </c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4">
        <f>BJ99</f>
        <v>2357000</v>
      </c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>
        <f>CF99</f>
        <v>2357000</v>
      </c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4">
        <f t="shared" si="7"/>
        <v>2357000</v>
      </c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53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5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4" customFormat="1" ht="27.75" customHeight="1">
      <c r="A98" s="103" t="s">
        <v>135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49"/>
      <c r="AO98" s="49"/>
      <c r="AP98" s="49"/>
      <c r="AQ98" s="49"/>
      <c r="AR98" s="49"/>
      <c r="AS98" s="49"/>
      <c r="AT98" s="49" t="s">
        <v>134</v>
      </c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5">
        <f>BJ99</f>
        <v>2357000</v>
      </c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>
        <f>CF99</f>
        <v>2357000</v>
      </c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37" t="s">
        <v>123</v>
      </c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45">
        <f t="shared" si="7"/>
        <v>2357000</v>
      </c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70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2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4" customFormat="1" ht="39" customHeight="1">
      <c r="A99" s="103" t="s">
        <v>136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49"/>
      <c r="AO99" s="49"/>
      <c r="AP99" s="49"/>
      <c r="AQ99" s="49"/>
      <c r="AR99" s="49"/>
      <c r="AS99" s="49"/>
      <c r="AT99" s="49" t="s">
        <v>100</v>
      </c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5">
        <v>2357000</v>
      </c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>
        <v>2357000</v>
      </c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45">
        <f t="shared" si="7"/>
        <v>2357000</v>
      </c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70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2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2" customFormat="1" ht="40.5" customHeight="1">
      <c r="A100" s="104" t="s">
        <v>167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41"/>
      <c r="AO100" s="41"/>
      <c r="AP100" s="41"/>
      <c r="AQ100" s="41"/>
      <c r="AR100" s="41"/>
      <c r="AS100" s="41"/>
      <c r="AT100" s="41" t="s">
        <v>137</v>
      </c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4">
        <f>BJ101+BJ103</f>
        <v>139500</v>
      </c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>
        <f>CF101+CF103</f>
        <v>139500</v>
      </c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4">
        <f aca="true" t="shared" si="8" ref="EE100:EE108">CF100</f>
        <v>139500</v>
      </c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53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5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2" customFormat="1" ht="42" customHeight="1">
      <c r="A101" s="104" t="s">
        <v>181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41"/>
      <c r="AO101" s="41"/>
      <c r="AP101" s="41"/>
      <c r="AQ101" s="41"/>
      <c r="AR101" s="41"/>
      <c r="AS101" s="41"/>
      <c r="AT101" s="41" t="s">
        <v>166</v>
      </c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4">
        <f>BJ102</f>
        <v>139300</v>
      </c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>
        <f>CF102</f>
        <v>139300</v>
      </c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4">
        <f t="shared" si="8"/>
        <v>139300</v>
      </c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53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5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17" customFormat="1" ht="42.75" customHeight="1">
      <c r="A102" s="103" t="s">
        <v>181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49"/>
      <c r="AO102" s="49"/>
      <c r="AP102" s="49"/>
      <c r="AQ102" s="49"/>
      <c r="AR102" s="49"/>
      <c r="AS102" s="49"/>
      <c r="AT102" s="49" t="s">
        <v>101</v>
      </c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5">
        <v>139300</v>
      </c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>
        <v>139300</v>
      </c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45">
        <f t="shared" si="8"/>
        <v>139300</v>
      </c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70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2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166" s="11" customFormat="1" ht="56.25" customHeight="1">
      <c r="A103" s="104" t="s">
        <v>186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41"/>
      <c r="AO103" s="41"/>
      <c r="AP103" s="41"/>
      <c r="AQ103" s="41"/>
      <c r="AR103" s="41"/>
      <c r="AS103" s="41"/>
      <c r="AT103" s="41" t="s">
        <v>185</v>
      </c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4">
        <f>BJ104</f>
        <v>200</v>
      </c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>
        <f>CF104</f>
        <v>200</v>
      </c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4">
        <f>CF103</f>
        <v>200</v>
      </c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10"/>
      <c r="FI103" s="10"/>
      <c r="FJ103" s="10"/>
    </row>
    <row r="104" spans="1:166" s="5" customFormat="1" ht="57" customHeight="1">
      <c r="A104" s="103" t="s">
        <v>186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49"/>
      <c r="AO104" s="49"/>
      <c r="AP104" s="49"/>
      <c r="AQ104" s="49"/>
      <c r="AR104" s="49"/>
      <c r="AS104" s="49"/>
      <c r="AT104" s="49" t="s">
        <v>184</v>
      </c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5">
        <v>200</v>
      </c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>
        <v>200</v>
      </c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45">
        <f>CF104</f>
        <v>200</v>
      </c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16"/>
      <c r="FI104" s="16"/>
      <c r="FJ104" s="16"/>
    </row>
    <row r="105" spans="1:167" s="12" customFormat="1" ht="72.75" customHeight="1">
      <c r="A105" s="104" t="s">
        <v>298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41"/>
      <c r="AO105" s="41"/>
      <c r="AP105" s="41"/>
      <c r="AQ105" s="41"/>
      <c r="AR105" s="41"/>
      <c r="AS105" s="41"/>
      <c r="AT105" s="41" t="s">
        <v>300</v>
      </c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4">
        <f>BJ106</f>
        <v>600000</v>
      </c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>
        <f>CF106</f>
        <v>600000</v>
      </c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4">
        <f>CF105</f>
        <v>600000</v>
      </c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53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5"/>
      <c r="FK105" s="11"/>
    </row>
    <row r="106" spans="1:167" s="4" customFormat="1" ht="73.5" customHeight="1">
      <c r="A106" s="103" t="s">
        <v>298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49"/>
      <c r="AO106" s="49"/>
      <c r="AP106" s="49"/>
      <c r="AQ106" s="49"/>
      <c r="AR106" s="49"/>
      <c r="AS106" s="49"/>
      <c r="AT106" s="49" t="s">
        <v>299</v>
      </c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5">
        <v>600000</v>
      </c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>
        <v>600000</v>
      </c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45">
        <f>CF106</f>
        <v>600000</v>
      </c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70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2"/>
      <c r="FK106" s="5"/>
    </row>
    <row r="107" spans="1:167" s="12" customFormat="1" ht="36" customHeight="1">
      <c r="A107" s="104" t="s">
        <v>182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41"/>
      <c r="AO107" s="41"/>
      <c r="AP107" s="41"/>
      <c r="AQ107" s="41"/>
      <c r="AR107" s="41"/>
      <c r="AS107" s="41"/>
      <c r="AT107" s="41" t="s">
        <v>139</v>
      </c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4">
        <f>BJ108</f>
        <v>409000</v>
      </c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>
        <f>CF108</f>
        <v>338500</v>
      </c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4">
        <f t="shared" si="8"/>
        <v>338500</v>
      </c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53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5"/>
      <c r="FK107" s="11"/>
    </row>
    <row r="108" spans="1:167" s="4" customFormat="1" ht="37.5" customHeight="1">
      <c r="A108" s="103" t="s">
        <v>138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49"/>
      <c r="AO108" s="49"/>
      <c r="AP108" s="49"/>
      <c r="AQ108" s="49"/>
      <c r="AR108" s="49"/>
      <c r="AS108" s="49"/>
      <c r="AT108" s="49" t="s">
        <v>102</v>
      </c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5">
        <v>409000</v>
      </c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>
        <v>338500</v>
      </c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45">
        <f t="shared" si="8"/>
        <v>338500</v>
      </c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70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2"/>
      <c r="FK108" s="5"/>
    </row>
    <row r="109" spans="1:167" s="12" customFormat="1" ht="19.5" customHeight="1">
      <c r="A109" s="104" t="s">
        <v>325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41"/>
      <c r="AO109" s="41"/>
      <c r="AP109" s="41"/>
      <c r="AQ109" s="41"/>
      <c r="AR109" s="41"/>
      <c r="AS109" s="41"/>
      <c r="AT109" s="41" t="s">
        <v>326</v>
      </c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4">
        <v>0</v>
      </c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>
        <f>CF110</f>
        <v>0</v>
      </c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4">
        <f>CF109</f>
        <v>0</v>
      </c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53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5"/>
      <c r="FK109" s="11"/>
    </row>
    <row r="110" spans="1:167" s="4" customFormat="1" ht="36" customHeight="1">
      <c r="A110" s="103" t="s">
        <v>328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49"/>
      <c r="AO110" s="49"/>
      <c r="AP110" s="49"/>
      <c r="AQ110" s="49"/>
      <c r="AR110" s="49"/>
      <c r="AS110" s="49"/>
      <c r="AT110" s="49" t="s">
        <v>327</v>
      </c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5">
        <v>0</v>
      </c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>
        <f>CF111</f>
        <v>0</v>
      </c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45">
        <f>CF110</f>
        <v>0</v>
      </c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70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2"/>
      <c r="FK110" s="5"/>
    </row>
    <row r="111" spans="1:167" s="4" customFormat="1" ht="18.75">
      <c r="A111" s="118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20"/>
      <c r="FH111" s="13"/>
      <c r="FI111" s="13"/>
      <c r="FJ111" s="18" t="s">
        <v>39</v>
      </c>
      <c r="FK111" s="5"/>
    </row>
    <row r="112" spans="1:167" s="4" customFormat="1" ht="18.75">
      <c r="A112" s="118" t="s">
        <v>84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20"/>
      <c r="FK112" s="5"/>
    </row>
    <row r="113" spans="1:167" s="4" customFormat="1" ht="18" customHeight="1">
      <c r="A113" s="96" t="s">
        <v>8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 t="s">
        <v>23</v>
      </c>
      <c r="AL113" s="96"/>
      <c r="AM113" s="96"/>
      <c r="AN113" s="96"/>
      <c r="AO113" s="96"/>
      <c r="AP113" s="96"/>
      <c r="AQ113" s="19" t="s">
        <v>35</v>
      </c>
      <c r="AR113" s="19"/>
      <c r="AS113" s="19"/>
      <c r="AT113" s="97"/>
      <c r="AU113" s="98"/>
      <c r="AV113" s="98"/>
      <c r="AW113" s="98"/>
      <c r="AX113" s="98"/>
      <c r="AY113" s="98"/>
      <c r="AZ113" s="98"/>
      <c r="BA113" s="98"/>
      <c r="BB113" s="99"/>
      <c r="BC113" s="96" t="s">
        <v>146</v>
      </c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 t="s">
        <v>37</v>
      </c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 t="s">
        <v>24</v>
      </c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0" t="s">
        <v>29</v>
      </c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2"/>
      <c r="FK113" s="5"/>
    </row>
    <row r="114" spans="1:167" s="4" customFormat="1" ht="78.7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19"/>
      <c r="AR114" s="19"/>
      <c r="AS114" s="19"/>
      <c r="AT114" s="100"/>
      <c r="AU114" s="101"/>
      <c r="AV114" s="101"/>
      <c r="AW114" s="101"/>
      <c r="AX114" s="101"/>
      <c r="AY114" s="101"/>
      <c r="AZ114" s="101"/>
      <c r="BA114" s="101"/>
      <c r="BB114" s="102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 t="s">
        <v>46</v>
      </c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 t="s">
        <v>25</v>
      </c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 t="s">
        <v>26</v>
      </c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 t="s">
        <v>27</v>
      </c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 t="s">
        <v>38</v>
      </c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0" t="s">
        <v>47</v>
      </c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2"/>
      <c r="FK114" s="5"/>
    </row>
    <row r="115" spans="1:167" s="4" customFormat="1" ht="18.75">
      <c r="A115" s="42">
        <v>1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>
        <v>2</v>
      </c>
      <c r="AL115" s="42"/>
      <c r="AM115" s="42"/>
      <c r="AN115" s="42"/>
      <c r="AO115" s="42"/>
      <c r="AP115" s="42"/>
      <c r="AQ115" s="42">
        <v>3</v>
      </c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>
        <v>4</v>
      </c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>
        <v>5</v>
      </c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>
        <v>6</v>
      </c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>
        <v>7</v>
      </c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>
        <v>8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>
        <v>9</v>
      </c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>
        <v>10</v>
      </c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87">
        <v>11</v>
      </c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9"/>
      <c r="FK115" s="5"/>
    </row>
    <row r="116" spans="1:167" s="12" customFormat="1" ht="15" customHeight="1">
      <c r="A116" s="108" t="s">
        <v>32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9" t="s">
        <v>33</v>
      </c>
      <c r="AL116" s="109"/>
      <c r="AM116" s="109"/>
      <c r="AN116" s="109"/>
      <c r="AO116" s="109"/>
      <c r="AP116" s="109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4">
        <f>BC122+BC126</f>
        <v>649200</v>
      </c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>
        <f>BU122+BU126</f>
        <v>527414.63</v>
      </c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>
        <f>CH122+CH126</f>
        <v>527414.63</v>
      </c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>
        <f>DX122+DX126</f>
        <v>527414.63</v>
      </c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106">
        <f>EK123+EK126</f>
        <v>121857.01</v>
      </c>
      <c r="EL116" s="106"/>
      <c r="EM116" s="106"/>
      <c r="EN116" s="106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38">
        <f>EX122</f>
        <v>0</v>
      </c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40"/>
      <c r="FK116" s="11"/>
    </row>
    <row r="117" spans="1:167" s="4" customFormat="1" ht="20.25" customHeight="1">
      <c r="A117" s="137" t="s">
        <v>149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67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9"/>
      <c r="FK117" s="5"/>
    </row>
    <row r="118" spans="1:167" s="22" customFormat="1" ht="15" customHeight="1" hidden="1">
      <c r="A118" s="110" t="s">
        <v>143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24" t="s">
        <v>53</v>
      </c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93">
        <f>SUM(BC119:BT121)</f>
        <v>116900</v>
      </c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>
        <f>BU121+BU120+BU119</f>
        <v>116769.88</v>
      </c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>
        <f>SUM(CH119:CW121)</f>
        <v>116769.88</v>
      </c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>
        <f>SUM(DX119:EJ121)</f>
        <v>116769.88</v>
      </c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>
        <f>SUM(EK119:EW121)</f>
        <v>130.12000000000262</v>
      </c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84">
        <v>0</v>
      </c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6"/>
      <c r="FK118" s="21"/>
    </row>
    <row r="119" spans="1:167" s="4" customFormat="1" ht="15" customHeight="1" hidden="1">
      <c r="A119" s="111" t="s">
        <v>57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49" t="s">
        <v>54</v>
      </c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5">
        <v>82900</v>
      </c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>
        <v>82880.2</v>
      </c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>
        <v>82880.2</v>
      </c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>
        <f>CH119</f>
        <v>82880.2</v>
      </c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15">
        <f>BC119-BU119</f>
        <v>19.80000000000291</v>
      </c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67">
        <f>BU119-CH119</f>
        <v>0</v>
      </c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9"/>
      <c r="FK119" s="5"/>
    </row>
    <row r="120" spans="1:167" s="4" customFormat="1" ht="15" customHeight="1" hidden="1">
      <c r="A120" s="111" t="s">
        <v>58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49" t="s">
        <v>55</v>
      </c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5">
        <v>13200</v>
      </c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>
        <v>13172</v>
      </c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>
        <v>13172</v>
      </c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>
        <f>CH120</f>
        <v>13172</v>
      </c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>
        <f>BC120-BU120</f>
        <v>28</v>
      </c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67">
        <f>BU120-CH120</f>
        <v>0</v>
      </c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9"/>
      <c r="FK120" s="5"/>
    </row>
    <row r="121" spans="1:167" s="4" customFormat="1" ht="16.5" customHeight="1" hidden="1">
      <c r="A121" s="111" t="s">
        <v>59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49" t="s">
        <v>56</v>
      </c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5">
        <v>20800</v>
      </c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>
        <v>20717.68</v>
      </c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>
        <v>20717.68</v>
      </c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>
        <f>CH121</f>
        <v>20717.68</v>
      </c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>
        <f>BC121-BU121</f>
        <v>82.31999999999971</v>
      </c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67">
        <f>BU121-CH121</f>
        <v>0</v>
      </c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9"/>
      <c r="FK121" s="5"/>
    </row>
    <row r="122" spans="1:167" s="4" customFormat="1" ht="21" customHeight="1">
      <c r="A122" s="141" t="s">
        <v>148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41"/>
      <c r="AL122" s="41"/>
      <c r="AM122" s="41"/>
      <c r="AN122" s="41"/>
      <c r="AO122" s="41"/>
      <c r="AP122" s="41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4">
        <f>BC123</f>
        <v>627000</v>
      </c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4">
        <f>BU123</f>
        <v>505366.27</v>
      </c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>
        <f>CH123</f>
        <v>505366.27</v>
      </c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94">
        <f>DX123</f>
        <v>505366.27</v>
      </c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>
        <f>EK124+EK125+EK128</f>
        <v>121705.37</v>
      </c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198">
        <v>0</v>
      </c>
      <c r="EY122" s="199"/>
      <c r="EZ122" s="199"/>
      <c r="FA122" s="199"/>
      <c r="FB122" s="199"/>
      <c r="FC122" s="199"/>
      <c r="FD122" s="199"/>
      <c r="FE122" s="199"/>
      <c r="FF122" s="199"/>
      <c r="FG122" s="199"/>
      <c r="FH122" s="199"/>
      <c r="FI122" s="199"/>
      <c r="FJ122" s="200"/>
      <c r="FK122" s="5"/>
    </row>
    <row r="123" spans="1:167" s="4" customFormat="1" ht="22.5" customHeight="1">
      <c r="A123" s="110" t="s">
        <v>207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34" t="s">
        <v>208</v>
      </c>
      <c r="AL123" s="135"/>
      <c r="AM123" s="135"/>
      <c r="AN123" s="135"/>
      <c r="AO123" s="135"/>
      <c r="AP123" s="136"/>
      <c r="AQ123" s="14"/>
      <c r="AR123" s="14"/>
      <c r="AS123" s="64"/>
      <c r="AT123" s="65"/>
      <c r="AU123" s="65"/>
      <c r="AV123" s="65"/>
      <c r="AW123" s="65"/>
      <c r="AX123" s="65"/>
      <c r="AY123" s="65"/>
      <c r="AZ123" s="65"/>
      <c r="BA123" s="65"/>
      <c r="BB123" s="66"/>
      <c r="BC123" s="44">
        <f>BC124+BC125</f>
        <v>627000</v>
      </c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10"/>
      <c r="BT123" s="10"/>
      <c r="BU123" s="44">
        <f>BU124+BU125</f>
        <v>505366.27</v>
      </c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>
        <f>CH124+CH125</f>
        <v>505366.27</v>
      </c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94">
        <f>DX124+DX125</f>
        <v>505366.27</v>
      </c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>
        <f>EK124+EK125+EK128</f>
        <v>121705.37</v>
      </c>
      <c r="EL123" s="94"/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23"/>
      <c r="FI123" s="23"/>
      <c r="FJ123" s="23"/>
      <c r="FK123" s="5"/>
    </row>
    <row r="124" spans="1:167" s="4" customFormat="1" ht="19.5" customHeight="1">
      <c r="A124" s="111" t="s">
        <v>57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49" t="s">
        <v>54</v>
      </c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5">
        <v>476400</v>
      </c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>
        <v>396817</v>
      </c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>
        <v>396817</v>
      </c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>
        <f>CH124</f>
        <v>396817</v>
      </c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>
        <f>BC124-BU124</f>
        <v>79583</v>
      </c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80">
        <f>BU124-CH124</f>
        <v>0</v>
      </c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2"/>
      <c r="FK124" s="5"/>
    </row>
    <row r="125" spans="1:167" s="4" customFormat="1" ht="18" customHeight="1">
      <c r="A125" s="111" t="s">
        <v>59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49" t="s">
        <v>56</v>
      </c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5">
        <v>150600</v>
      </c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>
        <v>108549.27</v>
      </c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>
        <v>108549.27</v>
      </c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>
        <f>CH125</f>
        <v>108549.27</v>
      </c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>
        <f>BC125-CH125</f>
        <v>42050.729999999996</v>
      </c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80">
        <v>0</v>
      </c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2"/>
      <c r="FK125" s="5"/>
    </row>
    <row r="126" spans="1:167" s="4" customFormat="1" ht="23.25" customHeight="1">
      <c r="A126" s="110" t="s">
        <v>210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34" t="s">
        <v>209</v>
      </c>
      <c r="AL126" s="135"/>
      <c r="AM126" s="135"/>
      <c r="AN126" s="135"/>
      <c r="AO126" s="135"/>
      <c r="AP126" s="136"/>
      <c r="AQ126" s="14"/>
      <c r="AR126" s="14"/>
      <c r="AS126" s="64"/>
      <c r="AT126" s="65"/>
      <c r="AU126" s="65"/>
      <c r="AV126" s="65"/>
      <c r="AW126" s="65"/>
      <c r="AX126" s="65"/>
      <c r="AY126" s="65"/>
      <c r="AZ126" s="65"/>
      <c r="BA126" s="65"/>
      <c r="BB126" s="66"/>
      <c r="BC126" s="44">
        <f>BC127+BC128</f>
        <v>22200</v>
      </c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10"/>
      <c r="BT126" s="10"/>
      <c r="BU126" s="44">
        <f>BU127+BU128</f>
        <v>22048.36</v>
      </c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>
        <f>CH127+CH128</f>
        <v>22048.36</v>
      </c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94">
        <f>DX127+DX128+DX130</f>
        <v>22048.36</v>
      </c>
      <c r="DY126" s="94"/>
      <c r="DZ126" s="94"/>
      <c r="EA126" s="94"/>
      <c r="EB126" s="94"/>
      <c r="EC126" s="94"/>
      <c r="ED126" s="94"/>
      <c r="EE126" s="94"/>
      <c r="EF126" s="94"/>
      <c r="EG126" s="94"/>
      <c r="EH126" s="94"/>
      <c r="EI126" s="94"/>
      <c r="EJ126" s="94"/>
      <c r="EK126" s="94">
        <f>EK127+EK128</f>
        <v>151.64000000000033</v>
      </c>
      <c r="EL126" s="94"/>
      <c r="EM126" s="94"/>
      <c r="EN126" s="94"/>
      <c r="EO126" s="94"/>
      <c r="EP126" s="94"/>
      <c r="EQ126" s="94"/>
      <c r="ER126" s="94"/>
      <c r="ES126" s="94"/>
      <c r="ET126" s="94"/>
      <c r="EU126" s="94"/>
      <c r="EV126" s="94"/>
      <c r="EW126" s="94"/>
      <c r="EX126" s="94"/>
      <c r="EY126" s="94"/>
      <c r="EZ126" s="94"/>
      <c r="FA126" s="94"/>
      <c r="FB126" s="94"/>
      <c r="FC126" s="94"/>
      <c r="FD126" s="94"/>
      <c r="FE126" s="94"/>
      <c r="FF126" s="94"/>
      <c r="FG126" s="94"/>
      <c r="FH126" s="23"/>
      <c r="FI126" s="23"/>
      <c r="FJ126" s="23"/>
      <c r="FK126" s="5"/>
    </row>
    <row r="127" spans="1:167" s="4" customFormat="1" ht="20.25" customHeight="1">
      <c r="A127" s="111" t="s">
        <v>58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49" t="s">
        <v>55</v>
      </c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5">
        <v>17400</v>
      </c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>
        <v>17320</v>
      </c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>
        <v>17320</v>
      </c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>
        <f>CH127</f>
        <v>17320</v>
      </c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>
        <f>BC127-BU127</f>
        <v>80</v>
      </c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80">
        <f>BU127-CH127</f>
        <v>0</v>
      </c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2"/>
      <c r="FK127" s="5"/>
    </row>
    <row r="128" spans="1:167" s="4" customFormat="1" ht="20.25" customHeight="1">
      <c r="A128" s="111" t="s">
        <v>240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49" t="s">
        <v>56</v>
      </c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5">
        <v>4800</v>
      </c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>
        <v>4728.36</v>
      </c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>
        <v>4728.36</v>
      </c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>
        <f>CH128</f>
        <v>4728.36</v>
      </c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>
        <f>BC128-CH128</f>
        <v>71.64000000000033</v>
      </c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80">
        <v>0</v>
      </c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2"/>
      <c r="FK128" s="5"/>
    </row>
    <row r="129" spans="1:167" s="4" customFormat="1" ht="18.75">
      <c r="A129" s="118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20"/>
      <c r="CG129" s="105" t="s">
        <v>84</v>
      </c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87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9"/>
      <c r="FH129" s="13"/>
      <c r="FI129" s="13"/>
      <c r="FJ129" s="18" t="s">
        <v>39</v>
      </c>
      <c r="FK129" s="5"/>
    </row>
    <row r="130" spans="1:167" s="4" customFormat="1" ht="19.5" customHeight="1">
      <c r="A130" s="96" t="s">
        <v>8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 t="s">
        <v>23</v>
      </c>
      <c r="AL130" s="96"/>
      <c r="AM130" s="96"/>
      <c r="AN130" s="96"/>
      <c r="AO130" s="96"/>
      <c r="AP130" s="96"/>
      <c r="AQ130" s="96" t="s">
        <v>35</v>
      </c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 t="s">
        <v>36</v>
      </c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 t="s">
        <v>37</v>
      </c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 t="s">
        <v>24</v>
      </c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0" t="s">
        <v>29</v>
      </c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2"/>
      <c r="FK130" s="5"/>
    </row>
    <row r="131" spans="1:167" s="4" customFormat="1" ht="78.75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 t="s">
        <v>46</v>
      </c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 t="s">
        <v>25</v>
      </c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 t="s">
        <v>26</v>
      </c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 t="s">
        <v>27</v>
      </c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 t="s">
        <v>38</v>
      </c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0" t="s">
        <v>47</v>
      </c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2"/>
      <c r="FK131" s="5"/>
    </row>
    <row r="132" spans="1:167" s="4" customFormat="1" ht="18.75">
      <c r="A132" s="42">
        <v>1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>
        <v>2</v>
      </c>
      <c r="AL132" s="42"/>
      <c r="AM132" s="42"/>
      <c r="AN132" s="42"/>
      <c r="AO132" s="42"/>
      <c r="AP132" s="42"/>
      <c r="AQ132" s="42">
        <v>3</v>
      </c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>
        <v>4</v>
      </c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>
        <v>5</v>
      </c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>
        <v>6</v>
      </c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>
        <v>7</v>
      </c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>
        <v>8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>
        <v>9</v>
      </c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>
        <v>10</v>
      </c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87">
        <v>11</v>
      </c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9"/>
      <c r="FK132" s="5"/>
    </row>
    <row r="133" spans="1:167" s="12" customFormat="1" ht="21" customHeight="1">
      <c r="A133" s="108" t="s">
        <v>104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9" t="s">
        <v>33</v>
      </c>
      <c r="AL133" s="109"/>
      <c r="AM133" s="109"/>
      <c r="AN133" s="109"/>
      <c r="AO133" s="109"/>
      <c r="AP133" s="109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4">
        <f>BC137+BC146+BC143</f>
        <v>2206800</v>
      </c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>
        <f>BU137+BU143+BU146</f>
        <v>1677988.74</v>
      </c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>
        <f>CH137+CH143+CH146</f>
        <v>1660196.6</v>
      </c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>
        <f>DX137+DX143+DX146</f>
        <v>1611097.75</v>
      </c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106">
        <f>EK137+EK143+EK146</f>
        <v>528811.26</v>
      </c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38">
        <f>EX137+EX143+EX146</f>
        <v>17792.140000000014</v>
      </c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40"/>
      <c r="FK133" s="11"/>
    </row>
    <row r="134" spans="1:167" s="4" customFormat="1" ht="14.25" customHeight="1">
      <c r="A134" s="113" t="s">
        <v>22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4"/>
      <c r="AL134" s="114"/>
      <c r="AM134" s="114"/>
      <c r="AN134" s="114"/>
      <c r="AO134" s="114"/>
      <c r="AP134" s="114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67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9"/>
      <c r="FK134" s="5"/>
    </row>
    <row r="135" spans="1:166" s="4" customFormat="1" ht="20.25" customHeight="1">
      <c r="A135" s="133" t="s">
        <v>150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13"/>
      <c r="FI135" s="13"/>
      <c r="FJ135" s="13"/>
    </row>
    <row r="136" spans="1:166" s="4" customFormat="1" ht="18" customHeight="1">
      <c r="A136" s="110" t="s">
        <v>211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24"/>
      <c r="AL136" s="124"/>
      <c r="AM136" s="124"/>
      <c r="AN136" s="124"/>
      <c r="AO136" s="124"/>
      <c r="AP136" s="124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67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9"/>
    </row>
    <row r="137" spans="1:166" s="22" customFormat="1" ht="19.5" customHeight="1">
      <c r="A137" s="103" t="s">
        <v>148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24" t="s">
        <v>53</v>
      </c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44">
        <f>BC138+BC139</f>
        <v>1591600</v>
      </c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93">
        <f>SUM(BU138:CG139)</f>
        <v>1111264.72</v>
      </c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>
        <f>SUM(CH138:CW139)</f>
        <v>1093472.58</v>
      </c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>
        <f>SUM(DX138:EJ139)</f>
        <v>1093472.58</v>
      </c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>
        <f>EK138+EK139</f>
        <v>480335.28</v>
      </c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84">
        <f>EX138+EX139</f>
        <v>17792.140000000014</v>
      </c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6"/>
    </row>
    <row r="138" spans="1:166" s="4" customFormat="1" ht="21" customHeight="1">
      <c r="A138" s="111" t="s">
        <v>57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49" t="s">
        <v>54</v>
      </c>
      <c r="AL138" s="49"/>
      <c r="AM138" s="49"/>
      <c r="AN138" s="49"/>
      <c r="AO138" s="49"/>
      <c r="AP138" s="49"/>
      <c r="AQ138" s="49" t="s">
        <v>123</v>
      </c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5">
        <v>1226600</v>
      </c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>
        <v>831083.73</v>
      </c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>
        <v>831083.73</v>
      </c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>
        <f>CH138</f>
        <v>831083.73</v>
      </c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>
        <f>BC138-BU138</f>
        <v>395516.27</v>
      </c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67">
        <f aca="true" t="shared" si="9" ref="EX138:EX145">BU138-CH138</f>
        <v>0</v>
      </c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9"/>
    </row>
    <row r="139" spans="1:166" s="4" customFormat="1" ht="22.5" customHeight="1">
      <c r="A139" s="111" t="s">
        <v>59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49" t="s">
        <v>56</v>
      </c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5">
        <v>365000</v>
      </c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>
        <v>280180.99</v>
      </c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>
        <v>262388.85</v>
      </c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>
        <f>CH139</f>
        <v>262388.85</v>
      </c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>
        <f>BC139-BU139</f>
        <v>84819.01000000001</v>
      </c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67">
        <f t="shared" si="9"/>
        <v>17792.140000000014</v>
      </c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9"/>
    </row>
    <row r="140" spans="1:166" s="12" customFormat="1" ht="19.5" customHeight="1">
      <c r="A140" s="78" t="s">
        <v>295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4">
        <f>BC141+BC142</f>
        <v>1444500</v>
      </c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4">
        <f>BU141+BU142</f>
        <v>944982.1799999999</v>
      </c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4">
        <f>CH141+CH142</f>
        <v>927190.04</v>
      </c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4">
        <f>CH140</f>
        <v>927190.04</v>
      </c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4">
        <f aca="true" t="shared" si="10" ref="EK140:EK145">BC140-CH140</f>
        <v>517309.95999999996</v>
      </c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38">
        <f t="shared" si="9"/>
        <v>17792.139999999898</v>
      </c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40"/>
    </row>
    <row r="141" spans="1:166" s="4" customFormat="1" ht="17.25" customHeight="1">
      <c r="A141" s="111" t="s">
        <v>57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49" t="s">
        <v>54</v>
      </c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5">
        <v>1082600</v>
      </c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>
        <v>727289.87</v>
      </c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>
        <v>727289.87</v>
      </c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>
        <f>CH141</f>
        <v>727289.87</v>
      </c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>
        <f t="shared" si="10"/>
        <v>355310.13</v>
      </c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80">
        <f t="shared" si="9"/>
        <v>0</v>
      </c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2"/>
    </row>
    <row r="142" spans="1:166" s="4" customFormat="1" ht="18" customHeight="1">
      <c r="A142" s="111" t="s">
        <v>59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49" t="s">
        <v>56</v>
      </c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5">
        <v>361900</v>
      </c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>
        <v>217692.31</v>
      </c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>
        <v>199900.17</v>
      </c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>
        <v>199900.17</v>
      </c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>
        <f t="shared" si="10"/>
        <v>161999.83</v>
      </c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80">
        <f t="shared" si="9"/>
        <v>17792.139999999985</v>
      </c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2"/>
    </row>
    <row r="143" spans="1:166" s="22" customFormat="1" ht="21.75" customHeight="1">
      <c r="A143" s="110" t="s">
        <v>212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24" t="s">
        <v>53</v>
      </c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44">
        <f>SUM(BC144:BT145)</f>
        <v>57400</v>
      </c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93">
        <f>SUM(BU144:CG145)</f>
        <v>35826.79</v>
      </c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>
        <f>SUM(CH144:CW145)</f>
        <v>35826.79</v>
      </c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>
        <f>CH143</f>
        <v>35826.79</v>
      </c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>
        <f t="shared" si="10"/>
        <v>21573.21</v>
      </c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84">
        <f t="shared" si="9"/>
        <v>0</v>
      </c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6"/>
    </row>
    <row r="144" spans="1:166" s="4" customFormat="1" ht="21.75" customHeight="1">
      <c r="A144" s="111" t="s">
        <v>58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49" t="s">
        <v>55</v>
      </c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5">
        <v>45600</v>
      </c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>
        <v>28143.6</v>
      </c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>
        <v>28143.6</v>
      </c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>
        <f>CH144</f>
        <v>28143.6</v>
      </c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>
        <f t="shared" si="10"/>
        <v>17456.4</v>
      </c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80">
        <f t="shared" si="9"/>
        <v>0</v>
      </c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2"/>
    </row>
    <row r="145" spans="1:166" s="4" customFormat="1" ht="20.25" customHeight="1">
      <c r="A145" s="111" t="s">
        <v>240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49" t="s">
        <v>56</v>
      </c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5">
        <v>11800</v>
      </c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>
        <v>7683.19</v>
      </c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>
        <v>7683.19</v>
      </c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>
        <v>7683.19</v>
      </c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>
        <f t="shared" si="10"/>
        <v>4116.81</v>
      </c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80">
        <f t="shared" si="9"/>
        <v>0</v>
      </c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2"/>
    </row>
    <row r="146" spans="1:166" s="22" customFormat="1" ht="18.75" customHeight="1">
      <c r="A146" s="78" t="s">
        <v>168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44">
        <f>BC147+BC151+BC156+BC158</f>
        <v>557800</v>
      </c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93">
        <f>BU147+BU151+BU156+BU158</f>
        <v>530897.23</v>
      </c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>
        <f>CH147+CH151+CH156+CH158</f>
        <v>530897.23</v>
      </c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>
        <f>DX147+DX151+DX157+DX158</f>
        <v>481798.38</v>
      </c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>
        <f>EK147+EK151+EK156+EK158</f>
        <v>26902.77</v>
      </c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84">
        <f>EX147+EX151</f>
        <v>0</v>
      </c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6"/>
    </row>
    <row r="147" spans="1:166" s="4" customFormat="1" ht="19.5" customHeight="1">
      <c r="A147" s="110" t="s">
        <v>213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44">
        <f>BC148+BC150+BC149</f>
        <v>69200</v>
      </c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15"/>
      <c r="BT147" s="15"/>
      <c r="BU147" s="106">
        <f>BU148+BU150+BU149</f>
        <v>61862.19</v>
      </c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44">
        <f>CH148+CH150+CI149</f>
        <v>61862.19</v>
      </c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44">
        <f>DX148+DX150+DX149</f>
        <v>61862.19</v>
      </c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>
        <f>EK148+EK150+EK149</f>
        <v>7337.81</v>
      </c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>
        <f>EX148+EX150</f>
        <v>0</v>
      </c>
      <c r="EY147" s="44"/>
      <c r="EZ147" s="44"/>
      <c r="FA147" s="44"/>
      <c r="FB147" s="44"/>
      <c r="FC147" s="44"/>
      <c r="FD147" s="44"/>
      <c r="FE147" s="44"/>
      <c r="FF147" s="44"/>
      <c r="FG147" s="44"/>
      <c r="FH147" s="15"/>
      <c r="FI147" s="15"/>
      <c r="FJ147" s="15"/>
    </row>
    <row r="148" spans="1:166" s="4" customFormat="1" ht="18.75" customHeight="1">
      <c r="A148" s="153" t="s">
        <v>80</v>
      </c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49" t="s">
        <v>81</v>
      </c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5">
        <v>6000</v>
      </c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15"/>
      <c r="BT148" s="15"/>
      <c r="BU148" s="57">
        <v>4322.19</v>
      </c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45">
        <v>4322.19</v>
      </c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>
        <f>CH148</f>
        <v>4322.19</v>
      </c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>
        <f>BC148-BU148</f>
        <v>1677.8100000000004</v>
      </c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>
        <f>BU148-CH148</f>
        <v>0</v>
      </c>
      <c r="EY148" s="45"/>
      <c r="EZ148" s="45"/>
      <c r="FA148" s="45"/>
      <c r="FB148" s="45"/>
      <c r="FC148" s="45"/>
      <c r="FD148" s="45"/>
      <c r="FE148" s="45"/>
      <c r="FF148" s="45"/>
      <c r="FG148" s="45"/>
      <c r="FH148" s="15"/>
      <c r="FI148" s="15"/>
      <c r="FJ148" s="15"/>
    </row>
    <row r="149" spans="1:166" s="4" customFormat="1" ht="21" customHeight="1">
      <c r="A149" s="154" t="s">
        <v>272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6"/>
      <c r="AI149" s="32"/>
      <c r="AJ149" s="32"/>
      <c r="AK149" s="147" t="s">
        <v>303</v>
      </c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9"/>
      <c r="BC149" s="67">
        <v>36500</v>
      </c>
      <c r="BD149" s="68"/>
      <c r="BE149" s="68"/>
      <c r="BF149" s="68"/>
      <c r="BG149" s="68"/>
      <c r="BH149" s="68"/>
      <c r="BI149" s="69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15">
        <v>36100</v>
      </c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7"/>
      <c r="CH149" s="15"/>
      <c r="CI149" s="67">
        <v>36100</v>
      </c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9"/>
      <c r="CX149" s="67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9"/>
      <c r="DS149" s="15"/>
      <c r="DT149" s="15"/>
      <c r="DU149" s="15"/>
      <c r="DV149" s="15"/>
      <c r="DW149" s="15"/>
      <c r="DX149" s="67">
        <f>CI149</f>
        <v>36100</v>
      </c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9"/>
      <c r="EK149" s="67">
        <f>BC149-CI149</f>
        <v>400</v>
      </c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9"/>
      <c r="EX149" s="67">
        <f>BU149-CI149</f>
        <v>0</v>
      </c>
      <c r="EY149" s="68"/>
      <c r="EZ149" s="68"/>
      <c r="FA149" s="68"/>
      <c r="FB149" s="68"/>
      <c r="FC149" s="68"/>
      <c r="FD149" s="68"/>
      <c r="FE149" s="69"/>
      <c r="FF149" s="15"/>
      <c r="FG149" s="15"/>
      <c r="FH149" s="15"/>
      <c r="FI149" s="15"/>
      <c r="FJ149" s="15"/>
    </row>
    <row r="150" spans="1:166" s="4" customFormat="1" ht="22.5" customHeight="1">
      <c r="A150" s="153" t="s">
        <v>68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49" t="s">
        <v>61</v>
      </c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5">
        <v>26700</v>
      </c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15"/>
      <c r="BT150" s="15"/>
      <c r="BU150" s="57">
        <v>21440</v>
      </c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45">
        <v>21440</v>
      </c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>
        <f>CH150</f>
        <v>21440</v>
      </c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>
        <f>BC150-BU150</f>
        <v>5260</v>
      </c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>
        <f>BU150-CH150</f>
        <v>0</v>
      </c>
      <c r="EY150" s="45"/>
      <c r="EZ150" s="45"/>
      <c r="FA150" s="45"/>
      <c r="FB150" s="45"/>
      <c r="FC150" s="45"/>
      <c r="FD150" s="45"/>
      <c r="FE150" s="45"/>
      <c r="FF150" s="45"/>
      <c r="FG150" s="45"/>
      <c r="FH150" s="15"/>
      <c r="FI150" s="15"/>
      <c r="FJ150" s="15"/>
    </row>
    <row r="151" spans="1:166" s="4" customFormat="1" ht="21" customHeight="1">
      <c r="A151" s="110" t="s">
        <v>214</v>
      </c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44">
        <f>BC152+BC155+BC154+BC153</f>
        <v>465100</v>
      </c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15"/>
      <c r="BT151" s="15"/>
      <c r="BU151" s="106">
        <f>BU152+BU154+BU155+BU153</f>
        <v>454836</v>
      </c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44">
        <f>CH152+CH154+CH155+CH153</f>
        <v>454836</v>
      </c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44">
        <f>DX152+DX154+DX155</f>
        <v>405737.15</v>
      </c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>
        <f>BC151-CH151</f>
        <v>10264</v>
      </c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>
        <f>EX152+EX155+EX156+EX158</f>
        <v>0</v>
      </c>
      <c r="EY151" s="44"/>
      <c r="EZ151" s="44"/>
      <c r="FA151" s="44"/>
      <c r="FB151" s="44"/>
      <c r="FC151" s="44"/>
      <c r="FD151" s="44"/>
      <c r="FE151" s="44"/>
      <c r="FF151" s="44"/>
      <c r="FG151" s="44"/>
      <c r="FH151" s="15"/>
      <c r="FI151" s="15"/>
      <c r="FJ151" s="15"/>
    </row>
    <row r="152" spans="1:166" s="4" customFormat="1" ht="21.75" customHeight="1">
      <c r="A152" s="153" t="s">
        <v>169</v>
      </c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49" t="s">
        <v>63</v>
      </c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5">
        <v>185000</v>
      </c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15"/>
      <c r="BT152" s="15"/>
      <c r="BU152" s="57">
        <v>175000</v>
      </c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45">
        <v>175000</v>
      </c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>
        <f>CH152</f>
        <v>175000</v>
      </c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>
        <f>BC152-BU152</f>
        <v>10000</v>
      </c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>
        <f>BU152-CH152</f>
        <v>0</v>
      </c>
      <c r="EY152" s="45"/>
      <c r="EZ152" s="45"/>
      <c r="FA152" s="45"/>
      <c r="FB152" s="45"/>
      <c r="FC152" s="45"/>
      <c r="FD152" s="45"/>
      <c r="FE152" s="45"/>
      <c r="FF152" s="45"/>
      <c r="FG152" s="45"/>
      <c r="FH152" s="15"/>
      <c r="FI152" s="15"/>
      <c r="FJ152" s="15"/>
    </row>
    <row r="153" spans="1:166" s="4" customFormat="1" ht="22.5" customHeight="1">
      <c r="A153" s="153" t="s">
        <v>68</v>
      </c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49" t="s">
        <v>61</v>
      </c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5">
        <v>49100</v>
      </c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15"/>
      <c r="BT153" s="15"/>
      <c r="BU153" s="57">
        <v>49098.85</v>
      </c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45">
        <v>49098.85</v>
      </c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>
        <f>CH153</f>
        <v>49098.85</v>
      </c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>
        <f>BC153-BU153</f>
        <v>1.1500000000014552</v>
      </c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>
        <f>BU153-CH153</f>
        <v>0</v>
      </c>
      <c r="EY153" s="45"/>
      <c r="EZ153" s="45"/>
      <c r="FA153" s="45"/>
      <c r="FB153" s="45"/>
      <c r="FC153" s="45"/>
      <c r="FD153" s="45"/>
      <c r="FE153" s="45"/>
      <c r="FF153" s="45"/>
      <c r="FG153" s="45"/>
      <c r="FH153" s="15"/>
      <c r="FI153" s="15"/>
      <c r="FJ153" s="15"/>
    </row>
    <row r="154" spans="1:166" s="4" customFormat="1" ht="18" customHeight="1">
      <c r="A154" s="111" t="s">
        <v>83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49" t="s">
        <v>64</v>
      </c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5">
        <v>57900</v>
      </c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>
        <v>57777.75</v>
      </c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>
        <v>57777.75</v>
      </c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>
        <f>CH154</f>
        <v>57777.75</v>
      </c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>
        <f>BC154-CH154</f>
        <v>122.25</v>
      </c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67">
        <v>0</v>
      </c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9"/>
    </row>
    <row r="155" spans="1:166" s="4" customFormat="1" ht="19.5" customHeight="1">
      <c r="A155" s="103" t="s">
        <v>151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49" t="s">
        <v>62</v>
      </c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5">
        <v>173100</v>
      </c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15"/>
      <c r="BT155" s="15"/>
      <c r="BU155" s="57">
        <v>172959.4</v>
      </c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45">
        <v>172959.4</v>
      </c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>
        <f>CH155</f>
        <v>172959.4</v>
      </c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>
        <f>BC155-CH155</f>
        <v>140.60000000000582</v>
      </c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>
        <f>BU155-CH155</f>
        <v>0</v>
      </c>
      <c r="EY155" s="45"/>
      <c r="EZ155" s="45"/>
      <c r="FA155" s="45"/>
      <c r="FB155" s="45"/>
      <c r="FC155" s="45"/>
      <c r="FD155" s="45"/>
      <c r="FE155" s="45"/>
      <c r="FF155" s="45"/>
      <c r="FG155" s="45"/>
      <c r="FH155" s="15"/>
      <c r="FI155" s="15"/>
      <c r="FJ155" s="15"/>
    </row>
    <row r="156" spans="1:166" s="12" customFormat="1" ht="19.5" customHeight="1">
      <c r="A156" s="78" t="s">
        <v>215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4">
        <f>BC157</f>
        <v>17800</v>
      </c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9"/>
      <c r="BT156" s="9"/>
      <c r="BU156" s="106">
        <f>BU157</f>
        <v>8600</v>
      </c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44">
        <f>CH157</f>
        <v>8600</v>
      </c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>
        <f>DX157</f>
        <v>8600</v>
      </c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>
        <f>EK157</f>
        <v>9200</v>
      </c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>
        <f>EX157</f>
        <v>0</v>
      </c>
      <c r="EY156" s="44"/>
      <c r="EZ156" s="44"/>
      <c r="FA156" s="44"/>
      <c r="FB156" s="44"/>
      <c r="FC156" s="44"/>
      <c r="FD156" s="44"/>
      <c r="FE156" s="44"/>
      <c r="FF156" s="44"/>
      <c r="FG156" s="44"/>
      <c r="FH156" s="9"/>
      <c r="FI156" s="9"/>
      <c r="FJ156" s="9"/>
    </row>
    <row r="157" spans="1:166" s="4" customFormat="1" ht="34.5" customHeight="1">
      <c r="A157" s="194" t="s">
        <v>216</v>
      </c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6"/>
      <c r="AK157" s="49" t="s">
        <v>66</v>
      </c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5">
        <v>17800</v>
      </c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15"/>
      <c r="BR157" s="15"/>
      <c r="BS157" s="15"/>
      <c r="BT157" s="15"/>
      <c r="BU157" s="57">
        <v>8600</v>
      </c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45">
        <v>8600</v>
      </c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>
        <f>CH157</f>
        <v>8600</v>
      </c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125">
        <f>BC157-BU157</f>
        <v>9200</v>
      </c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5">
        <f>BU157-CH157</f>
        <v>0</v>
      </c>
      <c r="EY157" s="45"/>
      <c r="EZ157" s="45"/>
      <c r="FA157" s="45"/>
      <c r="FB157" s="45"/>
      <c r="FC157" s="45"/>
      <c r="FD157" s="45"/>
      <c r="FE157" s="45"/>
      <c r="FF157" s="45"/>
      <c r="FG157" s="45"/>
      <c r="FH157" s="15"/>
      <c r="FI157" s="15"/>
      <c r="FJ157" s="15"/>
    </row>
    <row r="158" spans="1:166" s="12" customFormat="1" ht="21.75" customHeight="1">
      <c r="A158" s="78" t="s">
        <v>217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4">
        <f>BC159</f>
        <v>5700</v>
      </c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9"/>
      <c r="BT158" s="9"/>
      <c r="BU158" s="106">
        <f>BU159</f>
        <v>5599.04</v>
      </c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44">
        <f>CH159</f>
        <v>5599.04</v>
      </c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>
        <f>DX159</f>
        <v>5599.04</v>
      </c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>
        <f>EK159</f>
        <v>100.96000000000004</v>
      </c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>
        <f>EX159</f>
        <v>0</v>
      </c>
      <c r="EY158" s="44"/>
      <c r="EZ158" s="44"/>
      <c r="FA158" s="44"/>
      <c r="FB158" s="44"/>
      <c r="FC158" s="44"/>
      <c r="FD158" s="44"/>
      <c r="FE158" s="44"/>
      <c r="FF158" s="44"/>
      <c r="FG158" s="44"/>
      <c r="FH158" s="9"/>
      <c r="FI158" s="9"/>
      <c r="FJ158" s="9"/>
    </row>
    <row r="159" spans="1:166" s="4" customFormat="1" ht="21.75" customHeight="1">
      <c r="A159" s="153" t="s">
        <v>68</v>
      </c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49" t="s">
        <v>69</v>
      </c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5">
        <v>5700</v>
      </c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15"/>
      <c r="BT159" s="15"/>
      <c r="BU159" s="57">
        <v>5599.04</v>
      </c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45">
        <v>5599.04</v>
      </c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>
        <f>CH159</f>
        <v>5599.04</v>
      </c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>
        <f>BC159-BU159</f>
        <v>100.96000000000004</v>
      </c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>
        <f>BU159-CH159</f>
        <v>0</v>
      </c>
      <c r="EY159" s="45"/>
      <c r="EZ159" s="45"/>
      <c r="FA159" s="45"/>
      <c r="FB159" s="45"/>
      <c r="FC159" s="45"/>
      <c r="FD159" s="45"/>
      <c r="FE159" s="45"/>
      <c r="FF159" s="45"/>
      <c r="FG159" s="45"/>
      <c r="FH159" s="15"/>
      <c r="FI159" s="15"/>
      <c r="FJ159" s="15"/>
    </row>
    <row r="160" spans="1:166" s="4" customFormat="1" ht="18.75">
      <c r="A160" s="118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20"/>
      <c r="CG160" s="105" t="s">
        <v>84</v>
      </c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87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9"/>
      <c r="FH160" s="13"/>
      <c r="FI160" s="13"/>
      <c r="FJ160" s="18" t="s">
        <v>39</v>
      </c>
    </row>
    <row r="161" spans="1:166" s="4" customFormat="1" ht="20.25" customHeight="1">
      <c r="A161" s="96" t="s">
        <v>8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 t="s">
        <v>23</v>
      </c>
      <c r="AL161" s="96"/>
      <c r="AM161" s="96"/>
      <c r="AN161" s="96"/>
      <c r="AO161" s="96"/>
      <c r="AP161" s="96"/>
      <c r="AQ161" s="96" t="s">
        <v>35</v>
      </c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 t="s">
        <v>36</v>
      </c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 t="s">
        <v>37</v>
      </c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 t="s">
        <v>24</v>
      </c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0" t="s">
        <v>29</v>
      </c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2"/>
    </row>
    <row r="162" spans="1:166" s="4" customFormat="1" ht="78.75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 t="s">
        <v>46</v>
      </c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 t="s">
        <v>25</v>
      </c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 t="s">
        <v>26</v>
      </c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 t="s">
        <v>27</v>
      </c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 t="s">
        <v>38</v>
      </c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0" t="s">
        <v>47</v>
      </c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2"/>
    </row>
    <row r="163" spans="1:166" s="4" customFormat="1" ht="18.75">
      <c r="A163" s="42">
        <v>1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>
        <v>2</v>
      </c>
      <c r="AL163" s="42"/>
      <c r="AM163" s="42"/>
      <c r="AN163" s="42"/>
      <c r="AO163" s="42"/>
      <c r="AP163" s="42"/>
      <c r="AQ163" s="42">
        <v>3</v>
      </c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>
        <v>4</v>
      </c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>
        <v>5</v>
      </c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>
        <v>6</v>
      </c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>
        <v>7</v>
      </c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>
        <v>8</v>
      </c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>
        <v>9</v>
      </c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>
        <v>10</v>
      </c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87">
        <v>11</v>
      </c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9"/>
    </row>
    <row r="164" spans="1:166" s="4" customFormat="1" ht="18.75" customHeight="1">
      <c r="A164" s="132" t="s">
        <v>32</v>
      </c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49" t="s">
        <v>33</v>
      </c>
      <c r="AL164" s="49"/>
      <c r="AM164" s="49"/>
      <c r="AN164" s="49"/>
      <c r="AO164" s="49"/>
      <c r="AP164" s="49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44">
        <f>BC167+BC170</f>
        <v>119800</v>
      </c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15"/>
      <c r="BT164" s="15"/>
      <c r="BU164" s="106">
        <f>BU167+BU170</f>
        <v>119800</v>
      </c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44">
        <f>CH167+CH170</f>
        <v>119800</v>
      </c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4">
        <f>DX167+DX170</f>
        <v>119800</v>
      </c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>
        <f>BU164-CH164</f>
        <v>0</v>
      </c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38">
        <f>EX167</f>
        <v>0</v>
      </c>
      <c r="EY164" s="39"/>
      <c r="EZ164" s="39"/>
      <c r="FA164" s="39"/>
      <c r="FB164" s="39"/>
      <c r="FC164" s="39"/>
      <c r="FD164" s="39"/>
      <c r="FE164" s="39"/>
      <c r="FF164" s="39"/>
      <c r="FG164" s="39"/>
      <c r="FH164" s="40"/>
      <c r="FI164" s="15"/>
      <c r="FJ164" s="15"/>
    </row>
    <row r="165" spans="1:166" s="4" customFormat="1" ht="18.75" customHeight="1">
      <c r="A165" s="111" t="s">
        <v>22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49" t="s">
        <v>34</v>
      </c>
      <c r="AL165" s="49"/>
      <c r="AM165" s="49"/>
      <c r="AN165" s="49"/>
      <c r="AO165" s="49"/>
      <c r="AP165" s="49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  <c r="EO165" s="93"/>
      <c r="EP165" s="93"/>
      <c r="EQ165" s="93"/>
      <c r="ER165" s="93"/>
      <c r="ES165" s="93"/>
      <c r="ET165" s="93"/>
      <c r="EU165" s="93"/>
      <c r="EV165" s="93"/>
      <c r="EW165" s="93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15"/>
      <c r="FI165" s="15"/>
      <c r="FJ165" s="15"/>
    </row>
    <row r="166" spans="1:166" s="22" customFormat="1" ht="150" customHeight="1">
      <c r="A166" s="103" t="s">
        <v>243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20"/>
      <c r="BT166" s="20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  <c r="EO166" s="93"/>
      <c r="EP166" s="93"/>
      <c r="EQ166" s="93"/>
      <c r="ER166" s="93"/>
      <c r="ES166" s="93"/>
      <c r="ET166" s="93"/>
      <c r="EU166" s="93"/>
      <c r="EV166" s="93"/>
      <c r="EW166" s="93"/>
      <c r="EX166" s="93"/>
      <c r="EY166" s="93"/>
      <c r="EZ166" s="93"/>
      <c r="FA166" s="93"/>
      <c r="FB166" s="93"/>
      <c r="FC166" s="93"/>
      <c r="FD166" s="93"/>
      <c r="FE166" s="93"/>
      <c r="FF166" s="93"/>
      <c r="FG166" s="93"/>
      <c r="FH166" s="20"/>
      <c r="FI166" s="20"/>
      <c r="FJ166" s="20"/>
    </row>
    <row r="167" spans="1:166" s="4" customFormat="1" ht="17.25" customHeight="1">
      <c r="A167" s="110" t="s">
        <v>218</v>
      </c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4">
        <f>BC168</f>
        <v>200</v>
      </c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>
        <f>BU168</f>
        <v>200</v>
      </c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>
        <f>CH168</f>
        <v>200</v>
      </c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>
        <f>DX168</f>
        <v>200</v>
      </c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>
        <f>BC167-CH167</f>
        <v>0</v>
      </c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38">
        <f>EX168</f>
        <v>0</v>
      </c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40"/>
    </row>
    <row r="168" spans="1:166" s="22" customFormat="1" ht="24" customHeight="1">
      <c r="A168" s="130" t="s">
        <v>151</v>
      </c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49" t="s">
        <v>62</v>
      </c>
      <c r="AL168" s="49"/>
      <c r="AM168" s="49"/>
      <c r="AN168" s="49"/>
      <c r="AO168" s="49"/>
      <c r="AP168" s="49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45">
        <v>200</v>
      </c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>
        <v>200</v>
      </c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>
        <v>200</v>
      </c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>
        <f>CH168</f>
        <v>200</v>
      </c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>
        <f>BC168-CH168</f>
        <v>0</v>
      </c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67">
        <f>BU168-CH168</f>
        <v>0</v>
      </c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9"/>
    </row>
    <row r="169" spans="1:166" s="4" customFormat="1" ht="53.25" customHeight="1">
      <c r="A169" s="127" t="s">
        <v>239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67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9"/>
    </row>
    <row r="170" spans="1:166" s="4" customFormat="1" ht="21" customHeight="1">
      <c r="A170" s="132" t="s">
        <v>32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49" t="s">
        <v>33</v>
      </c>
      <c r="AL170" s="49"/>
      <c r="AM170" s="49"/>
      <c r="AN170" s="49"/>
      <c r="AO170" s="49"/>
      <c r="AP170" s="49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44">
        <f>BC171</f>
        <v>119600</v>
      </c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15"/>
      <c r="BT170" s="15"/>
      <c r="BU170" s="106">
        <f>BU171</f>
        <v>119600</v>
      </c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44">
        <f>CH171</f>
        <v>119600</v>
      </c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4">
        <f>DX171</f>
        <v>119600</v>
      </c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>
        <f>EK171</f>
        <v>0</v>
      </c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38">
        <f>EX171</f>
        <v>0</v>
      </c>
      <c r="EY170" s="39"/>
      <c r="EZ170" s="39"/>
      <c r="FA170" s="39"/>
      <c r="FB170" s="39"/>
      <c r="FC170" s="39"/>
      <c r="FD170" s="39"/>
      <c r="FE170" s="39"/>
      <c r="FF170" s="39"/>
      <c r="FG170" s="39"/>
      <c r="FH170" s="40"/>
      <c r="FI170" s="15"/>
      <c r="FJ170" s="15"/>
    </row>
    <row r="171" spans="1:166" s="4" customFormat="1" ht="20.25" customHeight="1">
      <c r="A171" s="110" t="s">
        <v>219</v>
      </c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4">
        <f>BC172</f>
        <v>119600</v>
      </c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>
        <f>BU172</f>
        <v>119600</v>
      </c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>
        <f>CH172</f>
        <v>119600</v>
      </c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>
        <f>DX172</f>
        <v>119600</v>
      </c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>
        <v>0</v>
      </c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38">
        <f>EX172</f>
        <v>0</v>
      </c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40"/>
    </row>
    <row r="172" spans="1:166" s="4" customFormat="1" ht="18.75" customHeight="1">
      <c r="A172" s="111" t="s">
        <v>60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49" t="s">
        <v>69</v>
      </c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5">
        <v>119600</v>
      </c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15"/>
      <c r="BT172" s="15"/>
      <c r="BU172" s="45">
        <v>119600</v>
      </c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>
        <v>119600</v>
      </c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>
        <v>119600</v>
      </c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>
        <v>0</v>
      </c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>
        <v>0</v>
      </c>
      <c r="EY172" s="83"/>
      <c r="EZ172" s="83"/>
      <c r="FA172" s="83"/>
      <c r="FB172" s="83"/>
      <c r="FC172" s="83"/>
      <c r="FD172" s="83"/>
      <c r="FE172" s="83"/>
      <c r="FF172" s="83"/>
      <c r="FG172" s="83"/>
      <c r="FH172" s="15"/>
      <c r="FI172" s="15"/>
      <c r="FJ172" s="15"/>
    </row>
    <row r="173" spans="1:166" s="4" customFormat="1" ht="15" customHeight="1">
      <c r="A173" s="118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20"/>
      <c r="CE173" s="13"/>
      <c r="CF173" s="13"/>
      <c r="CG173" s="105" t="s">
        <v>84</v>
      </c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13"/>
      <c r="FI173" s="13"/>
      <c r="FJ173" s="18" t="s">
        <v>39</v>
      </c>
    </row>
    <row r="174" spans="1:166" s="4" customFormat="1" ht="32.25" customHeight="1">
      <c r="A174" s="96" t="s">
        <v>8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 t="s">
        <v>23</v>
      </c>
      <c r="AL174" s="96"/>
      <c r="AM174" s="96"/>
      <c r="AN174" s="96"/>
      <c r="AO174" s="96"/>
      <c r="AP174" s="96"/>
      <c r="AQ174" s="96" t="s">
        <v>35</v>
      </c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 t="s">
        <v>146</v>
      </c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 t="s">
        <v>37</v>
      </c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 t="s">
        <v>24</v>
      </c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0" t="s">
        <v>29</v>
      </c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2"/>
    </row>
    <row r="175" spans="1:166" s="4" customFormat="1" ht="81.75" customHeight="1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 t="s">
        <v>46</v>
      </c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 t="s">
        <v>25</v>
      </c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 t="s">
        <v>26</v>
      </c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 t="s">
        <v>27</v>
      </c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 t="s">
        <v>38</v>
      </c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0" t="s">
        <v>47</v>
      </c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2"/>
    </row>
    <row r="176" spans="1:166" s="4" customFormat="1" ht="15" customHeight="1">
      <c r="A176" s="42">
        <v>1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>
        <v>2</v>
      </c>
      <c r="AL176" s="42"/>
      <c r="AM176" s="42"/>
      <c r="AN176" s="42"/>
      <c r="AO176" s="42"/>
      <c r="AP176" s="42"/>
      <c r="AQ176" s="42">
        <v>3</v>
      </c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>
        <v>4</v>
      </c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>
        <v>5</v>
      </c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>
        <v>6</v>
      </c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>
        <v>7</v>
      </c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>
        <v>8</v>
      </c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>
        <v>9</v>
      </c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>
        <v>10</v>
      </c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87">
        <v>11</v>
      </c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9"/>
    </row>
    <row r="177" spans="1:166" s="4" customFormat="1" ht="15" customHeight="1">
      <c r="A177" s="132" t="s">
        <v>32</v>
      </c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49" t="s">
        <v>33</v>
      </c>
      <c r="AL177" s="49"/>
      <c r="AM177" s="49"/>
      <c r="AN177" s="49"/>
      <c r="AO177" s="49"/>
      <c r="AP177" s="49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44">
        <f>BC183+BC186+BC180</f>
        <v>19500</v>
      </c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15"/>
      <c r="BT177" s="15"/>
      <c r="BU177" s="106">
        <f>CH183+CH180</f>
        <v>9500</v>
      </c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44">
        <f>CH183+CH180</f>
        <v>9500</v>
      </c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4">
        <f>DX183+DX186+DX180</f>
        <v>9500</v>
      </c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>
        <f>EK184+EK186</f>
        <v>10000</v>
      </c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38">
        <f>EX184</f>
        <v>0</v>
      </c>
      <c r="EY177" s="39"/>
      <c r="EZ177" s="39"/>
      <c r="FA177" s="39"/>
      <c r="FB177" s="39"/>
      <c r="FC177" s="39"/>
      <c r="FD177" s="39"/>
      <c r="FE177" s="39"/>
      <c r="FF177" s="39"/>
      <c r="FG177" s="39"/>
      <c r="FH177" s="40"/>
      <c r="FI177" s="15"/>
      <c r="FJ177" s="15"/>
    </row>
    <row r="178" spans="1:166" s="4" customFormat="1" ht="19.5" customHeight="1">
      <c r="A178" s="111" t="s">
        <v>22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49"/>
      <c r="AL178" s="49"/>
      <c r="AM178" s="49"/>
      <c r="AN178" s="49"/>
      <c r="AO178" s="49"/>
      <c r="AP178" s="49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15"/>
      <c r="FI178" s="15"/>
      <c r="FJ178" s="15"/>
    </row>
    <row r="179" spans="1:166" s="4" customFormat="1" ht="19.5" customHeight="1">
      <c r="A179" s="131" t="s">
        <v>170</v>
      </c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49"/>
      <c r="AL179" s="49"/>
      <c r="AM179" s="49"/>
      <c r="AN179" s="49"/>
      <c r="AO179" s="49"/>
      <c r="AP179" s="49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15"/>
      <c r="FI179" s="15"/>
      <c r="FJ179" s="15"/>
    </row>
    <row r="180" spans="1:166" s="4" customFormat="1" ht="19.5" customHeight="1">
      <c r="A180" s="110" t="s">
        <v>302</v>
      </c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49"/>
      <c r="AL180" s="49"/>
      <c r="AM180" s="49"/>
      <c r="AN180" s="49"/>
      <c r="AO180" s="49"/>
      <c r="AP180" s="49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44">
        <f>BC181</f>
        <v>4500</v>
      </c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>
        <f>BU181</f>
        <v>4500</v>
      </c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>
        <v>4500</v>
      </c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44">
        <v>4500</v>
      </c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>
        <f>BC180-CH180</f>
        <v>0</v>
      </c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>
        <v>0</v>
      </c>
      <c r="EY180" s="44"/>
      <c r="EZ180" s="44"/>
      <c r="FA180" s="44"/>
      <c r="FB180" s="44"/>
      <c r="FC180" s="44"/>
      <c r="FD180" s="44"/>
      <c r="FE180" s="44"/>
      <c r="FF180" s="44"/>
      <c r="FG180" s="44"/>
      <c r="FH180" s="15"/>
      <c r="FI180" s="15"/>
      <c r="FJ180" s="15"/>
    </row>
    <row r="181" spans="1:166" s="4" customFormat="1" ht="19.5" customHeight="1">
      <c r="A181" s="111" t="s">
        <v>301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49" t="s">
        <v>61</v>
      </c>
      <c r="AL181" s="49"/>
      <c r="AM181" s="49"/>
      <c r="AN181" s="49"/>
      <c r="AO181" s="49"/>
      <c r="AP181" s="49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45">
        <v>4500</v>
      </c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>
        <v>4500</v>
      </c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>
        <v>4500</v>
      </c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45">
        <v>4500</v>
      </c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4">
        <f>BC181-CH181</f>
        <v>0</v>
      </c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5">
        <v>0</v>
      </c>
      <c r="EY181" s="45"/>
      <c r="EZ181" s="45"/>
      <c r="FA181" s="45"/>
      <c r="FB181" s="45"/>
      <c r="FC181" s="45"/>
      <c r="FD181" s="45"/>
      <c r="FE181" s="45"/>
      <c r="FF181" s="45"/>
      <c r="FG181" s="45"/>
      <c r="FH181" s="15"/>
      <c r="FI181" s="15"/>
      <c r="FJ181" s="15"/>
    </row>
    <row r="182" spans="1:166" s="4" customFormat="1" ht="33.75" customHeight="1">
      <c r="A182" s="131" t="s">
        <v>170</v>
      </c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15"/>
      <c r="BT182" s="1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83"/>
      <c r="EZ182" s="83"/>
      <c r="FA182" s="83"/>
      <c r="FB182" s="83"/>
      <c r="FC182" s="83"/>
      <c r="FD182" s="83"/>
      <c r="FE182" s="83"/>
      <c r="FF182" s="83"/>
      <c r="FG182" s="83"/>
      <c r="FH182" s="15"/>
      <c r="FI182" s="15"/>
      <c r="FJ182" s="15"/>
    </row>
    <row r="183" spans="1:166" s="4" customFormat="1" ht="18.75" customHeight="1">
      <c r="A183" s="110" t="s">
        <v>220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4">
        <f>BC184</f>
        <v>5000</v>
      </c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9"/>
      <c r="BT183" s="9"/>
      <c r="BU183" s="44">
        <f>BU184</f>
        <v>5000</v>
      </c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>
        <f>CH184</f>
        <v>5000</v>
      </c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>
        <f>CH183</f>
        <v>5000</v>
      </c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>
        <f>BC183-CH183</f>
        <v>0</v>
      </c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>
        <f>BU183-CH183</f>
        <v>0</v>
      </c>
      <c r="EY183" s="197"/>
      <c r="EZ183" s="197"/>
      <c r="FA183" s="197"/>
      <c r="FB183" s="197"/>
      <c r="FC183" s="197"/>
      <c r="FD183" s="197"/>
      <c r="FE183" s="197"/>
      <c r="FF183" s="197"/>
      <c r="FG183" s="197"/>
      <c r="FH183" s="15"/>
      <c r="FI183" s="15"/>
      <c r="FJ183" s="15"/>
    </row>
    <row r="184" spans="1:166" s="4" customFormat="1" ht="15" customHeight="1">
      <c r="A184" s="111" t="s">
        <v>60</v>
      </c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49" t="s">
        <v>69</v>
      </c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5">
        <v>5000</v>
      </c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15"/>
      <c r="BT184" s="15"/>
      <c r="BU184" s="45">
        <v>5000</v>
      </c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>
        <v>5000</v>
      </c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>
        <f>CH184</f>
        <v>5000</v>
      </c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>
        <f>BC184-CH184</f>
        <v>0</v>
      </c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>
        <f>BU184-CH184</f>
        <v>0</v>
      </c>
      <c r="EY184" s="83"/>
      <c r="EZ184" s="83"/>
      <c r="FA184" s="83"/>
      <c r="FB184" s="83"/>
      <c r="FC184" s="83"/>
      <c r="FD184" s="83"/>
      <c r="FE184" s="83"/>
      <c r="FF184" s="83"/>
      <c r="FG184" s="83"/>
      <c r="FH184" s="15"/>
      <c r="FI184" s="15"/>
      <c r="FJ184" s="15"/>
    </row>
    <row r="185" spans="1:166" s="4" customFormat="1" ht="74.25" customHeight="1">
      <c r="A185" s="142" t="s">
        <v>244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4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15"/>
      <c r="BT185" s="1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83"/>
      <c r="EZ185" s="83"/>
      <c r="FA185" s="83"/>
      <c r="FB185" s="83"/>
      <c r="FC185" s="83"/>
      <c r="FD185" s="83"/>
      <c r="FE185" s="83"/>
      <c r="FF185" s="83"/>
      <c r="FG185" s="83"/>
      <c r="FH185" s="15"/>
      <c r="FI185" s="15"/>
      <c r="FJ185" s="15"/>
    </row>
    <row r="186" spans="1:166" s="12" customFormat="1" ht="18.75" customHeight="1">
      <c r="A186" s="110" t="s">
        <v>221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4">
        <f>BC187</f>
        <v>10000</v>
      </c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9"/>
      <c r="BT186" s="9"/>
      <c r="BU186" s="44">
        <f>BU187</f>
        <v>0</v>
      </c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>
        <f>CH187</f>
        <v>0</v>
      </c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>
        <f>DX187</f>
        <v>0</v>
      </c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>
        <f>BC186-CH186</f>
        <v>10000</v>
      </c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>
        <f>BU186-CH186</f>
        <v>0</v>
      </c>
      <c r="EY186" s="197"/>
      <c r="EZ186" s="197"/>
      <c r="FA186" s="197"/>
      <c r="FB186" s="197"/>
      <c r="FC186" s="197"/>
      <c r="FD186" s="197"/>
      <c r="FE186" s="197"/>
      <c r="FF186" s="197"/>
      <c r="FG186" s="197"/>
      <c r="FH186" s="9"/>
      <c r="FI186" s="9"/>
      <c r="FJ186" s="9"/>
    </row>
    <row r="187" spans="1:166" s="4" customFormat="1" ht="15" customHeight="1">
      <c r="A187" s="111" t="s">
        <v>60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49" t="s">
        <v>69</v>
      </c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5">
        <v>10000</v>
      </c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15"/>
      <c r="BT187" s="15"/>
      <c r="BU187" s="45">
        <v>0</v>
      </c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>
        <v>0</v>
      </c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>
        <v>0</v>
      </c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>
        <f>BC187-CH187</f>
        <v>10000</v>
      </c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>
        <f>BU187-CH187</f>
        <v>0</v>
      </c>
      <c r="EY187" s="83"/>
      <c r="EZ187" s="83"/>
      <c r="FA187" s="83"/>
      <c r="FB187" s="83"/>
      <c r="FC187" s="83"/>
      <c r="FD187" s="83"/>
      <c r="FE187" s="83"/>
      <c r="FF187" s="83"/>
      <c r="FG187" s="83"/>
      <c r="FH187" s="15"/>
      <c r="FI187" s="15"/>
      <c r="FJ187" s="15"/>
    </row>
    <row r="188" spans="1:166" s="4" customFormat="1" ht="18.75">
      <c r="A188" s="118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20"/>
      <c r="FH188" s="13"/>
      <c r="FI188" s="13"/>
      <c r="FJ188" s="18" t="s">
        <v>39</v>
      </c>
    </row>
    <row r="189" spans="1:166" s="4" customFormat="1" ht="18.75">
      <c r="A189" s="118" t="s">
        <v>84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20"/>
    </row>
    <row r="190" spans="1:166" s="4" customFormat="1" ht="17.25" customHeight="1">
      <c r="A190" s="96" t="s">
        <v>8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 t="s">
        <v>23</v>
      </c>
      <c r="AL190" s="96"/>
      <c r="AM190" s="96"/>
      <c r="AN190" s="96"/>
      <c r="AO190" s="96"/>
      <c r="AP190" s="96"/>
      <c r="AQ190" s="96" t="s">
        <v>35</v>
      </c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 t="s">
        <v>36</v>
      </c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 t="s">
        <v>37</v>
      </c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 t="s">
        <v>24</v>
      </c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0" t="s">
        <v>29</v>
      </c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2"/>
    </row>
    <row r="191" spans="1:166" s="4" customFormat="1" ht="78.75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 t="s">
        <v>46</v>
      </c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 t="s">
        <v>25</v>
      </c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 t="s">
        <v>26</v>
      </c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 t="s">
        <v>27</v>
      </c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 t="s">
        <v>38</v>
      </c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0" t="s">
        <v>47</v>
      </c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2"/>
    </row>
    <row r="192" spans="1:166" s="4" customFormat="1" ht="18.75">
      <c r="A192" s="42">
        <v>1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>
        <v>2</v>
      </c>
      <c r="AL192" s="42"/>
      <c r="AM192" s="42"/>
      <c r="AN192" s="42"/>
      <c r="AO192" s="42"/>
      <c r="AP192" s="42"/>
      <c r="AQ192" s="42">
        <v>3</v>
      </c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>
        <v>4</v>
      </c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>
        <v>5</v>
      </c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>
        <v>6</v>
      </c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>
        <v>7</v>
      </c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>
        <v>8</v>
      </c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>
        <v>9</v>
      </c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>
        <v>10</v>
      </c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87">
        <v>11</v>
      </c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9"/>
    </row>
    <row r="193" spans="1:166" s="12" customFormat="1" ht="15" customHeight="1">
      <c r="A193" s="108" t="s">
        <v>32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9" t="s">
        <v>33</v>
      </c>
      <c r="AL193" s="109"/>
      <c r="AM193" s="109"/>
      <c r="AN193" s="109"/>
      <c r="AO193" s="109"/>
      <c r="AP193" s="109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4">
        <f>BC196+BC204</f>
        <v>139300</v>
      </c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>
        <f>BU196+BU204</f>
        <v>111467.66</v>
      </c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>
        <f>CH196+CH204</f>
        <v>111467.66</v>
      </c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>
        <f>CH193</f>
        <v>111467.66</v>
      </c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>
        <f>EK196+EK204</f>
        <v>27832.339999999997</v>
      </c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38">
        <f>EX196+EX204</f>
        <v>0</v>
      </c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40"/>
    </row>
    <row r="194" spans="1:166" s="4" customFormat="1" ht="15" customHeight="1">
      <c r="A194" s="113" t="s">
        <v>22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4" t="s">
        <v>34</v>
      </c>
      <c r="AL194" s="114"/>
      <c r="AM194" s="114"/>
      <c r="AN194" s="114"/>
      <c r="AO194" s="114"/>
      <c r="AP194" s="114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67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9"/>
    </row>
    <row r="195" spans="1:166" s="4" customFormat="1" ht="57.75" customHeight="1">
      <c r="A195" s="126" t="s">
        <v>152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67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9"/>
    </row>
    <row r="196" spans="1:166" s="22" customFormat="1" ht="19.5" customHeight="1">
      <c r="A196" s="110" t="s">
        <v>223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44">
        <f>BC197</f>
        <v>128700</v>
      </c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>
        <f>BU197</f>
        <v>105467.66</v>
      </c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>
        <f>CH197</f>
        <v>105467.66</v>
      </c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44">
        <f>CH196</f>
        <v>105467.66</v>
      </c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>
        <f>EK197</f>
        <v>23232.339999999997</v>
      </c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38">
        <f>EX197</f>
        <v>0</v>
      </c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40"/>
    </row>
    <row r="197" spans="1:166" s="4" customFormat="1" ht="20.25" customHeight="1">
      <c r="A197" s="103" t="s">
        <v>148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41" t="s">
        <v>53</v>
      </c>
      <c r="AL197" s="41"/>
      <c r="AM197" s="41"/>
      <c r="AN197" s="41"/>
      <c r="AO197" s="41"/>
      <c r="AP197" s="41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4">
        <f>BC198+BC199</f>
        <v>128700</v>
      </c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>
        <f>BU198+BU199</f>
        <v>105467.66</v>
      </c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>
        <f>CH198+CH199</f>
        <v>105467.66</v>
      </c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>
        <f>SUM(DX198:EJ199)</f>
        <v>105467.66</v>
      </c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>
        <f>BC197-CH197</f>
        <v>23232.339999999997</v>
      </c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38">
        <f>BU197-CH197</f>
        <v>0</v>
      </c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40"/>
    </row>
    <row r="198" spans="1:166" s="4" customFormat="1" ht="15.75" customHeight="1">
      <c r="A198" s="111" t="s">
        <v>57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49" t="s">
        <v>54</v>
      </c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5">
        <v>98700</v>
      </c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>
        <v>82874.51</v>
      </c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>
        <v>82874.51</v>
      </c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>
        <f>CH198</f>
        <v>82874.51</v>
      </c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>
        <f>BC198-BU198</f>
        <v>15825.490000000005</v>
      </c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67">
        <v>0</v>
      </c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9"/>
    </row>
    <row r="199" spans="1:166" s="4" customFormat="1" ht="18.75" customHeight="1">
      <c r="A199" s="111" t="s">
        <v>59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49" t="s">
        <v>56</v>
      </c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5">
        <v>30000</v>
      </c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>
        <v>22593.15</v>
      </c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>
        <v>22593.15</v>
      </c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>
        <f>CH199</f>
        <v>22593.15</v>
      </c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>
        <f>BC199-BU199</f>
        <v>7406.8499999999985</v>
      </c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67">
        <f>BU199-CH199</f>
        <v>0</v>
      </c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9"/>
    </row>
    <row r="200" spans="1:166" s="4" customFormat="1" ht="18" customHeight="1">
      <c r="A200" s="78" t="s">
        <v>124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41"/>
      <c r="AL200" s="41"/>
      <c r="AM200" s="41"/>
      <c r="AN200" s="41"/>
      <c r="AO200" s="41"/>
      <c r="AP200" s="41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4"/>
      <c r="CX200" s="94"/>
      <c r="CY200" s="94"/>
      <c r="CZ200" s="94"/>
      <c r="DA200" s="94"/>
      <c r="DB200" s="94"/>
      <c r="DC200" s="94"/>
      <c r="DD200" s="94"/>
      <c r="DE200" s="94"/>
      <c r="DF200" s="94"/>
      <c r="DG200" s="94"/>
      <c r="DH200" s="94"/>
      <c r="DI200" s="94"/>
      <c r="DJ200" s="94"/>
      <c r="DK200" s="94"/>
      <c r="DL200" s="94"/>
      <c r="DM200" s="94"/>
      <c r="DN200" s="94"/>
      <c r="DO200" s="94"/>
      <c r="DP200" s="94"/>
      <c r="DQ200" s="94"/>
      <c r="DR200" s="94"/>
      <c r="DS200" s="94"/>
      <c r="DT200" s="94"/>
      <c r="DU200" s="94"/>
      <c r="DV200" s="94"/>
      <c r="DW200" s="94"/>
      <c r="DX200" s="94"/>
      <c r="DY200" s="94"/>
      <c r="DZ200" s="94"/>
      <c r="EA200" s="94"/>
      <c r="EB200" s="94"/>
      <c r="EC200" s="94"/>
      <c r="ED200" s="94"/>
      <c r="EE200" s="94"/>
      <c r="EF200" s="94"/>
      <c r="EG200" s="94"/>
      <c r="EH200" s="94"/>
      <c r="EI200" s="94"/>
      <c r="EJ200" s="94"/>
      <c r="EK200" s="94"/>
      <c r="EL200" s="94"/>
      <c r="EM200" s="94"/>
      <c r="EN200" s="94"/>
      <c r="EO200" s="94"/>
      <c r="EP200" s="94"/>
      <c r="EQ200" s="94"/>
      <c r="ER200" s="94"/>
      <c r="ES200" s="94"/>
      <c r="ET200" s="94"/>
      <c r="EU200" s="94"/>
      <c r="EV200" s="94"/>
      <c r="EW200" s="94"/>
      <c r="EX200" s="80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2"/>
    </row>
    <row r="201" spans="1:166" s="4" customFormat="1" ht="15" customHeight="1" hidden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4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16"/>
      <c r="BT201" s="16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16"/>
      <c r="FI201" s="16"/>
      <c r="FJ201" s="16"/>
    </row>
    <row r="202" spans="1:166" s="4" customFormat="1" ht="15" customHeight="1" hidden="1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16"/>
      <c r="BT202" s="16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5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43"/>
      <c r="EY202" s="37"/>
      <c r="EZ202" s="37"/>
      <c r="FA202" s="37"/>
      <c r="FB202" s="37"/>
      <c r="FC202" s="37"/>
      <c r="FD202" s="37"/>
      <c r="FE202" s="37"/>
      <c r="FF202" s="37"/>
      <c r="FG202" s="37"/>
      <c r="FH202" s="16"/>
      <c r="FI202" s="16"/>
      <c r="FJ202" s="16"/>
    </row>
    <row r="203" spans="1:166" s="4" customFormat="1" ht="15" customHeight="1" hidden="1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16"/>
      <c r="BT203" s="16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5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43"/>
      <c r="EY203" s="37"/>
      <c r="EZ203" s="37"/>
      <c r="FA203" s="37"/>
      <c r="FB203" s="37"/>
      <c r="FC203" s="37"/>
      <c r="FD203" s="37"/>
      <c r="FE203" s="37"/>
      <c r="FF203" s="37"/>
      <c r="FG203" s="37"/>
      <c r="FH203" s="16"/>
      <c r="FI203" s="16"/>
      <c r="FJ203" s="16"/>
    </row>
    <row r="204" spans="1:166" s="4" customFormat="1" ht="18.75" customHeight="1">
      <c r="A204" s="110" t="s">
        <v>222</v>
      </c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41" t="s">
        <v>190</v>
      </c>
      <c r="AL204" s="41"/>
      <c r="AM204" s="41"/>
      <c r="AN204" s="41"/>
      <c r="AO204" s="41"/>
      <c r="AP204" s="41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4">
        <f>BC205+BC206</f>
        <v>10600</v>
      </c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>
        <f>BU205+BU206</f>
        <v>6000</v>
      </c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>
        <f>CH205+CH206</f>
        <v>6000</v>
      </c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>
        <f>DX205+DX206</f>
        <v>6000</v>
      </c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>
        <f>EK205+EK206</f>
        <v>4600</v>
      </c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38">
        <f>EX205+EX206</f>
        <v>0</v>
      </c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40"/>
    </row>
    <row r="205" spans="1:166" s="4" customFormat="1" ht="15" customHeight="1">
      <c r="A205" s="111" t="s">
        <v>83</v>
      </c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49" t="s">
        <v>64</v>
      </c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5">
        <v>4600</v>
      </c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>
        <v>0</v>
      </c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>
        <v>0</v>
      </c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>
        <f>CH205</f>
        <v>0</v>
      </c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>
        <f>BC205-CH205</f>
        <v>4600</v>
      </c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67">
        <v>0</v>
      </c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9"/>
    </row>
    <row r="206" spans="1:166" s="4" customFormat="1" ht="18.75" customHeight="1">
      <c r="A206" s="103" t="s">
        <v>151</v>
      </c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49" t="s">
        <v>62</v>
      </c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5">
        <v>6000</v>
      </c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>
        <v>6000</v>
      </c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>
        <v>6000</v>
      </c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>
        <f>CH206</f>
        <v>6000</v>
      </c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>
        <f>BC206-CH206</f>
        <v>0</v>
      </c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67">
        <f>BU206-CH206</f>
        <v>0</v>
      </c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9"/>
    </row>
    <row r="207" spans="1:166" s="4" customFormat="1" ht="18.75">
      <c r="A207" s="118" t="s">
        <v>84</v>
      </c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  <c r="DU207" s="119"/>
      <c r="DV207" s="119"/>
      <c r="DW207" s="119"/>
      <c r="DX207" s="119"/>
      <c r="DY207" s="119"/>
      <c r="DZ207" s="119"/>
      <c r="EA207" s="119"/>
      <c r="EB207" s="119"/>
      <c r="EC207" s="119"/>
      <c r="ED207" s="119"/>
      <c r="EE207" s="119"/>
      <c r="EF207" s="119"/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119"/>
      <c r="ES207" s="119"/>
      <c r="ET207" s="119"/>
      <c r="EU207" s="119"/>
      <c r="EV207" s="119"/>
      <c r="EW207" s="119"/>
      <c r="EX207" s="119"/>
      <c r="EY207" s="119"/>
      <c r="EZ207" s="119"/>
      <c r="FA207" s="119"/>
      <c r="FB207" s="119"/>
      <c r="FC207" s="119"/>
      <c r="FD207" s="119"/>
      <c r="FE207" s="119"/>
      <c r="FF207" s="119"/>
      <c r="FG207" s="119"/>
      <c r="FH207" s="119"/>
      <c r="FI207" s="119"/>
      <c r="FJ207" s="120"/>
    </row>
    <row r="208" spans="1:166" s="4" customFormat="1" ht="15.75" customHeight="1">
      <c r="A208" s="96" t="s">
        <v>8</v>
      </c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 t="s">
        <v>23</v>
      </c>
      <c r="AL208" s="96"/>
      <c r="AM208" s="96"/>
      <c r="AN208" s="96"/>
      <c r="AO208" s="96"/>
      <c r="AP208" s="96"/>
      <c r="AQ208" s="96" t="s">
        <v>35</v>
      </c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 t="s">
        <v>36</v>
      </c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 t="s">
        <v>37</v>
      </c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 t="s">
        <v>24</v>
      </c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0" t="s">
        <v>29</v>
      </c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2"/>
    </row>
    <row r="209" spans="1:166" s="4" customFormat="1" ht="98.25" customHeight="1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 t="s">
        <v>46</v>
      </c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 t="s">
        <v>25</v>
      </c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 t="s">
        <v>26</v>
      </c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 t="s">
        <v>27</v>
      </c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 t="s">
        <v>38</v>
      </c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0" t="s">
        <v>47</v>
      </c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2"/>
    </row>
    <row r="210" spans="1:166" s="4" customFormat="1" ht="18.75">
      <c r="A210" s="42">
        <v>1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>
        <v>2</v>
      </c>
      <c r="AL210" s="42"/>
      <c r="AM210" s="42"/>
      <c r="AN210" s="42"/>
      <c r="AO210" s="42"/>
      <c r="AP210" s="42"/>
      <c r="AQ210" s="42">
        <v>3</v>
      </c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>
        <v>4</v>
      </c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>
        <v>5</v>
      </c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>
        <v>6</v>
      </c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>
        <v>7</v>
      </c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>
        <v>8</v>
      </c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>
        <v>9</v>
      </c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>
        <v>10</v>
      </c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87">
        <v>11</v>
      </c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9"/>
    </row>
    <row r="211" spans="1:166" s="12" customFormat="1" ht="15" customHeight="1">
      <c r="A211" s="108" t="s">
        <v>32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9" t="s">
        <v>33</v>
      </c>
      <c r="AL211" s="109"/>
      <c r="AM211" s="109"/>
      <c r="AN211" s="109"/>
      <c r="AO211" s="109"/>
      <c r="AP211" s="109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4">
        <f>BC214+BC217+BC221</f>
        <v>143400</v>
      </c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>
        <f>BU214+BU217+BU221</f>
        <v>124991.12</v>
      </c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>
        <f>CH214+CH217+CH221</f>
        <v>124991.12</v>
      </c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>
        <f>DX214+DX217+DX221</f>
        <v>124991.12</v>
      </c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>
        <f>EK215+EK218+EK221</f>
        <v>18318.88</v>
      </c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38">
        <f>BU211-CH211</f>
        <v>0</v>
      </c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40"/>
    </row>
    <row r="212" spans="1:166" s="4" customFormat="1" ht="15" customHeight="1">
      <c r="A212" s="113" t="s">
        <v>22</v>
      </c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4" t="s">
        <v>34</v>
      </c>
      <c r="AL212" s="114"/>
      <c r="AM212" s="114"/>
      <c r="AN212" s="114"/>
      <c r="AO212" s="114"/>
      <c r="AP212" s="114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67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9"/>
    </row>
    <row r="213" spans="1:166" s="4" customFormat="1" ht="39" customHeight="1">
      <c r="A213" s="112" t="s">
        <v>192</v>
      </c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4"/>
      <c r="AL213" s="114"/>
      <c r="AM213" s="114"/>
      <c r="AN213" s="114"/>
      <c r="AO213" s="114"/>
      <c r="AP213" s="114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15"/>
      <c r="BT213" s="1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15"/>
      <c r="FI213" s="15"/>
      <c r="FJ213" s="15"/>
    </row>
    <row r="214" spans="1:166" s="12" customFormat="1" ht="15" customHeight="1">
      <c r="A214" s="78" t="s">
        <v>245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4">
        <f>BC215</f>
        <v>97400</v>
      </c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>
        <f>BU215</f>
        <v>83100</v>
      </c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>
        <f>CH215</f>
        <v>83100</v>
      </c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>
        <f>DX215</f>
        <v>83100</v>
      </c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>
        <f>BC214-CH214</f>
        <v>14300</v>
      </c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38">
        <v>0</v>
      </c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40"/>
    </row>
    <row r="215" spans="1:166" s="12" customFormat="1" ht="34.5" customHeight="1">
      <c r="A215" s="121" t="s">
        <v>225</v>
      </c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3"/>
      <c r="AK215" s="49" t="s">
        <v>66</v>
      </c>
      <c r="AL215" s="49"/>
      <c r="AM215" s="49"/>
      <c r="AN215" s="49"/>
      <c r="AO215" s="49"/>
      <c r="AP215" s="49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5">
        <v>97400</v>
      </c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9"/>
      <c r="BT215" s="9"/>
      <c r="BU215" s="45">
        <v>83100</v>
      </c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>
        <v>83100</v>
      </c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>
        <v>83100</v>
      </c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>
        <f>BC215-CH215</f>
        <v>14300</v>
      </c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4">
        <f>BU215-CH215</f>
        <v>0</v>
      </c>
      <c r="EY215" s="44"/>
      <c r="EZ215" s="44"/>
      <c r="FA215" s="44"/>
      <c r="FB215" s="44"/>
      <c r="FC215" s="44"/>
      <c r="FD215" s="44"/>
      <c r="FE215" s="44"/>
      <c r="FF215" s="44"/>
      <c r="FG215" s="44"/>
      <c r="FH215" s="9"/>
      <c r="FI215" s="9"/>
      <c r="FJ215" s="9"/>
    </row>
    <row r="216" spans="1:166" s="12" customFormat="1" ht="58.5" customHeight="1">
      <c r="A216" s="104" t="s">
        <v>224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49"/>
      <c r="AL216" s="49"/>
      <c r="AM216" s="49"/>
      <c r="AN216" s="49"/>
      <c r="AO216" s="49"/>
      <c r="AP216" s="49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9"/>
      <c r="BT216" s="9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9"/>
      <c r="FI216" s="9"/>
      <c r="FJ216" s="9"/>
    </row>
    <row r="217" spans="1:166" s="4" customFormat="1" ht="15" customHeight="1">
      <c r="A217" s="78" t="s">
        <v>246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4">
        <f>BC218+BC219+BC220</f>
        <v>30000</v>
      </c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>
        <f>BU218+BU219+BU220</f>
        <v>25891.12</v>
      </c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>
        <f>CH218+CH219+CH220</f>
        <v>25891.12</v>
      </c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4">
        <f>DX218+DX219+DX220</f>
        <v>25891.12</v>
      </c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>
        <f>EK218</f>
        <v>4018.88</v>
      </c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38">
        <v>0</v>
      </c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40"/>
    </row>
    <row r="218" spans="1:166" s="4" customFormat="1" ht="18.75" customHeight="1">
      <c r="A218" s="103" t="s">
        <v>226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49" t="s">
        <v>61</v>
      </c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5">
        <v>5000</v>
      </c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>
        <v>981.12</v>
      </c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>
        <v>981.12</v>
      </c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>
        <v>981.12</v>
      </c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>
        <f>BC218-CH218</f>
        <v>4018.88</v>
      </c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80">
        <v>0</v>
      </c>
      <c r="EY218" s="81"/>
      <c r="EZ218" s="81"/>
      <c r="FA218" s="81"/>
      <c r="FB218" s="81"/>
      <c r="FC218" s="81"/>
      <c r="FD218" s="81"/>
      <c r="FE218" s="81"/>
      <c r="FF218" s="81"/>
      <c r="FG218" s="81"/>
      <c r="FH218" s="81"/>
      <c r="FI218" s="81"/>
      <c r="FJ218" s="82"/>
    </row>
    <row r="219" spans="1:166" s="4" customFormat="1" ht="18.75" customHeight="1">
      <c r="A219" s="111" t="s">
        <v>83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49" t="s">
        <v>64</v>
      </c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5">
        <v>22200</v>
      </c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>
        <v>22115</v>
      </c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>
        <v>22115</v>
      </c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>
        <v>22115</v>
      </c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>
        <f>BC219-CH219</f>
        <v>85</v>
      </c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80">
        <v>0</v>
      </c>
      <c r="EY219" s="81"/>
      <c r="EZ219" s="81"/>
      <c r="FA219" s="81"/>
      <c r="FB219" s="81"/>
      <c r="FC219" s="81"/>
      <c r="FD219" s="81"/>
      <c r="FE219" s="81"/>
      <c r="FF219" s="81"/>
      <c r="FG219" s="81"/>
      <c r="FH219" s="81"/>
      <c r="FI219" s="81"/>
      <c r="FJ219" s="82"/>
    </row>
    <row r="220" spans="1:166" s="4" customFormat="1" ht="18.75" customHeight="1">
      <c r="A220" s="61" t="s">
        <v>151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3"/>
      <c r="AK220" s="49" t="s">
        <v>62</v>
      </c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5">
        <v>2800</v>
      </c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>
        <v>2795</v>
      </c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>
        <v>2795</v>
      </c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>
        <v>2795</v>
      </c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>
        <f>BC220-CH220</f>
        <v>5</v>
      </c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80">
        <v>0</v>
      </c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2"/>
    </row>
    <row r="221" spans="1:166" s="4" customFormat="1" ht="57" customHeight="1">
      <c r="A221" s="104" t="s">
        <v>227</v>
      </c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4">
        <f>BC223</f>
        <v>16000</v>
      </c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>
        <f>BU223</f>
        <v>16000</v>
      </c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>
        <f>CH223</f>
        <v>16000</v>
      </c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>
        <f>DX223</f>
        <v>16000</v>
      </c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>
        <f>EK223</f>
        <v>0</v>
      </c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94">
        <f>EX223</f>
        <v>0</v>
      </c>
      <c r="EY221" s="94"/>
      <c r="EZ221" s="94"/>
      <c r="FA221" s="94"/>
      <c r="FB221" s="94"/>
      <c r="FC221" s="94"/>
      <c r="FD221" s="94"/>
      <c r="FE221" s="94"/>
      <c r="FF221" s="94"/>
      <c r="FG221" s="94"/>
      <c r="FH221" s="24"/>
      <c r="FI221" s="24"/>
      <c r="FJ221" s="24"/>
    </row>
    <row r="222" spans="1:166" s="4" customFormat="1" ht="15" customHeight="1">
      <c r="A222" s="78" t="s">
        <v>228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70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2"/>
    </row>
    <row r="223" spans="1:166" s="4" customFormat="1" ht="15.75" customHeight="1">
      <c r="A223" s="111" t="s">
        <v>83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49" t="s">
        <v>64</v>
      </c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3">
        <v>16000</v>
      </c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>
        <v>16000</v>
      </c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>
        <v>16000</v>
      </c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>
        <v>16000</v>
      </c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>
        <f>BC223-BU223</f>
        <v>0</v>
      </c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80">
        <v>0</v>
      </c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2"/>
    </row>
    <row r="224" spans="1:166" s="4" customFormat="1" ht="22.5" customHeight="1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2"/>
      <c r="BI224" s="48" t="s">
        <v>106</v>
      </c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70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  <c r="FA224" s="71"/>
      <c r="FB224" s="71"/>
      <c r="FC224" s="71"/>
      <c r="FD224" s="71"/>
      <c r="FE224" s="71"/>
      <c r="FF224" s="71"/>
      <c r="FG224" s="72"/>
      <c r="FH224" s="16"/>
      <c r="FI224" s="16"/>
      <c r="FJ224" s="16"/>
    </row>
    <row r="225" spans="1:166" s="4" customFormat="1" ht="18" customHeight="1">
      <c r="A225" s="96" t="s">
        <v>8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 t="s">
        <v>23</v>
      </c>
      <c r="AL225" s="96"/>
      <c r="AM225" s="96"/>
      <c r="AN225" s="96"/>
      <c r="AO225" s="96"/>
      <c r="AP225" s="96"/>
      <c r="AQ225" s="96" t="s">
        <v>35</v>
      </c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 t="s">
        <v>36</v>
      </c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 t="s">
        <v>37</v>
      </c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 t="s">
        <v>24</v>
      </c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0" t="s">
        <v>29</v>
      </c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2"/>
    </row>
    <row r="226" spans="1:166" s="4" customFormat="1" ht="122.25" customHeight="1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 t="s">
        <v>46</v>
      </c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 t="s">
        <v>25</v>
      </c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 t="s">
        <v>26</v>
      </c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 t="s">
        <v>27</v>
      </c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 t="s">
        <v>38</v>
      </c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0" t="s">
        <v>47</v>
      </c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2"/>
    </row>
    <row r="227" spans="1:166" s="4" customFormat="1" ht="18" customHeight="1">
      <c r="A227" s="42">
        <v>1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>
        <v>2</v>
      </c>
      <c r="AL227" s="42"/>
      <c r="AM227" s="42"/>
      <c r="AN227" s="42"/>
      <c r="AO227" s="42"/>
      <c r="AP227" s="42"/>
      <c r="AQ227" s="42">
        <v>3</v>
      </c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>
        <v>4</v>
      </c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>
        <v>5</v>
      </c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>
        <v>6</v>
      </c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>
        <v>7</v>
      </c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>
        <v>8</v>
      </c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>
        <v>9</v>
      </c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>
        <v>10</v>
      </c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87">
        <v>11</v>
      </c>
      <c r="EY227" s="88"/>
      <c r="EZ227" s="88"/>
      <c r="FA227" s="88"/>
      <c r="FB227" s="88"/>
      <c r="FC227" s="88"/>
      <c r="FD227" s="88"/>
      <c r="FE227" s="88"/>
      <c r="FF227" s="88"/>
      <c r="FG227" s="88"/>
      <c r="FH227" s="88"/>
      <c r="FI227" s="88"/>
      <c r="FJ227" s="89"/>
    </row>
    <row r="228" spans="1:166" s="12" customFormat="1" ht="15.75" customHeight="1">
      <c r="A228" s="108" t="s">
        <v>32</v>
      </c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9" t="s">
        <v>33</v>
      </c>
      <c r="AL228" s="109"/>
      <c r="AM228" s="109"/>
      <c r="AN228" s="109"/>
      <c r="AO228" s="109"/>
      <c r="AP228" s="109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4">
        <f>BC233</f>
        <v>192200</v>
      </c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>
        <f>BU233</f>
        <v>192100</v>
      </c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>
        <f>CH233</f>
        <v>192100</v>
      </c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>
        <f>DX233</f>
        <v>192100</v>
      </c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>
        <f>EK233</f>
        <v>100</v>
      </c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38">
        <f>EX233</f>
        <v>0</v>
      </c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40"/>
    </row>
    <row r="229" spans="1:166" s="4" customFormat="1" ht="15" customHeight="1">
      <c r="A229" s="113" t="s">
        <v>22</v>
      </c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4" t="s">
        <v>34</v>
      </c>
      <c r="AL229" s="114"/>
      <c r="AM229" s="114"/>
      <c r="AN229" s="114"/>
      <c r="AO229" s="114"/>
      <c r="AP229" s="114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67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9"/>
    </row>
    <row r="230" spans="1:166" s="4" customFormat="1" ht="57" customHeight="1">
      <c r="A230" s="112" t="s">
        <v>229</v>
      </c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4"/>
      <c r="AL230" s="114"/>
      <c r="AM230" s="114"/>
      <c r="AN230" s="114"/>
      <c r="AO230" s="114"/>
      <c r="AP230" s="114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15"/>
      <c r="BT230" s="1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15"/>
      <c r="FI230" s="15"/>
      <c r="FJ230" s="15"/>
    </row>
    <row r="231" spans="1:166" s="4" customFormat="1" ht="25.5" customHeight="1" hidden="1">
      <c r="A231" s="111" t="s">
        <v>68</v>
      </c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49" t="s">
        <v>61</v>
      </c>
      <c r="AL231" s="49"/>
      <c r="AM231" s="49"/>
      <c r="AN231" s="49"/>
      <c r="AO231" s="49"/>
      <c r="AP231" s="49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5">
        <v>9000</v>
      </c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9"/>
      <c r="BT231" s="9"/>
      <c r="BU231" s="45">
        <v>252.98</v>
      </c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>
        <v>252.98</v>
      </c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>
        <v>252.98</v>
      </c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>
        <f>BC231-CH231</f>
        <v>8747.02</v>
      </c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4">
        <f>BU231-CH231</f>
        <v>0</v>
      </c>
      <c r="EY231" s="44"/>
      <c r="EZ231" s="44"/>
      <c r="FA231" s="44"/>
      <c r="FB231" s="44"/>
      <c r="FC231" s="44"/>
      <c r="FD231" s="44"/>
      <c r="FE231" s="44"/>
      <c r="FF231" s="44"/>
      <c r="FG231" s="44"/>
      <c r="FH231" s="9"/>
      <c r="FI231" s="9"/>
      <c r="FJ231" s="9"/>
    </row>
    <row r="232" spans="1:166" s="4" customFormat="1" ht="25.5" customHeight="1" hidden="1">
      <c r="A232" s="104" t="s">
        <v>162</v>
      </c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49"/>
      <c r="AL232" s="49"/>
      <c r="AM232" s="49"/>
      <c r="AN232" s="49"/>
      <c r="AO232" s="49"/>
      <c r="AP232" s="49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9"/>
      <c r="BT232" s="9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9"/>
      <c r="FI232" s="9"/>
      <c r="FJ232" s="9"/>
    </row>
    <row r="233" spans="1:166" s="12" customFormat="1" ht="27" customHeight="1">
      <c r="A233" s="78" t="s">
        <v>296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41" t="s">
        <v>65</v>
      </c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4">
        <f>BC234</f>
        <v>192200</v>
      </c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>
        <f>BU234</f>
        <v>192100</v>
      </c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>
        <f>CH234</f>
        <v>192100</v>
      </c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>
        <f>CH233</f>
        <v>192100</v>
      </c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>
        <f>BC233-CH233</f>
        <v>100</v>
      </c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94">
        <v>0</v>
      </c>
      <c r="EY233" s="94"/>
      <c r="EZ233" s="94"/>
      <c r="FA233" s="94"/>
      <c r="FB233" s="94"/>
      <c r="FC233" s="94"/>
      <c r="FD233" s="94"/>
      <c r="FE233" s="94"/>
      <c r="FF233" s="94"/>
      <c r="FG233" s="94"/>
      <c r="FH233" s="23"/>
      <c r="FI233" s="23"/>
      <c r="FJ233" s="23"/>
    </row>
    <row r="234" spans="1:166" s="4" customFormat="1" ht="56.25" customHeight="1">
      <c r="A234" s="103" t="s">
        <v>191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49" t="s">
        <v>65</v>
      </c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5">
        <v>192200</v>
      </c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>
        <v>192100</v>
      </c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>
        <v>192100</v>
      </c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>
        <f>CH234</f>
        <v>192100</v>
      </c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>
        <f>BC234-CH234</f>
        <v>100</v>
      </c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3">
        <v>0</v>
      </c>
      <c r="EY234" s="43"/>
      <c r="EZ234" s="43"/>
      <c r="FA234" s="43"/>
      <c r="FB234" s="43"/>
      <c r="FC234" s="43"/>
      <c r="FD234" s="43"/>
      <c r="FE234" s="43"/>
      <c r="FF234" s="43"/>
      <c r="FG234" s="43"/>
      <c r="FH234" s="24"/>
      <c r="FI234" s="24"/>
      <c r="FJ234" s="24"/>
    </row>
    <row r="235" spans="1:166" s="4" customFormat="1" ht="18.75">
      <c r="A235" s="118" t="s">
        <v>84</v>
      </c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119"/>
      <c r="CS235" s="119"/>
      <c r="CT235" s="119"/>
      <c r="CU235" s="119"/>
      <c r="CV235" s="119"/>
      <c r="CW235" s="119"/>
      <c r="CX235" s="119"/>
      <c r="CY235" s="119"/>
      <c r="CZ235" s="119"/>
      <c r="DA235" s="119"/>
      <c r="DB235" s="119"/>
      <c r="DC235" s="119"/>
      <c r="DD235" s="119"/>
      <c r="DE235" s="119"/>
      <c r="DF235" s="119"/>
      <c r="DG235" s="119"/>
      <c r="DH235" s="119"/>
      <c r="DI235" s="119"/>
      <c r="DJ235" s="119"/>
      <c r="DK235" s="119"/>
      <c r="DL235" s="119"/>
      <c r="DM235" s="119"/>
      <c r="DN235" s="119"/>
      <c r="DO235" s="119"/>
      <c r="DP235" s="119"/>
      <c r="DQ235" s="119"/>
      <c r="DR235" s="119"/>
      <c r="DS235" s="119"/>
      <c r="DT235" s="119"/>
      <c r="DU235" s="119"/>
      <c r="DV235" s="119"/>
      <c r="DW235" s="119"/>
      <c r="DX235" s="119"/>
      <c r="DY235" s="119"/>
      <c r="DZ235" s="119"/>
      <c r="EA235" s="119"/>
      <c r="EB235" s="119"/>
      <c r="EC235" s="119"/>
      <c r="ED235" s="119"/>
      <c r="EE235" s="119"/>
      <c r="EF235" s="119"/>
      <c r="EG235" s="119"/>
      <c r="EH235" s="119"/>
      <c r="EI235" s="119"/>
      <c r="EJ235" s="119"/>
      <c r="EK235" s="119"/>
      <c r="EL235" s="119"/>
      <c r="EM235" s="119"/>
      <c r="EN235" s="119"/>
      <c r="EO235" s="119"/>
      <c r="EP235" s="119"/>
      <c r="EQ235" s="119"/>
      <c r="ER235" s="119"/>
      <c r="ES235" s="119"/>
      <c r="ET235" s="119"/>
      <c r="EU235" s="119"/>
      <c r="EV235" s="119"/>
      <c r="EW235" s="119"/>
      <c r="EX235" s="119"/>
      <c r="EY235" s="119"/>
      <c r="EZ235" s="119"/>
      <c r="FA235" s="119"/>
      <c r="FB235" s="119"/>
      <c r="FC235" s="119"/>
      <c r="FD235" s="119"/>
      <c r="FE235" s="119"/>
      <c r="FF235" s="119"/>
      <c r="FG235" s="119"/>
      <c r="FH235" s="119"/>
      <c r="FI235" s="119"/>
      <c r="FJ235" s="120"/>
    </row>
    <row r="236" spans="1:166" s="4" customFormat="1" ht="15.75" customHeight="1">
      <c r="A236" s="96" t="s">
        <v>8</v>
      </c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 t="s">
        <v>23</v>
      </c>
      <c r="AL236" s="96"/>
      <c r="AM236" s="96"/>
      <c r="AN236" s="96"/>
      <c r="AO236" s="96"/>
      <c r="AP236" s="96"/>
      <c r="AQ236" s="96" t="s">
        <v>35</v>
      </c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 t="s">
        <v>36</v>
      </c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 t="s">
        <v>37</v>
      </c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 t="s">
        <v>24</v>
      </c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0" t="s">
        <v>29</v>
      </c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2"/>
    </row>
    <row r="237" spans="1:166" s="4" customFormat="1" ht="98.25" customHeight="1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 t="s">
        <v>46</v>
      </c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 t="s">
        <v>25</v>
      </c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 t="s">
        <v>26</v>
      </c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 t="s">
        <v>27</v>
      </c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 t="s">
        <v>38</v>
      </c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0" t="s">
        <v>47</v>
      </c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2"/>
    </row>
    <row r="238" spans="1:166" s="4" customFormat="1" ht="18.75">
      <c r="A238" s="42">
        <v>1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>
        <v>2</v>
      </c>
      <c r="AL238" s="42"/>
      <c r="AM238" s="42"/>
      <c r="AN238" s="42"/>
      <c r="AO238" s="42"/>
      <c r="AP238" s="42"/>
      <c r="AQ238" s="42">
        <v>3</v>
      </c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>
        <v>4</v>
      </c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>
        <v>5</v>
      </c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>
        <v>6</v>
      </c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>
        <v>7</v>
      </c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>
        <v>8</v>
      </c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>
        <v>9</v>
      </c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>
        <v>10</v>
      </c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87">
        <v>11</v>
      </c>
      <c r="EY238" s="88"/>
      <c r="EZ238" s="88"/>
      <c r="FA238" s="88"/>
      <c r="FB238" s="88"/>
      <c r="FC238" s="88"/>
      <c r="FD238" s="88"/>
      <c r="FE238" s="88"/>
      <c r="FF238" s="88"/>
      <c r="FG238" s="88"/>
      <c r="FH238" s="88"/>
      <c r="FI238" s="88"/>
      <c r="FJ238" s="89"/>
    </row>
    <row r="239" spans="1:166" s="4" customFormat="1" ht="20.25" customHeight="1">
      <c r="A239" s="108" t="s">
        <v>32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9" t="s">
        <v>33</v>
      </c>
      <c r="AL239" s="109"/>
      <c r="AM239" s="109"/>
      <c r="AN239" s="109"/>
      <c r="AO239" s="109"/>
      <c r="AP239" s="109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>
        <f>BC242</f>
        <v>167900</v>
      </c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>
        <f>BU242</f>
        <v>167900</v>
      </c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>
        <f>CH242</f>
        <v>167900</v>
      </c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>
        <f>CH239</f>
        <v>167900</v>
      </c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>
        <f>EK242</f>
        <v>0</v>
      </c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38">
        <f>EX242</f>
        <v>0</v>
      </c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40"/>
    </row>
    <row r="240" spans="1:166" s="4" customFormat="1" ht="15" customHeight="1">
      <c r="A240" s="113" t="s">
        <v>22</v>
      </c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4" t="s">
        <v>34</v>
      </c>
      <c r="AL240" s="114"/>
      <c r="AM240" s="114"/>
      <c r="AN240" s="114"/>
      <c r="AO240" s="114"/>
      <c r="AP240" s="114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67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9"/>
    </row>
    <row r="241" spans="1:166" s="4" customFormat="1" ht="53.25" customHeight="1">
      <c r="A241" s="112" t="s">
        <v>252</v>
      </c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4"/>
      <c r="AL241" s="114"/>
      <c r="AM241" s="114"/>
      <c r="AN241" s="114"/>
      <c r="AO241" s="114"/>
      <c r="AP241" s="114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15"/>
      <c r="BT241" s="1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15"/>
      <c r="FI241" s="15"/>
      <c r="FJ241" s="15"/>
    </row>
    <row r="242" spans="1:166" s="12" customFormat="1" ht="18" customHeight="1">
      <c r="A242" s="78" t="s">
        <v>254</v>
      </c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41" t="s">
        <v>188</v>
      </c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4">
        <f>BC243+BC245</f>
        <v>167900</v>
      </c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>
        <f>BU243+BU245</f>
        <v>167900</v>
      </c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>
        <f>CH243+CH245</f>
        <v>167900</v>
      </c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>
        <f>CH242</f>
        <v>167900</v>
      </c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>
        <f>BC242-CH242</f>
        <v>0</v>
      </c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94">
        <v>0</v>
      </c>
      <c r="EY242" s="94"/>
      <c r="EZ242" s="94"/>
      <c r="FA242" s="94"/>
      <c r="FB242" s="94"/>
      <c r="FC242" s="94"/>
      <c r="FD242" s="94"/>
      <c r="FE242" s="94"/>
      <c r="FF242" s="94"/>
      <c r="FG242" s="94"/>
      <c r="FH242" s="23"/>
      <c r="FI242" s="23"/>
      <c r="FJ242" s="23"/>
    </row>
    <row r="243" spans="1:166" s="12" customFormat="1" ht="18.75" customHeight="1">
      <c r="A243" s="78" t="s">
        <v>253</v>
      </c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41" t="s">
        <v>188</v>
      </c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4">
        <f>BC244</f>
        <v>146400</v>
      </c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>
        <v>146400</v>
      </c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>
        <v>146400</v>
      </c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>
        <f>CH243</f>
        <v>146400</v>
      </c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>
        <v>0</v>
      </c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94">
        <v>0</v>
      </c>
      <c r="EY243" s="94"/>
      <c r="EZ243" s="94"/>
      <c r="FA243" s="94"/>
      <c r="FB243" s="94"/>
      <c r="FC243" s="94"/>
      <c r="FD243" s="94"/>
      <c r="FE243" s="94"/>
      <c r="FF243" s="94"/>
      <c r="FG243" s="94"/>
      <c r="FH243" s="23"/>
      <c r="FI243" s="23"/>
      <c r="FJ243" s="23"/>
    </row>
    <row r="244" spans="1:166" s="4" customFormat="1" ht="51.75" customHeight="1">
      <c r="A244" s="103" t="s">
        <v>191</v>
      </c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49" t="s">
        <v>188</v>
      </c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5">
        <v>146400</v>
      </c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>
        <v>146400</v>
      </c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>
        <v>146400</v>
      </c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>
        <f>CH244</f>
        <v>146400</v>
      </c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>
        <f>BC244-CH244</f>
        <v>0</v>
      </c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3">
        <v>0</v>
      </c>
      <c r="EY244" s="43"/>
      <c r="EZ244" s="43"/>
      <c r="FA244" s="43"/>
      <c r="FB244" s="43"/>
      <c r="FC244" s="43"/>
      <c r="FD244" s="43"/>
      <c r="FE244" s="43"/>
      <c r="FF244" s="43"/>
      <c r="FG244" s="43"/>
      <c r="FH244" s="24"/>
      <c r="FI244" s="24"/>
      <c r="FJ244" s="24"/>
    </row>
    <row r="245" spans="1:166" s="12" customFormat="1" ht="20.25" customHeight="1">
      <c r="A245" s="78" t="s">
        <v>255</v>
      </c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41" t="s">
        <v>188</v>
      </c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4">
        <f>BC246</f>
        <v>21500</v>
      </c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>
        <f>BU246</f>
        <v>21500</v>
      </c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>
        <f>CH246</f>
        <v>21500</v>
      </c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>
        <f>CH245</f>
        <v>21500</v>
      </c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>
        <f>BC245-CH245</f>
        <v>0</v>
      </c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94">
        <v>0</v>
      </c>
      <c r="EY245" s="94"/>
      <c r="EZ245" s="94"/>
      <c r="FA245" s="94"/>
      <c r="FB245" s="94"/>
      <c r="FC245" s="94"/>
      <c r="FD245" s="94"/>
      <c r="FE245" s="94"/>
      <c r="FF245" s="94"/>
      <c r="FG245" s="94"/>
      <c r="FH245" s="23"/>
      <c r="FI245" s="23"/>
      <c r="FJ245" s="23"/>
    </row>
    <row r="246" spans="1:166" s="4" customFormat="1" ht="56.25" customHeight="1">
      <c r="A246" s="103" t="s">
        <v>191</v>
      </c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49" t="s">
        <v>188</v>
      </c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5">
        <v>21500</v>
      </c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>
        <v>21500</v>
      </c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>
        <v>21500</v>
      </c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>
        <f>CH246</f>
        <v>21500</v>
      </c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>
        <f>BC246-CH246</f>
        <v>0</v>
      </c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3">
        <v>0</v>
      </c>
      <c r="EY246" s="43"/>
      <c r="EZ246" s="43"/>
      <c r="FA246" s="43"/>
      <c r="FB246" s="43"/>
      <c r="FC246" s="43"/>
      <c r="FD246" s="43"/>
      <c r="FE246" s="43"/>
      <c r="FF246" s="43"/>
      <c r="FG246" s="43"/>
      <c r="FH246" s="24"/>
      <c r="FI246" s="24"/>
      <c r="FJ246" s="24"/>
    </row>
    <row r="247" spans="1:166" s="4" customFormat="1" ht="18.75" customHeight="1">
      <c r="A247" s="70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2"/>
      <c r="BI247" s="48" t="s">
        <v>106</v>
      </c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70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1"/>
      <c r="ES247" s="71"/>
      <c r="ET247" s="71"/>
      <c r="EU247" s="71"/>
      <c r="EV247" s="71"/>
      <c r="EW247" s="71"/>
      <c r="EX247" s="71"/>
      <c r="EY247" s="71"/>
      <c r="EZ247" s="71"/>
      <c r="FA247" s="71"/>
      <c r="FB247" s="71"/>
      <c r="FC247" s="71"/>
      <c r="FD247" s="71"/>
      <c r="FE247" s="71"/>
      <c r="FF247" s="71"/>
      <c r="FG247" s="72"/>
      <c r="FH247" s="16"/>
      <c r="FI247" s="16"/>
      <c r="FJ247" s="16"/>
    </row>
    <row r="248" spans="1:166" s="4" customFormat="1" ht="35.25" customHeight="1" hidden="1">
      <c r="A248" s="118" t="s">
        <v>84</v>
      </c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19"/>
      <c r="DA248" s="119"/>
      <c r="DB248" s="119"/>
      <c r="DC248" s="119"/>
      <c r="DD248" s="119"/>
      <c r="DE248" s="119"/>
      <c r="DF248" s="119"/>
      <c r="DG248" s="119"/>
      <c r="DH248" s="119"/>
      <c r="DI248" s="119"/>
      <c r="DJ248" s="119"/>
      <c r="DK248" s="119"/>
      <c r="DL248" s="119"/>
      <c r="DM248" s="119"/>
      <c r="DN248" s="119"/>
      <c r="DO248" s="119"/>
      <c r="DP248" s="119"/>
      <c r="DQ248" s="119"/>
      <c r="DR248" s="119"/>
      <c r="DS248" s="119"/>
      <c r="DT248" s="119"/>
      <c r="DU248" s="119"/>
      <c r="DV248" s="119"/>
      <c r="DW248" s="119"/>
      <c r="DX248" s="119"/>
      <c r="DY248" s="119"/>
      <c r="DZ248" s="119"/>
      <c r="EA248" s="119"/>
      <c r="EB248" s="119"/>
      <c r="EC248" s="119"/>
      <c r="ED248" s="119"/>
      <c r="EE248" s="119"/>
      <c r="EF248" s="119"/>
      <c r="EG248" s="119"/>
      <c r="EH248" s="119"/>
      <c r="EI248" s="119"/>
      <c r="EJ248" s="119"/>
      <c r="EK248" s="119"/>
      <c r="EL248" s="119"/>
      <c r="EM248" s="119"/>
      <c r="EN248" s="119"/>
      <c r="EO248" s="119"/>
      <c r="EP248" s="119"/>
      <c r="EQ248" s="119"/>
      <c r="ER248" s="119"/>
      <c r="ES248" s="119"/>
      <c r="ET248" s="119"/>
      <c r="EU248" s="119"/>
      <c r="EV248" s="119"/>
      <c r="EW248" s="119"/>
      <c r="EX248" s="119"/>
      <c r="EY248" s="119"/>
      <c r="EZ248" s="119"/>
      <c r="FA248" s="119"/>
      <c r="FB248" s="119"/>
      <c r="FC248" s="119"/>
      <c r="FD248" s="119"/>
      <c r="FE248" s="119"/>
      <c r="FF248" s="119"/>
      <c r="FG248" s="119"/>
      <c r="FH248" s="119"/>
      <c r="FI248" s="119"/>
      <c r="FJ248" s="120"/>
    </row>
    <row r="249" spans="1:166" s="4" customFormat="1" ht="28.5" customHeight="1">
      <c r="A249" s="96" t="s">
        <v>8</v>
      </c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 t="s">
        <v>23</v>
      </c>
      <c r="AL249" s="96"/>
      <c r="AM249" s="96"/>
      <c r="AN249" s="96"/>
      <c r="AO249" s="96"/>
      <c r="AP249" s="96"/>
      <c r="AQ249" s="96" t="s">
        <v>35</v>
      </c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 t="s">
        <v>36</v>
      </c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 t="s">
        <v>37</v>
      </c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 t="s">
        <v>24</v>
      </c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0" t="s">
        <v>29</v>
      </c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2"/>
    </row>
    <row r="250" spans="1:166" s="4" customFormat="1" ht="63.75" customHeight="1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 t="s">
        <v>46</v>
      </c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 t="s">
        <v>25</v>
      </c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 t="s">
        <v>26</v>
      </c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 t="s">
        <v>27</v>
      </c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 t="s">
        <v>38</v>
      </c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0" t="s">
        <v>47</v>
      </c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2"/>
    </row>
    <row r="251" spans="1:166" s="4" customFormat="1" ht="18.75">
      <c r="A251" s="42">
        <v>1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>
        <v>2</v>
      </c>
      <c r="AL251" s="42"/>
      <c r="AM251" s="42"/>
      <c r="AN251" s="42"/>
      <c r="AO251" s="42"/>
      <c r="AP251" s="42"/>
      <c r="AQ251" s="42">
        <v>3</v>
      </c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>
        <v>4</v>
      </c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>
        <v>5</v>
      </c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>
        <v>6</v>
      </c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>
        <v>7</v>
      </c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>
        <v>8</v>
      </c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>
        <v>9</v>
      </c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>
        <v>10</v>
      </c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87">
        <v>11</v>
      </c>
      <c r="EY251" s="88"/>
      <c r="EZ251" s="88"/>
      <c r="FA251" s="88"/>
      <c r="FB251" s="88"/>
      <c r="FC251" s="88"/>
      <c r="FD251" s="88"/>
      <c r="FE251" s="88"/>
      <c r="FF251" s="88"/>
      <c r="FG251" s="88"/>
      <c r="FH251" s="88"/>
      <c r="FI251" s="88"/>
      <c r="FJ251" s="89"/>
    </row>
    <row r="252" spans="1:166" s="4" customFormat="1" ht="18" customHeight="1">
      <c r="A252" s="108" t="s">
        <v>32</v>
      </c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9" t="s">
        <v>33</v>
      </c>
      <c r="AL252" s="109"/>
      <c r="AM252" s="109"/>
      <c r="AN252" s="109"/>
      <c r="AO252" s="109"/>
      <c r="AP252" s="109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>
        <f>BC254+BC257+BC259+BC261+BC264+BC266</f>
        <v>675400</v>
      </c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>
        <f>BU254+BU257+BU259+BU261+BU264+BU266</f>
        <v>654352.91</v>
      </c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>
        <f>CH254+CH257+CH259+CH261+CI264+CI266</f>
        <v>654352.91</v>
      </c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>
        <f>CH252</f>
        <v>654352.91</v>
      </c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>
        <f>EK254+EK257+EK259+EK261+EK264+EK266</f>
        <v>21047.090000000015</v>
      </c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38">
        <f>EX254+EX257+EX259+EX261+EX264+EX266</f>
        <v>0</v>
      </c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40"/>
    </row>
    <row r="253" spans="1:166" s="4" customFormat="1" ht="72.75" customHeight="1">
      <c r="A253" s="142" t="s">
        <v>230</v>
      </c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4"/>
      <c r="AK253" s="49"/>
      <c r="AL253" s="49"/>
      <c r="AM253" s="49"/>
      <c r="AN253" s="49"/>
      <c r="AO253" s="49"/>
      <c r="AP253" s="49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3"/>
      <c r="BT253" s="13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125"/>
      <c r="EL253" s="125"/>
      <c r="EM253" s="125"/>
      <c r="EN253" s="125"/>
      <c r="EO253" s="125"/>
      <c r="EP253" s="125"/>
      <c r="EQ253" s="125"/>
      <c r="ER253" s="125"/>
      <c r="ES253" s="125"/>
      <c r="ET253" s="125"/>
      <c r="EU253" s="125"/>
      <c r="EV253" s="125"/>
      <c r="EW253" s="125"/>
      <c r="EX253" s="95"/>
      <c r="EY253" s="95"/>
      <c r="EZ253" s="95"/>
      <c r="FA253" s="95"/>
      <c r="FB253" s="95"/>
      <c r="FC253" s="95"/>
      <c r="FD253" s="95"/>
      <c r="FE253" s="95"/>
      <c r="FF253" s="95"/>
      <c r="FG253" s="95"/>
      <c r="FH253" s="15"/>
      <c r="FI253" s="15"/>
      <c r="FJ253" s="15"/>
    </row>
    <row r="254" spans="1:166" s="4" customFormat="1" ht="16.5" customHeight="1">
      <c r="A254" s="132" t="s">
        <v>231</v>
      </c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49"/>
      <c r="AL254" s="49"/>
      <c r="AM254" s="49"/>
      <c r="AN254" s="49"/>
      <c r="AO254" s="49"/>
      <c r="AP254" s="49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35">
        <f>BC255</f>
        <v>7000</v>
      </c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25"/>
      <c r="BT254" s="25"/>
      <c r="BU254" s="35">
        <f>BU255</f>
        <v>3142.95</v>
      </c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>
        <f>CH255</f>
        <v>3142.95</v>
      </c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125"/>
      <c r="CY254" s="125"/>
      <c r="CZ254" s="125"/>
      <c r="DA254" s="125"/>
      <c r="DB254" s="125"/>
      <c r="DC254" s="125"/>
      <c r="DD254" s="125"/>
      <c r="DE254" s="125"/>
      <c r="DF254" s="125"/>
      <c r="DG254" s="125"/>
      <c r="DH254" s="125"/>
      <c r="DI254" s="125"/>
      <c r="DJ254" s="125"/>
      <c r="DK254" s="125"/>
      <c r="DL254" s="125"/>
      <c r="DM254" s="125"/>
      <c r="DN254" s="125"/>
      <c r="DO254" s="125"/>
      <c r="DP254" s="125"/>
      <c r="DQ254" s="125"/>
      <c r="DR254" s="125"/>
      <c r="DS254" s="125"/>
      <c r="DT254" s="125"/>
      <c r="DU254" s="125"/>
      <c r="DV254" s="125"/>
      <c r="DW254" s="125"/>
      <c r="DX254" s="35">
        <f>DX255</f>
        <v>3142.95</v>
      </c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>
        <f>EK255</f>
        <v>3857.05</v>
      </c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>
        <f>EX255</f>
        <v>0</v>
      </c>
      <c r="EY254" s="35"/>
      <c r="EZ254" s="35"/>
      <c r="FA254" s="35"/>
      <c r="FB254" s="35"/>
      <c r="FC254" s="35"/>
      <c r="FD254" s="35"/>
      <c r="FE254" s="35"/>
      <c r="FF254" s="35"/>
      <c r="FG254" s="35"/>
      <c r="FH254" s="15"/>
      <c r="FI254" s="15"/>
      <c r="FJ254" s="15"/>
    </row>
    <row r="255" spans="1:166" s="4" customFormat="1" ht="16.5" customHeight="1">
      <c r="A255" s="145" t="s">
        <v>226</v>
      </c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49" t="s">
        <v>61</v>
      </c>
      <c r="AL255" s="49"/>
      <c r="AM255" s="49"/>
      <c r="AN255" s="49"/>
      <c r="AO255" s="49"/>
      <c r="AP255" s="49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125">
        <v>7000</v>
      </c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3"/>
      <c r="BT255" s="13"/>
      <c r="BU255" s="125">
        <v>3142.95</v>
      </c>
      <c r="BV255" s="125"/>
      <c r="BW255" s="125"/>
      <c r="BX255" s="125"/>
      <c r="BY255" s="125"/>
      <c r="BZ255" s="125"/>
      <c r="CA255" s="125"/>
      <c r="CB255" s="125"/>
      <c r="CC255" s="125"/>
      <c r="CD255" s="125"/>
      <c r="CE255" s="125"/>
      <c r="CF255" s="125"/>
      <c r="CG255" s="125"/>
      <c r="CH255" s="125">
        <v>3142.95</v>
      </c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95">
        <f>CH255</f>
        <v>3142.95</v>
      </c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125">
        <f>BC255-BU255</f>
        <v>3857.05</v>
      </c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95">
        <f>BU255-CH255</f>
        <v>0</v>
      </c>
      <c r="EY255" s="95"/>
      <c r="EZ255" s="95"/>
      <c r="FA255" s="95"/>
      <c r="FB255" s="95"/>
      <c r="FC255" s="95"/>
      <c r="FD255" s="95"/>
      <c r="FE255" s="95"/>
      <c r="FF255" s="95"/>
      <c r="FG255" s="95"/>
      <c r="FH255" s="15"/>
      <c r="FI255" s="15"/>
      <c r="FJ255" s="15"/>
    </row>
    <row r="256" spans="1:166" s="4" customFormat="1" ht="59.25" customHeight="1">
      <c r="A256" s="107" t="s">
        <v>232</v>
      </c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49"/>
      <c r="AL256" s="49"/>
      <c r="AM256" s="49"/>
      <c r="AN256" s="49"/>
      <c r="AO256" s="49"/>
      <c r="AP256" s="49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15"/>
      <c r="BT256" s="15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15"/>
      <c r="FI256" s="15"/>
      <c r="FJ256" s="15"/>
    </row>
    <row r="257" spans="1:166" s="4" customFormat="1" ht="18" customHeight="1">
      <c r="A257" s="78" t="s">
        <v>233</v>
      </c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49"/>
      <c r="AL257" s="49"/>
      <c r="AM257" s="49"/>
      <c r="AN257" s="49"/>
      <c r="AO257" s="49"/>
      <c r="AP257" s="49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4">
        <f>BC258</f>
        <v>125201</v>
      </c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>
        <f>BU258</f>
        <v>121760.68</v>
      </c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>
        <f>CH258</f>
        <v>121760.68</v>
      </c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4">
        <f>CH257</f>
        <v>121760.68</v>
      </c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>
        <f>EK258</f>
        <v>3440.320000000007</v>
      </c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38">
        <f>EX258</f>
        <v>0</v>
      </c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40"/>
    </row>
    <row r="258" spans="1:166" s="4" customFormat="1" ht="17.25" customHeight="1">
      <c r="A258" s="103" t="s">
        <v>78</v>
      </c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49" t="s">
        <v>79</v>
      </c>
      <c r="AL258" s="49"/>
      <c r="AM258" s="49"/>
      <c r="AN258" s="49"/>
      <c r="AO258" s="49"/>
      <c r="AP258" s="49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>
        <v>125201</v>
      </c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>
        <v>121760.68</v>
      </c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>
        <v>121760.68</v>
      </c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>
        <v>121760.68</v>
      </c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>
        <f>BC258-CH258</f>
        <v>3440.320000000007</v>
      </c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67">
        <f>BU258-CH258</f>
        <v>0</v>
      </c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9"/>
    </row>
    <row r="259" spans="1:166" s="4" customFormat="1" ht="17.25" customHeight="1">
      <c r="A259" s="78" t="s">
        <v>242</v>
      </c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49"/>
      <c r="AL259" s="49"/>
      <c r="AM259" s="49"/>
      <c r="AN259" s="49"/>
      <c r="AO259" s="49"/>
      <c r="AP259" s="49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4">
        <f>BC260</f>
        <v>38000</v>
      </c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>
        <f>BU260</f>
        <v>37848.01</v>
      </c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>
        <f>CH260</f>
        <v>37848.01</v>
      </c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4">
        <f>DX262+DX270</f>
        <v>250340.27</v>
      </c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>
        <f>EK260</f>
        <v>151.98999999999796</v>
      </c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38">
        <f>EX262</f>
        <v>0</v>
      </c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40"/>
    </row>
    <row r="260" spans="1:166" s="4" customFormat="1" ht="16.5" customHeight="1">
      <c r="A260" s="103" t="s">
        <v>250</v>
      </c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49" t="s">
        <v>65</v>
      </c>
      <c r="AL260" s="49"/>
      <c r="AM260" s="49"/>
      <c r="AN260" s="49"/>
      <c r="AO260" s="49"/>
      <c r="AP260" s="49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>
        <v>38000</v>
      </c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>
        <v>37848.01</v>
      </c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>
        <v>37848.01</v>
      </c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>
        <f>CH260</f>
        <v>37848.01</v>
      </c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>
        <f>BC260-CH260</f>
        <v>151.98999999999796</v>
      </c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67">
        <f>BU260-CH260</f>
        <v>0</v>
      </c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9"/>
    </row>
    <row r="261" spans="1:166" s="4" customFormat="1" ht="15.75" customHeight="1">
      <c r="A261" s="78" t="s">
        <v>251</v>
      </c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49"/>
      <c r="AL261" s="49"/>
      <c r="AM261" s="49"/>
      <c r="AN261" s="49"/>
      <c r="AO261" s="49"/>
      <c r="AP261" s="49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4">
        <f>BC262+BC263</f>
        <v>305100</v>
      </c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>
        <f>BU262+BU263</f>
        <v>304340.27</v>
      </c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>
        <f>CH262+CH263</f>
        <v>304340.27</v>
      </c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4">
        <f>DX262+DX263</f>
        <v>304340.27</v>
      </c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>
        <f>EK262</f>
        <v>759.7300000000105</v>
      </c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38">
        <f>EX271</f>
        <v>0</v>
      </c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40"/>
    </row>
    <row r="262" spans="1:166" s="4" customFormat="1" ht="17.25" customHeight="1">
      <c r="A262" s="103" t="s">
        <v>250</v>
      </c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49" t="s">
        <v>65</v>
      </c>
      <c r="AL262" s="49"/>
      <c r="AM262" s="49"/>
      <c r="AN262" s="49"/>
      <c r="AO262" s="49"/>
      <c r="AP262" s="49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>
        <v>251100</v>
      </c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>
        <v>250340.27</v>
      </c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>
        <v>250340.27</v>
      </c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>
        <f>CH262</f>
        <v>250340.27</v>
      </c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>
        <f>BC262-CH262</f>
        <v>759.7300000000105</v>
      </c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67">
        <f>BU262-CH262</f>
        <v>0</v>
      </c>
      <c r="EY262" s="68"/>
      <c r="EZ262" s="68"/>
      <c r="FA262" s="68"/>
      <c r="FB262" s="68"/>
      <c r="FC262" s="68"/>
      <c r="FD262" s="68"/>
      <c r="FE262" s="68"/>
      <c r="FF262" s="68"/>
      <c r="FG262" s="68"/>
      <c r="FH262" s="68"/>
      <c r="FI262" s="68"/>
      <c r="FJ262" s="69"/>
    </row>
    <row r="263" spans="1:166" s="4" customFormat="1" ht="16.5" customHeight="1">
      <c r="A263" s="145" t="s">
        <v>226</v>
      </c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49" t="s">
        <v>61</v>
      </c>
      <c r="AL263" s="49"/>
      <c r="AM263" s="49"/>
      <c r="AN263" s="49"/>
      <c r="AO263" s="49"/>
      <c r="AP263" s="49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125">
        <v>54000</v>
      </c>
      <c r="BD263" s="125"/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  <c r="BO263" s="125"/>
      <c r="BP263" s="125"/>
      <c r="BQ263" s="125"/>
      <c r="BR263" s="125"/>
      <c r="BS263" s="13"/>
      <c r="BT263" s="13"/>
      <c r="BU263" s="125">
        <v>54000</v>
      </c>
      <c r="BV263" s="125"/>
      <c r="BW263" s="125"/>
      <c r="BX263" s="125"/>
      <c r="BY263" s="125"/>
      <c r="BZ263" s="125"/>
      <c r="CA263" s="125"/>
      <c r="CB263" s="125"/>
      <c r="CC263" s="125"/>
      <c r="CD263" s="125"/>
      <c r="CE263" s="125"/>
      <c r="CF263" s="125"/>
      <c r="CG263" s="125"/>
      <c r="CH263" s="125">
        <v>54000</v>
      </c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  <c r="CW263" s="125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95">
        <f>CH263</f>
        <v>54000</v>
      </c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125">
        <f>BC263-BU263</f>
        <v>0</v>
      </c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95">
        <f>BU263-CH263</f>
        <v>0</v>
      </c>
      <c r="EY263" s="95"/>
      <c r="EZ263" s="95"/>
      <c r="FA263" s="95"/>
      <c r="FB263" s="95"/>
      <c r="FC263" s="95"/>
      <c r="FD263" s="95"/>
      <c r="FE263" s="95"/>
      <c r="FF263" s="95"/>
      <c r="FG263" s="95"/>
      <c r="FH263" s="15"/>
      <c r="FI263" s="15"/>
      <c r="FJ263" s="15"/>
    </row>
    <row r="264" spans="1:166" s="4" customFormat="1" ht="17.25" customHeight="1">
      <c r="A264" s="142" t="s">
        <v>273</v>
      </c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4"/>
      <c r="AI264" s="33"/>
      <c r="AJ264" s="33"/>
      <c r="AK264" s="147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9"/>
      <c r="BC264" s="38">
        <f>BC265</f>
        <v>12599</v>
      </c>
      <c r="BD264" s="39"/>
      <c r="BE264" s="39"/>
      <c r="BF264" s="39"/>
      <c r="BG264" s="39"/>
      <c r="BH264" s="39"/>
      <c r="BI264" s="40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38">
        <v>0</v>
      </c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40"/>
      <c r="CH264" s="9"/>
      <c r="CI264" s="38">
        <v>0</v>
      </c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40"/>
      <c r="CX264" s="38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40"/>
      <c r="DS264" s="9"/>
      <c r="DT264" s="9"/>
      <c r="DU264" s="9"/>
      <c r="DV264" s="9"/>
      <c r="DW264" s="9"/>
      <c r="DX264" s="38">
        <v>0</v>
      </c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40"/>
      <c r="EK264" s="38">
        <f>BC264-CI264</f>
        <v>12599</v>
      </c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40"/>
      <c r="EX264" s="38">
        <v>0</v>
      </c>
      <c r="EY264" s="39"/>
      <c r="EZ264" s="39"/>
      <c r="FA264" s="39"/>
      <c r="FB264" s="39"/>
      <c r="FC264" s="39"/>
      <c r="FD264" s="39"/>
      <c r="FE264" s="40"/>
      <c r="FF264" s="15"/>
      <c r="FG264" s="15"/>
      <c r="FH264" s="15"/>
      <c r="FI264" s="15"/>
      <c r="FJ264" s="15"/>
    </row>
    <row r="265" spans="1:166" s="4" customFormat="1" ht="33" customHeight="1">
      <c r="A265" s="121" t="s">
        <v>216</v>
      </c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3"/>
      <c r="AI265" s="33"/>
      <c r="AJ265" s="33"/>
      <c r="AK265" s="147" t="s">
        <v>304</v>
      </c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9"/>
      <c r="BC265" s="67">
        <v>12599</v>
      </c>
      <c r="BD265" s="68"/>
      <c r="BE265" s="68"/>
      <c r="BF265" s="68"/>
      <c r="BG265" s="68"/>
      <c r="BH265" s="68"/>
      <c r="BI265" s="69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67">
        <v>0</v>
      </c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9"/>
      <c r="CH265" s="15"/>
      <c r="CI265" s="67">
        <v>0</v>
      </c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9"/>
      <c r="CX265" s="67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9"/>
      <c r="DS265" s="15"/>
      <c r="DT265" s="15"/>
      <c r="DU265" s="15"/>
      <c r="DV265" s="15"/>
      <c r="DW265" s="15"/>
      <c r="DX265" s="67">
        <v>0</v>
      </c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9"/>
      <c r="EK265" s="67">
        <v>0</v>
      </c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9"/>
      <c r="EX265" s="67">
        <v>0</v>
      </c>
      <c r="EY265" s="68"/>
      <c r="EZ265" s="68"/>
      <c r="FA265" s="68"/>
      <c r="FB265" s="68"/>
      <c r="FC265" s="68"/>
      <c r="FD265" s="68"/>
      <c r="FE265" s="69"/>
      <c r="FF265" s="15"/>
      <c r="FG265" s="15"/>
      <c r="FH265" s="15"/>
      <c r="FI265" s="15"/>
      <c r="FJ265" s="15"/>
    </row>
    <row r="266" spans="1:166" s="4" customFormat="1" ht="17.25" customHeight="1">
      <c r="A266" s="142" t="s">
        <v>312</v>
      </c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4"/>
      <c r="AI266" s="33"/>
      <c r="AJ266" s="33"/>
      <c r="AK266" s="147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9"/>
      <c r="BC266" s="38">
        <f>BC267+BC268+BC269</f>
        <v>187500</v>
      </c>
      <c r="BD266" s="39"/>
      <c r="BE266" s="39"/>
      <c r="BF266" s="39"/>
      <c r="BG266" s="39"/>
      <c r="BH266" s="39"/>
      <c r="BI266" s="40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38">
        <f>BU267+BU268+BU269</f>
        <v>187261</v>
      </c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40"/>
      <c r="CH266" s="9"/>
      <c r="CI266" s="38">
        <f>CH267+CH268+CH269</f>
        <v>187261</v>
      </c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40"/>
      <c r="CX266" s="38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40"/>
      <c r="DS266" s="9"/>
      <c r="DT266" s="9"/>
      <c r="DU266" s="9"/>
      <c r="DV266" s="9"/>
      <c r="DW266" s="9"/>
      <c r="DX266" s="38">
        <f>DX267+DX268+DX269</f>
        <v>187261</v>
      </c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40"/>
      <c r="EK266" s="38">
        <f>EK267+EK268+EK269</f>
        <v>239</v>
      </c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40"/>
      <c r="EX266" s="38">
        <f>EX267</f>
        <v>0</v>
      </c>
      <c r="EY266" s="39"/>
      <c r="EZ266" s="39"/>
      <c r="FA266" s="39"/>
      <c r="FB266" s="39"/>
      <c r="FC266" s="39"/>
      <c r="FD266" s="39"/>
      <c r="FE266" s="40"/>
      <c r="FF266" s="15"/>
      <c r="FG266" s="15"/>
      <c r="FH266" s="15"/>
      <c r="FI266" s="15"/>
      <c r="FJ266" s="15"/>
    </row>
    <row r="267" spans="1:166" s="4" customFormat="1" ht="16.5" customHeight="1">
      <c r="A267" s="145" t="s">
        <v>226</v>
      </c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49" t="s">
        <v>61</v>
      </c>
      <c r="AL267" s="49"/>
      <c r="AM267" s="49"/>
      <c r="AN267" s="49"/>
      <c r="AO267" s="49"/>
      <c r="AP267" s="49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125">
        <v>112000</v>
      </c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  <c r="BN267" s="125"/>
      <c r="BO267" s="125"/>
      <c r="BP267" s="125"/>
      <c r="BQ267" s="125"/>
      <c r="BR267" s="125"/>
      <c r="BS267" s="13"/>
      <c r="BT267" s="13"/>
      <c r="BU267" s="125">
        <v>111869</v>
      </c>
      <c r="BV267" s="125"/>
      <c r="BW267" s="125"/>
      <c r="BX267" s="125"/>
      <c r="BY267" s="125"/>
      <c r="BZ267" s="125"/>
      <c r="CA267" s="125"/>
      <c r="CB267" s="125"/>
      <c r="CC267" s="125"/>
      <c r="CD267" s="125"/>
      <c r="CE267" s="125"/>
      <c r="CF267" s="125"/>
      <c r="CG267" s="125"/>
      <c r="CH267" s="125">
        <v>111869</v>
      </c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  <c r="CW267" s="125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95">
        <f>CH267</f>
        <v>111869</v>
      </c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125">
        <f>BC267-BU267</f>
        <v>131</v>
      </c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95">
        <f>BU267-CH267</f>
        <v>0</v>
      </c>
      <c r="EY267" s="95"/>
      <c r="EZ267" s="95"/>
      <c r="FA267" s="95"/>
      <c r="FB267" s="95"/>
      <c r="FC267" s="95"/>
      <c r="FD267" s="95"/>
      <c r="FE267" s="95"/>
      <c r="FF267" s="95"/>
      <c r="FG267" s="95"/>
      <c r="FH267" s="15"/>
      <c r="FI267" s="15"/>
      <c r="FJ267" s="15"/>
    </row>
    <row r="268" spans="1:166" s="4" customFormat="1" ht="16.5" customHeight="1">
      <c r="A268" s="111" t="s">
        <v>83</v>
      </c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49" t="s">
        <v>64</v>
      </c>
      <c r="AL268" s="49"/>
      <c r="AM268" s="49"/>
      <c r="AN268" s="49"/>
      <c r="AO268" s="49"/>
      <c r="AP268" s="49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125">
        <v>59000</v>
      </c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3"/>
      <c r="BT268" s="13"/>
      <c r="BU268" s="125">
        <v>58895</v>
      </c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5"/>
      <c r="CH268" s="125">
        <v>58895</v>
      </c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  <c r="CW268" s="125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95">
        <v>58895</v>
      </c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125">
        <f>BC268-CH268</f>
        <v>105</v>
      </c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95">
        <f>BU268-CH268</f>
        <v>0</v>
      </c>
      <c r="EY268" s="95"/>
      <c r="EZ268" s="95"/>
      <c r="FA268" s="95"/>
      <c r="FB268" s="95"/>
      <c r="FC268" s="95"/>
      <c r="FD268" s="95"/>
      <c r="FE268" s="95"/>
      <c r="FF268" s="95"/>
      <c r="FG268" s="95"/>
      <c r="FH268" s="15"/>
      <c r="FI268" s="15"/>
      <c r="FJ268" s="15"/>
    </row>
    <row r="269" spans="1:166" s="4" customFormat="1" ht="18.75" customHeight="1">
      <c r="A269" s="61" t="s">
        <v>151</v>
      </c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3"/>
      <c r="AK269" s="49" t="s">
        <v>62</v>
      </c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5">
        <v>16500</v>
      </c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57">
        <v>16497</v>
      </c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>
        <v>16497</v>
      </c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>
        <v>16497</v>
      </c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>
        <f>BC269-CH269</f>
        <v>3</v>
      </c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67">
        <v>0</v>
      </c>
      <c r="EY269" s="68"/>
      <c r="EZ269" s="68"/>
      <c r="FA269" s="68"/>
      <c r="FB269" s="68"/>
      <c r="FC269" s="68"/>
      <c r="FD269" s="68"/>
      <c r="FE269" s="68"/>
      <c r="FF269" s="68"/>
      <c r="FG269" s="68"/>
      <c r="FH269" s="68"/>
      <c r="FI269" s="68"/>
      <c r="FJ269" s="69"/>
    </row>
    <row r="270" spans="1:166" s="4" customFormat="1" ht="15" customHeight="1">
      <c r="A270" s="118" t="s">
        <v>84</v>
      </c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/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 s="119"/>
      <c r="CO270" s="119"/>
      <c r="CP270" s="119"/>
      <c r="CQ270" s="119"/>
      <c r="CR270" s="119"/>
      <c r="CS270" s="119"/>
      <c r="CT270" s="119"/>
      <c r="CU270" s="119"/>
      <c r="CV270" s="119"/>
      <c r="CW270" s="119"/>
      <c r="CX270" s="119"/>
      <c r="CY270" s="119"/>
      <c r="CZ270" s="119"/>
      <c r="DA270" s="119"/>
      <c r="DB270" s="119"/>
      <c r="DC270" s="119"/>
      <c r="DD270" s="119"/>
      <c r="DE270" s="119"/>
      <c r="DF270" s="119"/>
      <c r="DG270" s="119"/>
      <c r="DH270" s="119"/>
      <c r="DI270" s="119"/>
      <c r="DJ270" s="119"/>
      <c r="DK270" s="119"/>
      <c r="DL270" s="119"/>
      <c r="DM270" s="119"/>
      <c r="DN270" s="119"/>
      <c r="DO270" s="119"/>
      <c r="DP270" s="119"/>
      <c r="DQ270" s="119"/>
      <c r="DR270" s="119"/>
      <c r="DS270" s="119"/>
      <c r="DT270" s="119"/>
      <c r="DU270" s="119"/>
      <c r="DV270" s="119"/>
      <c r="DW270" s="119"/>
      <c r="DX270" s="119"/>
      <c r="DY270" s="119"/>
      <c r="DZ270" s="119"/>
      <c r="EA270" s="119"/>
      <c r="EB270" s="119"/>
      <c r="EC270" s="119"/>
      <c r="ED270" s="119"/>
      <c r="EE270" s="119"/>
      <c r="EF270" s="119"/>
      <c r="EG270" s="119"/>
      <c r="EH270" s="119"/>
      <c r="EI270" s="119"/>
      <c r="EJ270" s="119"/>
      <c r="EK270" s="119"/>
      <c r="EL270" s="119"/>
      <c r="EM270" s="119"/>
      <c r="EN270" s="119"/>
      <c r="EO270" s="119"/>
      <c r="EP270" s="119"/>
      <c r="EQ270" s="119"/>
      <c r="ER270" s="119"/>
      <c r="ES270" s="119"/>
      <c r="ET270" s="119"/>
      <c r="EU270" s="119"/>
      <c r="EV270" s="119"/>
      <c r="EW270" s="119"/>
      <c r="EX270" s="119"/>
      <c r="EY270" s="119"/>
      <c r="EZ270" s="119"/>
      <c r="FA270" s="119"/>
      <c r="FB270" s="119"/>
      <c r="FC270" s="119"/>
      <c r="FD270" s="119"/>
      <c r="FE270" s="119"/>
      <c r="FF270" s="119"/>
      <c r="FG270" s="119"/>
      <c r="FH270" s="119"/>
      <c r="FI270" s="119"/>
      <c r="FJ270" s="120"/>
    </row>
    <row r="271" spans="1:166" s="4" customFormat="1" ht="17.25" customHeight="1">
      <c r="A271" s="96" t="s">
        <v>8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 t="s">
        <v>23</v>
      </c>
      <c r="AL271" s="96"/>
      <c r="AM271" s="96"/>
      <c r="AN271" s="96"/>
      <c r="AO271" s="96"/>
      <c r="AP271" s="96"/>
      <c r="AQ271" s="96" t="s">
        <v>35</v>
      </c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 t="s">
        <v>146</v>
      </c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 t="s">
        <v>37</v>
      </c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 t="s">
        <v>24</v>
      </c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0" t="s">
        <v>29</v>
      </c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2"/>
    </row>
    <row r="272" spans="1:166" s="4" customFormat="1" ht="76.5" customHeight="1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 t="s">
        <v>171</v>
      </c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 t="s">
        <v>25</v>
      </c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 t="s">
        <v>26</v>
      </c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 t="s">
        <v>27</v>
      </c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 t="s">
        <v>38</v>
      </c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0" t="s">
        <v>47</v>
      </c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2"/>
    </row>
    <row r="273" spans="1:166" s="4" customFormat="1" ht="15" customHeight="1">
      <c r="A273" s="42">
        <v>1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>
        <v>2</v>
      </c>
      <c r="AL273" s="42"/>
      <c r="AM273" s="42"/>
      <c r="AN273" s="42"/>
      <c r="AO273" s="42"/>
      <c r="AP273" s="42"/>
      <c r="AQ273" s="42">
        <v>3</v>
      </c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>
        <v>4</v>
      </c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>
        <v>5</v>
      </c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>
        <v>6</v>
      </c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>
        <v>7</v>
      </c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>
        <v>8</v>
      </c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>
        <v>9</v>
      </c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>
        <v>10</v>
      </c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87">
        <v>11</v>
      </c>
      <c r="EY273" s="88"/>
      <c r="EZ273" s="88"/>
      <c r="FA273" s="88"/>
      <c r="FB273" s="88"/>
      <c r="FC273" s="88"/>
      <c r="FD273" s="88"/>
      <c r="FE273" s="88"/>
      <c r="FF273" s="88"/>
      <c r="FG273" s="88"/>
      <c r="FH273" s="88"/>
      <c r="FI273" s="88"/>
      <c r="FJ273" s="89"/>
    </row>
    <row r="274" spans="1:166" s="4" customFormat="1" ht="18.75" customHeight="1">
      <c r="A274" s="108" t="s">
        <v>32</v>
      </c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9" t="s">
        <v>33</v>
      </c>
      <c r="AL274" s="109"/>
      <c r="AM274" s="109"/>
      <c r="AN274" s="109"/>
      <c r="AO274" s="109"/>
      <c r="AP274" s="109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4">
        <f>BC277+BC295</f>
        <v>2133400</v>
      </c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>
        <f>BU277+BU295</f>
        <v>1872012.56</v>
      </c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>
        <f>CH277+CH295</f>
        <v>1872012.56</v>
      </c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>
        <f>DX277+DX295</f>
        <v>1872012.56</v>
      </c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>
        <f>EK277+EK295</f>
        <v>184349.08000000005</v>
      </c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38">
        <f>BU274-CH274</f>
        <v>0</v>
      </c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40"/>
    </row>
    <row r="275" spans="1:166" s="4" customFormat="1" ht="15" customHeight="1">
      <c r="A275" s="113" t="s">
        <v>22</v>
      </c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4" t="s">
        <v>34</v>
      </c>
      <c r="AL275" s="114"/>
      <c r="AM275" s="114"/>
      <c r="AN275" s="114"/>
      <c r="AO275" s="114"/>
      <c r="AP275" s="114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67"/>
      <c r="EY275" s="68"/>
      <c r="EZ275" s="68"/>
      <c r="FA275" s="68"/>
      <c r="FB275" s="68"/>
      <c r="FC275" s="68"/>
      <c r="FD275" s="68"/>
      <c r="FE275" s="68"/>
      <c r="FF275" s="68"/>
      <c r="FG275" s="68"/>
      <c r="FH275" s="68"/>
      <c r="FI275" s="68"/>
      <c r="FJ275" s="69"/>
    </row>
    <row r="276" spans="1:166" s="4" customFormat="1" ht="60.75" customHeight="1">
      <c r="A276" s="36" t="s">
        <v>234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67"/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9"/>
    </row>
    <row r="277" spans="1:166" s="4" customFormat="1" ht="21.75" customHeight="1">
      <c r="A277" s="110" t="s">
        <v>247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10"/>
      <c r="AK277" s="124" t="s">
        <v>236</v>
      </c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93">
        <f>BC278+BC288+BC292</f>
        <v>1894600</v>
      </c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>
        <v>1709412.56</v>
      </c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>
        <v>1709412.56</v>
      </c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>
        <v>1709412.56</v>
      </c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>
        <f>SUM(EK278:EW278)</f>
        <v>128149.08000000007</v>
      </c>
      <c r="EL277" s="93"/>
      <c r="EM277" s="93"/>
      <c r="EN277" s="93"/>
      <c r="EO277" s="93"/>
      <c r="EP277" s="93"/>
      <c r="EQ277" s="93"/>
      <c r="ER277" s="93"/>
      <c r="ES277" s="93"/>
      <c r="ET277" s="93"/>
      <c r="EU277" s="93"/>
      <c r="EV277" s="93"/>
      <c r="EW277" s="93"/>
      <c r="EX277" s="84">
        <f aca="true" t="shared" si="11" ref="EX277:EX284">BU277-CH277</f>
        <v>0</v>
      </c>
      <c r="EY277" s="85"/>
      <c r="EZ277" s="85"/>
      <c r="FA277" s="85"/>
      <c r="FB277" s="85"/>
      <c r="FC277" s="85"/>
      <c r="FD277" s="85"/>
      <c r="FE277" s="85"/>
      <c r="FF277" s="85"/>
      <c r="FG277" s="85"/>
      <c r="FH277" s="85"/>
      <c r="FI277" s="85"/>
      <c r="FJ277" s="86"/>
    </row>
    <row r="278" spans="1:166" s="4" customFormat="1" ht="34.5" customHeight="1">
      <c r="A278" s="150" t="s">
        <v>235</v>
      </c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2"/>
      <c r="AK278" s="49" t="s">
        <v>188</v>
      </c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5">
        <f>BC279+BC280+BC281+BC282+BC283+BC284+BC287+BC286+BC285</f>
        <v>1244200</v>
      </c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57">
        <f>BU279+BU280+BU281+BU282+BU283+BU284+BU285+BU286+BU287</f>
        <v>1116050.92</v>
      </c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>
        <f>CH279+CH280+CH281+CH282+CH283+CH284+CH285+CH286+CH287</f>
        <v>1103085.22</v>
      </c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>
        <f>CH278</f>
        <v>1103085.22</v>
      </c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>
        <f>BC278-BU278</f>
        <v>128149.08000000007</v>
      </c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67">
        <f t="shared" si="11"/>
        <v>12965.699999999953</v>
      </c>
      <c r="EY278" s="68"/>
      <c r="EZ278" s="68"/>
      <c r="FA278" s="68"/>
      <c r="FB278" s="68"/>
      <c r="FC278" s="68"/>
      <c r="FD278" s="68"/>
      <c r="FE278" s="68"/>
      <c r="FF278" s="68"/>
      <c r="FG278" s="68"/>
      <c r="FH278" s="68"/>
      <c r="FI278" s="68"/>
      <c r="FJ278" s="69"/>
    </row>
    <row r="279" spans="1:166" s="4" customFormat="1" ht="18.75" customHeight="1">
      <c r="A279" s="61" t="s">
        <v>57</v>
      </c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3"/>
      <c r="AK279" s="49" t="s">
        <v>54</v>
      </c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5">
        <v>539200</v>
      </c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57">
        <v>495096.27</v>
      </c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>
        <v>482130.57</v>
      </c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>
        <f>CH279</f>
        <v>482130.57</v>
      </c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>
        <f aca="true" t="shared" si="12" ref="EK279:EK287">BC279-CH279</f>
        <v>57069.42999999999</v>
      </c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67">
        <f t="shared" si="11"/>
        <v>12965.700000000012</v>
      </c>
      <c r="EY279" s="68"/>
      <c r="EZ279" s="68"/>
      <c r="FA279" s="68"/>
      <c r="FB279" s="68"/>
      <c r="FC279" s="68"/>
      <c r="FD279" s="68"/>
      <c r="FE279" s="68"/>
      <c r="FF279" s="68"/>
      <c r="FG279" s="68"/>
      <c r="FH279" s="68"/>
      <c r="FI279" s="68"/>
      <c r="FJ279" s="69"/>
    </row>
    <row r="280" spans="1:166" s="4" customFormat="1" ht="18.75" customHeight="1">
      <c r="A280" s="61" t="s">
        <v>59</v>
      </c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3"/>
      <c r="AK280" s="49" t="s">
        <v>56</v>
      </c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5">
        <v>159100</v>
      </c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57">
        <v>141870.05</v>
      </c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>
        <v>141870.05</v>
      </c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>
        <v>141870.05</v>
      </c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>
        <f t="shared" si="12"/>
        <v>17229.95000000001</v>
      </c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67">
        <f t="shared" si="11"/>
        <v>0</v>
      </c>
      <c r="EY280" s="68"/>
      <c r="EZ280" s="68"/>
      <c r="FA280" s="68"/>
      <c r="FB280" s="68"/>
      <c r="FC280" s="68"/>
      <c r="FD280" s="68"/>
      <c r="FE280" s="68"/>
      <c r="FF280" s="68"/>
      <c r="FG280" s="68"/>
      <c r="FH280" s="68"/>
      <c r="FI280" s="68"/>
      <c r="FJ280" s="69"/>
    </row>
    <row r="281" spans="1:166" s="4" customFormat="1" ht="18.75" customHeight="1">
      <c r="A281" s="61" t="s">
        <v>249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3"/>
      <c r="AK281" s="49" t="s">
        <v>319</v>
      </c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5">
        <v>43520</v>
      </c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57">
        <v>43520</v>
      </c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>
        <v>43520</v>
      </c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>
        <v>43520</v>
      </c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>
        <f t="shared" si="12"/>
        <v>0</v>
      </c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67">
        <f t="shared" si="11"/>
        <v>0</v>
      </c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9"/>
    </row>
    <row r="282" spans="1:166" s="4" customFormat="1" ht="18.75" customHeight="1">
      <c r="A282" s="61" t="s">
        <v>78</v>
      </c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3"/>
      <c r="AK282" s="49" t="s">
        <v>79</v>
      </c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5">
        <v>329380</v>
      </c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57">
        <v>270376.13</v>
      </c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>
        <v>270376.13</v>
      </c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>
        <v>270376.13</v>
      </c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>
        <f t="shared" si="12"/>
        <v>59003.869999999995</v>
      </c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67">
        <f t="shared" si="11"/>
        <v>0</v>
      </c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9"/>
    </row>
    <row r="283" spans="1:166" s="4" customFormat="1" ht="18.75" customHeight="1">
      <c r="A283" s="61" t="s">
        <v>250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3"/>
      <c r="AK283" s="49" t="s">
        <v>65</v>
      </c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5">
        <v>9500</v>
      </c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57">
        <v>4817.1</v>
      </c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>
        <v>4817.1</v>
      </c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>
        <v>4817.1</v>
      </c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>
        <f t="shared" si="12"/>
        <v>4682.9</v>
      </c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67">
        <f t="shared" si="11"/>
        <v>0</v>
      </c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9"/>
    </row>
    <row r="284" spans="1:166" s="4" customFormat="1" ht="18.75" customHeight="1">
      <c r="A284" s="61" t="s">
        <v>226</v>
      </c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3"/>
      <c r="AK284" s="49" t="s">
        <v>61</v>
      </c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5">
        <v>107400</v>
      </c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57">
        <v>107150</v>
      </c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>
        <v>107150</v>
      </c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>
        <v>107150</v>
      </c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>
        <f t="shared" si="12"/>
        <v>250</v>
      </c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67">
        <f t="shared" si="11"/>
        <v>0</v>
      </c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9"/>
    </row>
    <row r="285" spans="1:166" s="4" customFormat="1" ht="18.75" customHeight="1">
      <c r="A285" s="111" t="s">
        <v>60</v>
      </c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49" t="s">
        <v>69</v>
      </c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5">
        <v>2400</v>
      </c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15"/>
      <c r="BT285" s="15"/>
      <c r="BU285" s="45">
        <v>2097.47</v>
      </c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>
        <v>2097.47</v>
      </c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>
        <v>2097.47</v>
      </c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>
        <f t="shared" si="12"/>
        <v>302.5300000000002</v>
      </c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>
        <v>0</v>
      </c>
      <c r="EY285" s="83"/>
      <c r="EZ285" s="83"/>
      <c r="FA285" s="83"/>
      <c r="FB285" s="83"/>
      <c r="FC285" s="83"/>
      <c r="FD285" s="83"/>
      <c r="FE285" s="83"/>
      <c r="FF285" s="83"/>
      <c r="FG285" s="83"/>
      <c r="FH285" s="15"/>
      <c r="FI285" s="15"/>
      <c r="FJ285" s="15"/>
    </row>
    <row r="286" spans="1:166" s="4" customFormat="1" ht="16.5" customHeight="1">
      <c r="A286" s="111" t="s">
        <v>83</v>
      </c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49" t="s">
        <v>64</v>
      </c>
      <c r="AL286" s="49"/>
      <c r="AM286" s="49"/>
      <c r="AN286" s="49"/>
      <c r="AO286" s="49"/>
      <c r="AP286" s="49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125">
        <v>41300</v>
      </c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5"/>
      <c r="BR286" s="125"/>
      <c r="BS286" s="13"/>
      <c r="BT286" s="13"/>
      <c r="BU286" s="125">
        <v>38800</v>
      </c>
      <c r="BV286" s="125"/>
      <c r="BW286" s="125"/>
      <c r="BX286" s="125"/>
      <c r="BY286" s="125"/>
      <c r="BZ286" s="125"/>
      <c r="CA286" s="125"/>
      <c r="CB286" s="125"/>
      <c r="CC286" s="125"/>
      <c r="CD286" s="125"/>
      <c r="CE286" s="125"/>
      <c r="CF286" s="125"/>
      <c r="CG286" s="125"/>
      <c r="CH286" s="125">
        <v>38800</v>
      </c>
      <c r="CI286" s="125"/>
      <c r="CJ286" s="125"/>
      <c r="CK286" s="125"/>
      <c r="CL286" s="125"/>
      <c r="CM286" s="125"/>
      <c r="CN286" s="125"/>
      <c r="CO286" s="125"/>
      <c r="CP286" s="125"/>
      <c r="CQ286" s="125"/>
      <c r="CR286" s="125"/>
      <c r="CS286" s="125"/>
      <c r="CT286" s="125"/>
      <c r="CU286" s="125"/>
      <c r="CV286" s="125"/>
      <c r="CW286" s="125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95">
        <v>38800</v>
      </c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125">
        <f t="shared" si="12"/>
        <v>2500</v>
      </c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95">
        <f>BU286-CH286</f>
        <v>0</v>
      </c>
      <c r="EY286" s="95"/>
      <c r="EZ286" s="95"/>
      <c r="FA286" s="95"/>
      <c r="FB286" s="95"/>
      <c r="FC286" s="95"/>
      <c r="FD286" s="95"/>
      <c r="FE286" s="95"/>
      <c r="FF286" s="95"/>
      <c r="FG286" s="95"/>
      <c r="FH286" s="15"/>
      <c r="FI286" s="15"/>
      <c r="FJ286" s="15"/>
    </row>
    <row r="287" spans="1:166" s="4" customFormat="1" ht="18.75" customHeight="1">
      <c r="A287" s="61" t="s">
        <v>151</v>
      </c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3"/>
      <c r="AK287" s="49" t="s">
        <v>62</v>
      </c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5">
        <v>12400</v>
      </c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57">
        <v>12323.9</v>
      </c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>
        <v>12323.9</v>
      </c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>
        <v>12323.9</v>
      </c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>
        <f t="shared" si="12"/>
        <v>76.10000000000036</v>
      </c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67">
        <v>0</v>
      </c>
      <c r="EY287" s="68"/>
      <c r="EZ287" s="68"/>
      <c r="FA287" s="68"/>
      <c r="FB287" s="68"/>
      <c r="FC287" s="68"/>
      <c r="FD287" s="68"/>
      <c r="FE287" s="68"/>
      <c r="FF287" s="68"/>
      <c r="FG287" s="68"/>
      <c r="FH287" s="68"/>
      <c r="FI287" s="68"/>
      <c r="FJ287" s="69"/>
    </row>
    <row r="288" spans="1:166" s="4" customFormat="1" ht="21.75" customHeight="1">
      <c r="A288" s="110" t="s">
        <v>318</v>
      </c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24" t="s">
        <v>236</v>
      </c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93">
        <f>BC290</f>
        <v>600000</v>
      </c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>
        <f>BU289</f>
        <v>600000</v>
      </c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>
        <f>CH290</f>
        <v>600000</v>
      </c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  <c r="DR288" s="93"/>
      <c r="DS288" s="93"/>
      <c r="DT288" s="93"/>
      <c r="DU288" s="93"/>
      <c r="DV288" s="93"/>
      <c r="DW288" s="93"/>
      <c r="DX288" s="93">
        <f>DX290</f>
        <v>600000</v>
      </c>
      <c r="DY288" s="93"/>
      <c r="DZ288" s="93"/>
      <c r="EA288" s="93"/>
      <c r="EB288" s="93"/>
      <c r="EC288" s="93"/>
      <c r="ED288" s="93"/>
      <c r="EE288" s="93"/>
      <c r="EF288" s="93"/>
      <c r="EG288" s="93"/>
      <c r="EH288" s="93"/>
      <c r="EI288" s="93"/>
      <c r="EJ288" s="93"/>
      <c r="EK288" s="93">
        <f>SUM(EK290:EW290)</f>
        <v>0</v>
      </c>
      <c r="EL288" s="93"/>
      <c r="EM288" s="93"/>
      <c r="EN288" s="93"/>
      <c r="EO288" s="93"/>
      <c r="EP288" s="93"/>
      <c r="EQ288" s="93"/>
      <c r="ER288" s="93"/>
      <c r="ES288" s="93"/>
      <c r="ET288" s="93"/>
      <c r="EU288" s="93"/>
      <c r="EV288" s="93"/>
      <c r="EW288" s="93"/>
      <c r="EX288" s="84">
        <f>BU288-CH288</f>
        <v>0</v>
      </c>
      <c r="EY288" s="85"/>
      <c r="EZ288" s="85"/>
      <c r="FA288" s="85"/>
      <c r="FB288" s="85"/>
      <c r="FC288" s="85"/>
      <c r="FD288" s="85"/>
      <c r="FE288" s="85"/>
      <c r="FF288" s="85"/>
      <c r="FG288" s="85"/>
      <c r="FH288" s="85"/>
      <c r="FI288" s="85"/>
      <c r="FJ288" s="86"/>
    </row>
    <row r="289" spans="1:166" s="4" customFormat="1" ht="53.25" customHeight="1">
      <c r="A289" s="61" t="s">
        <v>317</v>
      </c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3"/>
      <c r="AK289" s="49" t="s">
        <v>188</v>
      </c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5">
        <f>BC290</f>
        <v>600000</v>
      </c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57">
        <f>BU290</f>
        <v>600000</v>
      </c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>
        <v>600000</v>
      </c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>
        <f>CH289</f>
        <v>600000</v>
      </c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>
        <f>BC289-BU289</f>
        <v>0</v>
      </c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67">
        <f>BU289-CH289</f>
        <v>0</v>
      </c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9"/>
    </row>
    <row r="290" spans="1:166" s="4" customFormat="1" ht="18.75" customHeight="1">
      <c r="A290" s="61" t="s">
        <v>226</v>
      </c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3"/>
      <c r="AK290" s="49" t="s">
        <v>61</v>
      </c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5">
        <v>600000</v>
      </c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57">
        <v>600000</v>
      </c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>
        <v>600000</v>
      </c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>
        <v>600000</v>
      </c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>
        <v>0</v>
      </c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67">
        <v>0</v>
      </c>
      <c r="EY290" s="68"/>
      <c r="EZ290" s="68"/>
      <c r="FA290" s="68"/>
      <c r="FB290" s="68"/>
      <c r="FC290" s="68"/>
      <c r="FD290" s="68"/>
      <c r="FE290" s="68"/>
      <c r="FF290" s="68"/>
      <c r="FG290" s="68"/>
      <c r="FH290" s="68"/>
      <c r="FI290" s="68"/>
      <c r="FJ290" s="69"/>
    </row>
    <row r="291" spans="1:166" s="4" customFormat="1" ht="63" customHeight="1">
      <c r="A291" s="36" t="s">
        <v>234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67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9"/>
    </row>
    <row r="292" spans="1:166" s="4" customFormat="1" ht="21.75" customHeight="1">
      <c r="A292" s="110" t="s">
        <v>322</v>
      </c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24" t="s">
        <v>236</v>
      </c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93">
        <v>50400</v>
      </c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>
        <f>BU293</f>
        <v>0</v>
      </c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>
        <f>CH293</f>
        <v>0</v>
      </c>
      <c r="CI292" s="93"/>
      <c r="CJ292" s="93"/>
      <c r="CK292" s="93"/>
      <c r="CL292" s="93"/>
      <c r="CM292" s="93"/>
      <c r="CN292" s="93"/>
      <c r="CO292" s="93"/>
      <c r="CP292" s="93"/>
      <c r="CQ292" s="93"/>
      <c r="CR292" s="93"/>
      <c r="CS292" s="93"/>
      <c r="CT292" s="93"/>
      <c r="CU292" s="93"/>
      <c r="CV292" s="93"/>
      <c r="CW292" s="93"/>
      <c r="CX292" s="93"/>
      <c r="CY292" s="93"/>
      <c r="CZ292" s="93"/>
      <c r="DA292" s="93"/>
      <c r="DB292" s="93"/>
      <c r="DC292" s="93"/>
      <c r="DD292" s="93"/>
      <c r="DE292" s="93"/>
      <c r="DF292" s="93"/>
      <c r="DG292" s="93"/>
      <c r="DH292" s="93"/>
      <c r="DI292" s="93"/>
      <c r="DJ292" s="93"/>
      <c r="DK292" s="93"/>
      <c r="DL292" s="93"/>
      <c r="DM292" s="93"/>
      <c r="DN292" s="93"/>
      <c r="DO292" s="93"/>
      <c r="DP292" s="93"/>
      <c r="DQ292" s="93"/>
      <c r="DR292" s="93"/>
      <c r="DS292" s="93"/>
      <c r="DT292" s="93"/>
      <c r="DU292" s="93"/>
      <c r="DV292" s="93"/>
      <c r="DW292" s="93"/>
      <c r="DX292" s="93">
        <f>DX296</f>
        <v>154160.23</v>
      </c>
      <c r="DY292" s="93"/>
      <c r="DZ292" s="93"/>
      <c r="EA292" s="93"/>
      <c r="EB292" s="93"/>
      <c r="EC292" s="93"/>
      <c r="ED292" s="93"/>
      <c r="EE292" s="93"/>
      <c r="EF292" s="93"/>
      <c r="EG292" s="93"/>
      <c r="EH292" s="93"/>
      <c r="EI292" s="93"/>
      <c r="EJ292" s="93"/>
      <c r="EK292" s="93">
        <f>SUM(EK296:EW296)</f>
        <v>56199.99999999997</v>
      </c>
      <c r="EL292" s="93"/>
      <c r="EM292" s="93"/>
      <c r="EN292" s="93"/>
      <c r="EO292" s="93"/>
      <c r="EP292" s="93"/>
      <c r="EQ292" s="93"/>
      <c r="ER292" s="93"/>
      <c r="ES292" s="93"/>
      <c r="ET292" s="93"/>
      <c r="EU292" s="93"/>
      <c r="EV292" s="93"/>
      <c r="EW292" s="93"/>
      <c r="EX292" s="84">
        <f aca="true" t="shared" si="13" ref="EX292:EX299">BU292-CH292</f>
        <v>0</v>
      </c>
      <c r="EY292" s="85"/>
      <c r="EZ292" s="85"/>
      <c r="FA292" s="85"/>
      <c r="FB292" s="85"/>
      <c r="FC292" s="85"/>
      <c r="FD292" s="85"/>
      <c r="FE292" s="85"/>
      <c r="FF292" s="85"/>
      <c r="FG292" s="85"/>
      <c r="FH292" s="85"/>
      <c r="FI292" s="85"/>
      <c r="FJ292" s="86"/>
    </row>
    <row r="293" spans="1:166" s="4" customFormat="1" ht="53.25" customHeight="1">
      <c r="A293" s="61" t="s">
        <v>323</v>
      </c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3"/>
      <c r="AK293" s="49" t="s">
        <v>188</v>
      </c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5">
        <f>BC294</f>
        <v>50400</v>
      </c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57">
        <f>BU294</f>
        <v>0</v>
      </c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>
        <v>0</v>
      </c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>
        <f>CH293</f>
        <v>0</v>
      </c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>
        <f>BC293-BU293</f>
        <v>50400</v>
      </c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67">
        <f t="shared" si="13"/>
        <v>0</v>
      </c>
      <c r="EY293" s="68"/>
      <c r="EZ293" s="68"/>
      <c r="FA293" s="68"/>
      <c r="FB293" s="68"/>
      <c r="FC293" s="68"/>
      <c r="FD293" s="68"/>
      <c r="FE293" s="68"/>
      <c r="FF293" s="68"/>
      <c r="FG293" s="68"/>
      <c r="FH293" s="68"/>
      <c r="FI293" s="68"/>
      <c r="FJ293" s="69"/>
    </row>
    <row r="294" spans="1:166" s="4" customFormat="1" ht="18.75" customHeight="1">
      <c r="A294" s="61" t="s">
        <v>57</v>
      </c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3"/>
      <c r="AK294" s="49" t="s">
        <v>54</v>
      </c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5">
        <v>50400</v>
      </c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57">
        <v>0</v>
      </c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>
        <v>0</v>
      </c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>
        <f>CH294</f>
        <v>0</v>
      </c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>
        <f>BC294-CH294</f>
        <v>50400</v>
      </c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67">
        <f t="shared" si="13"/>
        <v>0</v>
      </c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9"/>
    </row>
    <row r="295" spans="1:166" s="4" customFormat="1" ht="20.25" customHeight="1">
      <c r="A295" s="110" t="s">
        <v>248</v>
      </c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24" t="s">
        <v>236</v>
      </c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93">
        <f>BC296+BC304</f>
        <v>238800</v>
      </c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>
        <v>162600</v>
      </c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>
        <v>162600</v>
      </c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  <c r="DJ295" s="93"/>
      <c r="DK295" s="93"/>
      <c r="DL295" s="93"/>
      <c r="DM295" s="93"/>
      <c r="DN295" s="93"/>
      <c r="DO295" s="93"/>
      <c r="DP295" s="93"/>
      <c r="DQ295" s="93"/>
      <c r="DR295" s="93"/>
      <c r="DS295" s="93"/>
      <c r="DT295" s="93"/>
      <c r="DU295" s="93"/>
      <c r="DV295" s="93"/>
      <c r="DW295" s="93"/>
      <c r="DX295" s="93">
        <v>162600</v>
      </c>
      <c r="DY295" s="93"/>
      <c r="DZ295" s="93"/>
      <c r="EA295" s="93"/>
      <c r="EB295" s="93"/>
      <c r="EC295" s="93"/>
      <c r="ED295" s="93"/>
      <c r="EE295" s="93"/>
      <c r="EF295" s="93"/>
      <c r="EG295" s="93"/>
      <c r="EH295" s="93"/>
      <c r="EI295" s="93"/>
      <c r="EJ295" s="93"/>
      <c r="EK295" s="93">
        <f>SUM(EK296:EW296)</f>
        <v>56199.99999999997</v>
      </c>
      <c r="EL295" s="93"/>
      <c r="EM295" s="93"/>
      <c r="EN295" s="93"/>
      <c r="EO295" s="93"/>
      <c r="EP295" s="93"/>
      <c r="EQ295" s="93"/>
      <c r="ER295" s="93"/>
      <c r="ES295" s="93"/>
      <c r="ET295" s="93"/>
      <c r="EU295" s="93"/>
      <c r="EV295" s="93"/>
      <c r="EW295" s="93"/>
      <c r="EX295" s="84">
        <f t="shared" si="13"/>
        <v>0</v>
      </c>
      <c r="EY295" s="85"/>
      <c r="EZ295" s="85"/>
      <c r="FA295" s="85"/>
      <c r="FB295" s="85"/>
      <c r="FC295" s="85"/>
      <c r="FD295" s="85"/>
      <c r="FE295" s="85"/>
      <c r="FF295" s="85"/>
      <c r="FG295" s="85"/>
      <c r="FH295" s="85"/>
      <c r="FI295" s="85"/>
      <c r="FJ295" s="86"/>
    </row>
    <row r="296" spans="1:166" s="4" customFormat="1" ht="31.5" customHeight="1">
      <c r="A296" s="150" t="s">
        <v>235</v>
      </c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2"/>
      <c r="AK296" s="49" t="s">
        <v>188</v>
      </c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5">
        <f>BC297+BC298+BC299+BC300+BC302+BC301+BC303</f>
        <v>218800</v>
      </c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57">
        <f>BU297+BU298+BU299+BU300+BU301+BU302+BU303</f>
        <v>162600.00000000003</v>
      </c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>
        <f>CH297+CH298+CH299+CH300+CH301+CH302+CH303</f>
        <v>154160.23</v>
      </c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>
        <f>CH296</f>
        <v>154160.23</v>
      </c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>
        <f>BC296-BU296</f>
        <v>56199.99999999997</v>
      </c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67">
        <f t="shared" si="13"/>
        <v>8439.770000000019</v>
      </c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9"/>
    </row>
    <row r="297" spans="1:166" s="4" customFormat="1" ht="18.75" customHeight="1">
      <c r="A297" s="61" t="s">
        <v>57</v>
      </c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3"/>
      <c r="AK297" s="49" t="s">
        <v>54</v>
      </c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5">
        <v>140500</v>
      </c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57">
        <v>124721.25</v>
      </c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>
        <v>116281.48</v>
      </c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>
        <v>116281.48</v>
      </c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>
        <f aca="true" t="shared" si="14" ref="EK297:EK302">BC297-CH297</f>
        <v>24218.520000000004</v>
      </c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67">
        <f t="shared" si="13"/>
        <v>8439.770000000004</v>
      </c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9"/>
    </row>
    <row r="298" spans="1:166" s="4" customFormat="1" ht="18.75" customHeight="1">
      <c r="A298" s="61" t="s">
        <v>59</v>
      </c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3"/>
      <c r="AK298" s="49" t="s">
        <v>56</v>
      </c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5">
        <v>40900</v>
      </c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57">
        <v>34276.04</v>
      </c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>
        <v>34276.04</v>
      </c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>
        <v>34276.04</v>
      </c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>
        <f t="shared" si="14"/>
        <v>6623.959999999999</v>
      </c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67">
        <f t="shared" si="13"/>
        <v>0</v>
      </c>
      <c r="EY298" s="68"/>
      <c r="EZ298" s="68"/>
      <c r="FA298" s="68"/>
      <c r="FB298" s="68"/>
      <c r="FC298" s="68"/>
      <c r="FD298" s="68"/>
      <c r="FE298" s="68"/>
      <c r="FF298" s="68"/>
      <c r="FG298" s="68"/>
      <c r="FH298" s="68"/>
      <c r="FI298" s="68"/>
      <c r="FJ298" s="69"/>
    </row>
    <row r="299" spans="1:166" s="4" customFormat="1" ht="18.75" customHeight="1">
      <c r="A299" s="61" t="s">
        <v>80</v>
      </c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3"/>
      <c r="AK299" s="49" t="s">
        <v>81</v>
      </c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5">
        <v>11000</v>
      </c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57">
        <v>0</v>
      </c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>
        <v>0</v>
      </c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>
        <v>0</v>
      </c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>
        <f t="shared" si="14"/>
        <v>11000</v>
      </c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67">
        <f t="shared" si="13"/>
        <v>0</v>
      </c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9"/>
    </row>
    <row r="300" spans="1:166" s="4" customFormat="1" ht="18.75" customHeight="1">
      <c r="A300" s="61" t="s">
        <v>226</v>
      </c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3"/>
      <c r="AK300" s="49" t="s">
        <v>61</v>
      </c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5">
        <v>6000</v>
      </c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57">
        <v>1578.92</v>
      </c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>
        <v>1578.92</v>
      </c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>
        <v>1578.92</v>
      </c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>
        <f t="shared" si="14"/>
        <v>4421.08</v>
      </c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67">
        <v>0</v>
      </c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9"/>
    </row>
    <row r="301" spans="1:166" s="4" customFormat="1" ht="18.75" customHeight="1">
      <c r="A301" s="111" t="s">
        <v>60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49" t="s">
        <v>69</v>
      </c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5">
        <v>3000</v>
      </c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15"/>
      <c r="BT301" s="15"/>
      <c r="BU301" s="45">
        <v>2023.79</v>
      </c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>
        <v>2023.79</v>
      </c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>
        <v>2023.79</v>
      </c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>
        <f t="shared" si="14"/>
        <v>976.21</v>
      </c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>
        <v>0</v>
      </c>
      <c r="EY301" s="83"/>
      <c r="EZ301" s="83"/>
      <c r="FA301" s="83"/>
      <c r="FB301" s="83"/>
      <c r="FC301" s="83"/>
      <c r="FD301" s="83"/>
      <c r="FE301" s="83"/>
      <c r="FF301" s="83"/>
      <c r="FG301" s="83"/>
      <c r="FH301" s="15"/>
      <c r="FI301" s="15"/>
      <c r="FJ301" s="15"/>
    </row>
    <row r="302" spans="1:166" s="4" customFormat="1" ht="18.75" customHeight="1">
      <c r="A302" s="61" t="s">
        <v>125</v>
      </c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3"/>
      <c r="AK302" s="49" t="s">
        <v>64</v>
      </c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5">
        <v>13400</v>
      </c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57">
        <v>0</v>
      </c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>
        <v>0</v>
      </c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>
        <v>0</v>
      </c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>
        <f t="shared" si="14"/>
        <v>13400</v>
      </c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67">
        <v>0</v>
      </c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9"/>
    </row>
    <row r="303" spans="1:166" s="4" customFormat="1" ht="18.75" customHeight="1">
      <c r="A303" s="61" t="s">
        <v>151</v>
      </c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3"/>
      <c r="AK303" s="49" t="s">
        <v>62</v>
      </c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5">
        <v>4000</v>
      </c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57">
        <v>0</v>
      </c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>
        <v>0</v>
      </c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>
        <v>0</v>
      </c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>
        <f>BC303-CH303</f>
        <v>4000</v>
      </c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67">
        <v>0</v>
      </c>
      <c r="EY303" s="68"/>
      <c r="EZ303" s="68"/>
      <c r="FA303" s="68"/>
      <c r="FB303" s="68"/>
      <c r="FC303" s="68"/>
      <c r="FD303" s="68"/>
      <c r="FE303" s="68"/>
      <c r="FF303" s="68"/>
      <c r="FG303" s="68"/>
      <c r="FH303" s="68"/>
      <c r="FI303" s="68"/>
      <c r="FJ303" s="69"/>
    </row>
    <row r="304" spans="1:166" s="4" customFormat="1" ht="21.75" customHeight="1">
      <c r="A304" s="110" t="s">
        <v>324</v>
      </c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24" t="s">
        <v>236</v>
      </c>
      <c r="AL304" s="124"/>
      <c r="AM304" s="124"/>
      <c r="AN304" s="124"/>
      <c r="AO304" s="124"/>
      <c r="AP304" s="124"/>
      <c r="AQ304" s="124"/>
      <c r="AR304" s="124"/>
      <c r="AS304" s="124"/>
      <c r="AT304" s="124"/>
      <c r="AU304" s="124"/>
      <c r="AV304" s="124"/>
      <c r="AW304" s="124"/>
      <c r="AX304" s="124"/>
      <c r="AY304" s="124"/>
      <c r="AZ304" s="124"/>
      <c r="BA304" s="124"/>
      <c r="BB304" s="124"/>
      <c r="BC304" s="93">
        <f>BC305</f>
        <v>20000</v>
      </c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>
        <f>BU305</f>
        <v>0</v>
      </c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>
        <f>CH305</f>
        <v>0</v>
      </c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93">
        <f>DX307</f>
        <v>0</v>
      </c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93">
        <f>SUM(EK307:EW307)</f>
        <v>0</v>
      </c>
      <c r="EL304" s="93"/>
      <c r="EM304" s="93"/>
      <c r="EN304" s="93"/>
      <c r="EO304" s="93"/>
      <c r="EP304" s="93"/>
      <c r="EQ304" s="93"/>
      <c r="ER304" s="93"/>
      <c r="ES304" s="93"/>
      <c r="ET304" s="93"/>
      <c r="EU304" s="93"/>
      <c r="EV304" s="93"/>
      <c r="EW304" s="93"/>
      <c r="EX304" s="84">
        <f>BU304-CH304</f>
        <v>0</v>
      </c>
      <c r="EY304" s="85"/>
      <c r="EZ304" s="85"/>
      <c r="FA304" s="85"/>
      <c r="FB304" s="85"/>
      <c r="FC304" s="85"/>
      <c r="FD304" s="85"/>
      <c r="FE304" s="85"/>
      <c r="FF304" s="85"/>
      <c r="FG304" s="85"/>
      <c r="FH304" s="85"/>
      <c r="FI304" s="85"/>
      <c r="FJ304" s="86"/>
    </row>
    <row r="305" spans="1:166" s="4" customFormat="1" ht="53.25" customHeight="1">
      <c r="A305" s="61" t="s">
        <v>323</v>
      </c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3"/>
      <c r="AK305" s="49" t="s">
        <v>188</v>
      </c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5">
        <f>BC306</f>
        <v>20000</v>
      </c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57">
        <f>BU306</f>
        <v>0</v>
      </c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>
        <v>0</v>
      </c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>
        <f>CH305</f>
        <v>0</v>
      </c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>
        <f>BC305-BU305</f>
        <v>20000</v>
      </c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67">
        <f>BU305-CH305</f>
        <v>0</v>
      </c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9"/>
    </row>
    <row r="306" spans="1:166" s="4" customFormat="1" ht="18.75" customHeight="1">
      <c r="A306" s="61" t="s">
        <v>57</v>
      </c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3"/>
      <c r="AK306" s="49" t="s">
        <v>54</v>
      </c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5">
        <v>20000</v>
      </c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57">
        <v>0</v>
      </c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>
        <v>0</v>
      </c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>
        <f>CH306</f>
        <v>0</v>
      </c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>
        <f>BC306-CH306</f>
        <v>20000</v>
      </c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67">
        <f>BU306-CH306</f>
        <v>0</v>
      </c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9"/>
    </row>
    <row r="307" spans="1:166" s="4" customFormat="1" ht="15" customHeight="1">
      <c r="A307" s="118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  <c r="BY307" s="119"/>
      <c r="BZ307" s="119"/>
      <c r="CA307" s="119"/>
      <c r="CB307" s="119"/>
      <c r="CC307" s="119"/>
      <c r="CD307" s="119"/>
      <c r="CE307" s="119"/>
      <c r="CF307" s="119"/>
      <c r="CG307" s="119"/>
      <c r="CH307" s="119"/>
      <c r="CI307" s="119"/>
      <c r="CJ307" s="119"/>
      <c r="CK307" s="119"/>
      <c r="CL307" s="119"/>
      <c r="CM307" s="119"/>
      <c r="CN307" s="119"/>
      <c r="CO307" s="119"/>
      <c r="CP307" s="119"/>
      <c r="CQ307" s="119"/>
      <c r="CR307" s="119"/>
      <c r="CS307" s="119"/>
      <c r="CT307" s="119"/>
      <c r="CU307" s="119"/>
      <c r="CV307" s="119"/>
      <c r="CW307" s="119"/>
      <c r="CX307" s="119"/>
      <c r="CY307" s="119"/>
      <c r="CZ307" s="119"/>
      <c r="DA307" s="119"/>
      <c r="DB307" s="119"/>
      <c r="DC307" s="119"/>
      <c r="DD307" s="119"/>
      <c r="DE307" s="119"/>
      <c r="DF307" s="119"/>
      <c r="DG307" s="119"/>
      <c r="DH307" s="119"/>
      <c r="DI307" s="119"/>
      <c r="DJ307" s="119"/>
      <c r="DK307" s="119"/>
      <c r="DL307" s="119"/>
      <c r="DM307" s="119"/>
      <c r="DN307" s="119"/>
      <c r="DO307" s="119"/>
      <c r="DP307" s="119"/>
      <c r="DQ307" s="119"/>
      <c r="DR307" s="119"/>
      <c r="DS307" s="119"/>
      <c r="DT307" s="119"/>
      <c r="DU307" s="119"/>
      <c r="DV307" s="119"/>
      <c r="DW307" s="119"/>
      <c r="DX307" s="119"/>
      <c r="DY307" s="119"/>
      <c r="DZ307" s="119"/>
      <c r="EA307" s="119"/>
      <c r="EB307" s="119"/>
      <c r="EC307" s="119"/>
      <c r="ED307" s="119"/>
      <c r="EE307" s="119"/>
      <c r="EF307" s="119"/>
      <c r="EG307" s="119"/>
      <c r="EH307" s="119"/>
      <c r="EI307" s="119"/>
      <c r="EJ307" s="119"/>
      <c r="EK307" s="119"/>
      <c r="EL307" s="119"/>
      <c r="EM307" s="119"/>
      <c r="EN307" s="119"/>
      <c r="EO307" s="119"/>
      <c r="EP307" s="119"/>
      <c r="EQ307" s="119"/>
      <c r="ER307" s="119"/>
      <c r="ES307" s="119"/>
      <c r="ET307" s="119"/>
      <c r="EU307" s="119"/>
      <c r="EV307" s="119"/>
      <c r="EW307" s="119"/>
      <c r="EX307" s="119"/>
      <c r="EY307" s="119"/>
      <c r="EZ307" s="119"/>
      <c r="FA307" s="119"/>
      <c r="FB307" s="119"/>
      <c r="FC307" s="119"/>
      <c r="FD307" s="119"/>
      <c r="FE307" s="119"/>
      <c r="FF307" s="119"/>
      <c r="FG307" s="120"/>
      <c r="FH307" s="13"/>
      <c r="FI307" s="13"/>
      <c r="FJ307" s="18" t="s">
        <v>39</v>
      </c>
    </row>
    <row r="308" spans="1:166" s="4" customFormat="1" ht="16.5" customHeight="1">
      <c r="A308" s="118" t="s">
        <v>84</v>
      </c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  <c r="BW308" s="119"/>
      <c r="BX308" s="119"/>
      <c r="BY308" s="119"/>
      <c r="BZ308" s="119"/>
      <c r="CA308" s="119"/>
      <c r="CB308" s="119"/>
      <c r="CC308" s="119"/>
      <c r="CD308" s="119"/>
      <c r="CE308" s="119"/>
      <c r="CF308" s="119"/>
      <c r="CG308" s="119"/>
      <c r="CH308" s="119"/>
      <c r="CI308" s="119"/>
      <c r="CJ308" s="119"/>
      <c r="CK308" s="119"/>
      <c r="CL308" s="119"/>
      <c r="CM308" s="119"/>
      <c r="CN308" s="119"/>
      <c r="CO308" s="119"/>
      <c r="CP308" s="119"/>
      <c r="CQ308" s="119"/>
      <c r="CR308" s="119"/>
      <c r="CS308" s="119"/>
      <c r="CT308" s="119"/>
      <c r="CU308" s="119"/>
      <c r="CV308" s="119"/>
      <c r="CW308" s="119"/>
      <c r="CX308" s="119"/>
      <c r="CY308" s="119"/>
      <c r="CZ308" s="119"/>
      <c r="DA308" s="119"/>
      <c r="DB308" s="119"/>
      <c r="DC308" s="119"/>
      <c r="DD308" s="119"/>
      <c r="DE308" s="119"/>
      <c r="DF308" s="119"/>
      <c r="DG308" s="119"/>
      <c r="DH308" s="119"/>
      <c r="DI308" s="119"/>
      <c r="DJ308" s="119"/>
      <c r="DK308" s="119"/>
      <c r="DL308" s="119"/>
      <c r="DM308" s="119"/>
      <c r="DN308" s="119"/>
      <c r="DO308" s="119"/>
      <c r="DP308" s="119"/>
      <c r="DQ308" s="119"/>
      <c r="DR308" s="119"/>
      <c r="DS308" s="119"/>
      <c r="DT308" s="119"/>
      <c r="DU308" s="119"/>
      <c r="DV308" s="119"/>
      <c r="DW308" s="119"/>
      <c r="DX308" s="119"/>
      <c r="DY308" s="119"/>
      <c r="DZ308" s="119"/>
      <c r="EA308" s="119"/>
      <c r="EB308" s="119"/>
      <c r="EC308" s="119"/>
      <c r="ED308" s="119"/>
      <c r="EE308" s="119"/>
      <c r="EF308" s="119"/>
      <c r="EG308" s="119"/>
      <c r="EH308" s="119"/>
      <c r="EI308" s="119"/>
      <c r="EJ308" s="119"/>
      <c r="EK308" s="119"/>
      <c r="EL308" s="119"/>
      <c r="EM308" s="119"/>
      <c r="EN308" s="119"/>
      <c r="EO308" s="119"/>
      <c r="EP308" s="119"/>
      <c r="EQ308" s="119"/>
      <c r="ER308" s="119"/>
      <c r="ES308" s="119"/>
      <c r="ET308" s="119"/>
      <c r="EU308" s="119"/>
      <c r="EV308" s="119"/>
      <c r="EW308" s="119"/>
      <c r="EX308" s="119"/>
      <c r="EY308" s="119"/>
      <c r="EZ308" s="119"/>
      <c r="FA308" s="119"/>
      <c r="FB308" s="119"/>
      <c r="FC308" s="119"/>
      <c r="FD308" s="119"/>
      <c r="FE308" s="119"/>
      <c r="FF308" s="119"/>
      <c r="FG308" s="119"/>
      <c r="FH308" s="119"/>
      <c r="FI308" s="119"/>
      <c r="FJ308" s="120"/>
    </row>
    <row r="309" spans="1:166" s="4" customFormat="1" ht="66" customHeight="1">
      <c r="A309" s="96" t="s">
        <v>8</v>
      </c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 t="s">
        <v>23</v>
      </c>
      <c r="AL309" s="96"/>
      <c r="AM309" s="96"/>
      <c r="AN309" s="96"/>
      <c r="AO309" s="96"/>
      <c r="AP309" s="96"/>
      <c r="AQ309" s="96" t="s">
        <v>35</v>
      </c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 t="s">
        <v>36</v>
      </c>
      <c r="BD309" s="96"/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6"/>
      <c r="BS309" s="96"/>
      <c r="BT309" s="96"/>
      <c r="BU309" s="96" t="s">
        <v>37</v>
      </c>
      <c r="BV309" s="96"/>
      <c r="BW309" s="96"/>
      <c r="BX309" s="96"/>
      <c r="BY309" s="96"/>
      <c r="BZ309" s="96"/>
      <c r="CA309" s="96"/>
      <c r="CB309" s="96"/>
      <c r="CC309" s="96"/>
      <c r="CD309" s="96"/>
      <c r="CE309" s="96"/>
      <c r="CF309" s="96"/>
      <c r="CG309" s="96"/>
      <c r="CH309" s="96" t="s">
        <v>24</v>
      </c>
      <c r="CI309" s="96"/>
      <c r="CJ309" s="96"/>
      <c r="CK309" s="96"/>
      <c r="CL309" s="96"/>
      <c r="CM309" s="96"/>
      <c r="CN309" s="96"/>
      <c r="CO309" s="96"/>
      <c r="CP309" s="96"/>
      <c r="CQ309" s="96"/>
      <c r="CR309" s="96"/>
      <c r="CS309" s="96"/>
      <c r="CT309" s="96"/>
      <c r="CU309" s="96"/>
      <c r="CV309" s="96"/>
      <c r="CW309" s="96"/>
      <c r="CX309" s="96"/>
      <c r="CY309" s="96"/>
      <c r="CZ309" s="96"/>
      <c r="DA309" s="96"/>
      <c r="DB309" s="96"/>
      <c r="DC309" s="96"/>
      <c r="DD309" s="96"/>
      <c r="DE309" s="96"/>
      <c r="DF309" s="96"/>
      <c r="DG309" s="96"/>
      <c r="DH309" s="96"/>
      <c r="DI309" s="96"/>
      <c r="DJ309" s="96"/>
      <c r="DK309" s="96"/>
      <c r="DL309" s="96"/>
      <c r="DM309" s="96"/>
      <c r="DN309" s="96"/>
      <c r="DO309" s="96"/>
      <c r="DP309" s="96"/>
      <c r="DQ309" s="96"/>
      <c r="DR309" s="96"/>
      <c r="DS309" s="96"/>
      <c r="DT309" s="96"/>
      <c r="DU309" s="96"/>
      <c r="DV309" s="96"/>
      <c r="DW309" s="96"/>
      <c r="DX309" s="96"/>
      <c r="DY309" s="96"/>
      <c r="DZ309" s="96"/>
      <c r="EA309" s="96"/>
      <c r="EB309" s="96"/>
      <c r="EC309" s="96"/>
      <c r="ED309" s="96"/>
      <c r="EE309" s="96"/>
      <c r="EF309" s="96"/>
      <c r="EG309" s="96"/>
      <c r="EH309" s="96"/>
      <c r="EI309" s="96"/>
      <c r="EJ309" s="96"/>
      <c r="EK309" s="90" t="s">
        <v>29</v>
      </c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2"/>
    </row>
    <row r="310" spans="1:166" s="4" customFormat="1" ht="84.75" customHeight="1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  <c r="CC310" s="96"/>
      <c r="CD310" s="96"/>
      <c r="CE310" s="96"/>
      <c r="CF310" s="96"/>
      <c r="CG310" s="96"/>
      <c r="CH310" s="96" t="s">
        <v>46</v>
      </c>
      <c r="CI310" s="96"/>
      <c r="CJ310" s="96"/>
      <c r="CK310" s="96"/>
      <c r="CL310" s="96"/>
      <c r="CM310" s="96"/>
      <c r="CN310" s="96"/>
      <c r="CO310" s="96"/>
      <c r="CP310" s="96"/>
      <c r="CQ310" s="96"/>
      <c r="CR310" s="96"/>
      <c r="CS310" s="96"/>
      <c r="CT310" s="96"/>
      <c r="CU310" s="96"/>
      <c r="CV310" s="96"/>
      <c r="CW310" s="96"/>
      <c r="CX310" s="96" t="s">
        <v>25</v>
      </c>
      <c r="CY310" s="96"/>
      <c r="CZ310" s="96"/>
      <c r="DA310" s="96"/>
      <c r="DB310" s="96"/>
      <c r="DC310" s="96"/>
      <c r="DD310" s="96"/>
      <c r="DE310" s="96"/>
      <c r="DF310" s="96"/>
      <c r="DG310" s="96"/>
      <c r="DH310" s="96"/>
      <c r="DI310" s="96"/>
      <c r="DJ310" s="96"/>
      <c r="DK310" s="96" t="s">
        <v>26</v>
      </c>
      <c r="DL310" s="96"/>
      <c r="DM310" s="96"/>
      <c r="DN310" s="96"/>
      <c r="DO310" s="96"/>
      <c r="DP310" s="96"/>
      <c r="DQ310" s="96"/>
      <c r="DR310" s="96"/>
      <c r="DS310" s="96"/>
      <c r="DT310" s="96"/>
      <c r="DU310" s="96"/>
      <c r="DV310" s="96"/>
      <c r="DW310" s="96"/>
      <c r="DX310" s="96" t="s">
        <v>27</v>
      </c>
      <c r="DY310" s="96"/>
      <c r="DZ310" s="96"/>
      <c r="EA310" s="96"/>
      <c r="EB310" s="96"/>
      <c r="EC310" s="96"/>
      <c r="ED310" s="96"/>
      <c r="EE310" s="96"/>
      <c r="EF310" s="96"/>
      <c r="EG310" s="96"/>
      <c r="EH310" s="96"/>
      <c r="EI310" s="96"/>
      <c r="EJ310" s="96"/>
      <c r="EK310" s="96" t="s">
        <v>38</v>
      </c>
      <c r="EL310" s="96"/>
      <c r="EM310" s="96"/>
      <c r="EN310" s="96"/>
      <c r="EO310" s="96"/>
      <c r="EP310" s="96"/>
      <c r="EQ310" s="96"/>
      <c r="ER310" s="96"/>
      <c r="ES310" s="96"/>
      <c r="ET310" s="96"/>
      <c r="EU310" s="96"/>
      <c r="EV310" s="96"/>
      <c r="EW310" s="96"/>
      <c r="EX310" s="90" t="s">
        <v>47</v>
      </c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2"/>
    </row>
    <row r="311" spans="1:166" s="4" customFormat="1" ht="15" customHeight="1">
      <c r="A311" s="42">
        <v>1</v>
      </c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>
        <v>2</v>
      </c>
      <c r="AL311" s="42"/>
      <c r="AM311" s="42"/>
      <c r="AN311" s="42"/>
      <c r="AO311" s="42"/>
      <c r="AP311" s="42"/>
      <c r="AQ311" s="42">
        <v>3</v>
      </c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>
        <v>4</v>
      </c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>
        <v>5</v>
      </c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>
        <v>6</v>
      </c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>
        <v>7</v>
      </c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>
        <v>8</v>
      </c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>
        <v>9</v>
      </c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>
        <v>10</v>
      </c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87">
        <v>11</v>
      </c>
      <c r="EY311" s="88"/>
      <c r="EZ311" s="88"/>
      <c r="FA311" s="88"/>
      <c r="FB311" s="88"/>
      <c r="FC311" s="88"/>
      <c r="FD311" s="88"/>
      <c r="FE311" s="88"/>
      <c r="FF311" s="88"/>
      <c r="FG311" s="88"/>
      <c r="FH311" s="88"/>
      <c r="FI311" s="88"/>
      <c r="FJ311" s="89"/>
    </row>
    <row r="312" spans="1:166" s="4" customFormat="1" ht="21.75" customHeight="1">
      <c r="A312" s="108" t="s">
        <v>32</v>
      </c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9" t="s">
        <v>33</v>
      </c>
      <c r="AL312" s="109"/>
      <c r="AM312" s="109"/>
      <c r="AN312" s="109"/>
      <c r="AO312" s="109"/>
      <c r="AP312" s="109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4">
        <f>BC315</f>
        <v>9500</v>
      </c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>
        <f>BU315</f>
        <v>0</v>
      </c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>
        <f>CH315</f>
        <v>0</v>
      </c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>
        <f>CH312</f>
        <v>0</v>
      </c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>
        <f>EK315</f>
        <v>9500</v>
      </c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38">
        <f>EX315</f>
        <v>0</v>
      </c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40"/>
    </row>
    <row r="313" spans="1:166" s="4" customFormat="1" ht="18" customHeight="1">
      <c r="A313" s="113" t="s">
        <v>22</v>
      </c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4" t="s">
        <v>34</v>
      </c>
      <c r="AL313" s="114"/>
      <c r="AM313" s="114"/>
      <c r="AN313" s="114"/>
      <c r="AO313" s="114"/>
      <c r="AP313" s="114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67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9"/>
    </row>
    <row r="314" spans="1:166" s="4" customFormat="1" ht="54.75" customHeight="1">
      <c r="A314" s="112" t="s">
        <v>237</v>
      </c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4"/>
      <c r="AL314" s="114"/>
      <c r="AM314" s="114"/>
      <c r="AN314" s="114"/>
      <c r="AO314" s="114"/>
      <c r="AP314" s="114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67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9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15"/>
      <c r="FI314" s="15"/>
      <c r="FJ314" s="15"/>
    </row>
    <row r="315" spans="1:166" s="4" customFormat="1" ht="22.5" customHeight="1">
      <c r="A315" s="78" t="s">
        <v>238</v>
      </c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4">
        <f>BC316</f>
        <v>9500</v>
      </c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>
        <f>BU316</f>
        <v>0</v>
      </c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>
        <v>0</v>
      </c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>
        <v>0</v>
      </c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>
        <f>EK316</f>
        <v>9500</v>
      </c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38">
        <v>0</v>
      </c>
      <c r="EY315" s="39"/>
      <c r="EZ315" s="39"/>
      <c r="FA315" s="39"/>
      <c r="FB315" s="39"/>
      <c r="FC315" s="39"/>
      <c r="FD315" s="39"/>
      <c r="FE315" s="39"/>
      <c r="FF315" s="39"/>
      <c r="FG315" s="39"/>
      <c r="FH315" s="39"/>
      <c r="FI315" s="39"/>
      <c r="FJ315" s="40"/>
    </row>
    <row r="316" spans="1:166" s="4" customFormat="1" ht="19.5" customHeight="1">
      <c r="A316" s="103" t="s">
        <v>125</v>
      </c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49" t="s">
        <v>64</v>
      </c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5">
        <v>9500</v>
      </c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>
        <v>0</v>
      </c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>
        <v>0</v>
      </c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>
        <f>CH316</f>
        <v>0</v>
      </c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>
        <f>BC316-BU316</f>
        <v>9500</v>
      </c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67">
        <v>0</v>
      </c>
      <c r="EY316" s="68"/>
      <c r="EZ316" s="68"/>
      <c r="FA316" s="68"/>
      <c r="FB316" s="68"/>
      <c r="FC316" s="68"/>
      <c r="FD316" s="68"/>
      <c r="FE316" s="68"/>
      <c r="FF316" s="68"/>
      <c r="FG316" s="68"/>
      <c r="FH316" s="68"/>
      <c r="FI316" s="68"/>
      <c r="FJ316" s="69"/>
    </row>
    <row r="317" spans="1:166" s="4" customFormat="1" ht="18.75">
      <c r="A317" s="48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15"/>
      <c r="FI317" s="15"/>
      <c r="FJ317" s="15"/>
    </row>
    <row r="318" spans="1:166" s="12" customFormat="1" ht="31.5" customHeight="1">
      <c r="A318" s="78" t="s">
        <v>193</v>
      </c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4">
        <f>BC133+BC164+BC177+BC193+BC211+BC228+BC252+BC274+BC312+BC116+BC239</f>
        <v>6456400</v>
      </c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4">
        <f>+BU312+BU274+BU252+BU228+BU211+BU193+BU177+BU164+BU133+BU116+BU239</f>
        <v>5457527.62</v>
      </c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4">
        <f>CH312+CH274+CH252+CH228+CH211+CH193+CH177+CH164+CH133+CH116+CH239</f>
        <v>5439735.48</v>
      </c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DT318" s="48"/>
      <c r="DU318" s="48"/>
      <c r="DV318" s="48"/>
      <c r="DW318" s="48"/>
      <c r="DX318" s="44">
        <f>CH318</f>
        <v>5439735.48</v>
      </c>
      <c r="DY318" s="48"/>
      <c r="DZ318" s="48"/>
      <c r="EA318" s="48"/>
      <c r="EB318" s="48"/>
      <c r="EC318" s="48"/>
      <c r="ED318" s="48"/>
      <c r="EE318" s="48"/>
      <c r="EF318" s="48"/>
      <c r="EG318" s="48"/>
      <c r="EH318" s="48"/>
      <c r="EI318" s="48"/>
      <c r="EJ318" s="48"/>
      <c r="EK318" s="44">
        <f>BC318-BU318</f>
        <v>998872.3799999999</v>
      </c>
      <c r="EL318" s="48"/>
      <c r="EM318" s="48"/>
      <c r="EN318" s="48"/>
      <c r="EO318" s="48"/>
      <c r="EP318" s="48"/>
      <c r="EQ318" s="48"/>
      <c r="ER318" s="48"/>
      <c r="ES318" s="48"/>
      <c r="ET318" s="48"/>
      <c r="EU318" s="48"/>
      <c r="EV318" s="48"/>
      <c r="EW318" s="48"/>
      <c r="EX318" s="38">
        <f>BU318-CH318</f>
        <v>17792.139999999665</v>
      </c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40"/>
    </row>
    <row r="319" spans="1:166" s="4" customFormat="1" ht="19.5" customHeight="1">
      <c r="A319" s="87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9"/>
      <c r="BD319" s="8" t="s">
        <v>40</v>
      </c>
      <c r="BE319" s="13"/>
      <c r="BF319" s="13"/>
      <c r="BG319" s="13"/>
      <c r="BH319" s="13"/>
      <c r="BI319" s="34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8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87"/>
      <c r="CU319" s="88"/>
      <c r="CV319" s="88"/>
      <c r="CW319" s="88"/>
      <c r="CX319" s="88"/>
      <c r="CY319" s="88"/>
      <c r="CZ319" s="88"/>
      <c r="DA319" s="88"/>
      <c r="DB319" s="88"/>
      <c r="DC319" s="88"/>
      <c r="DD319" s="88"/>
      <c r="DE319" s="88"/>
      <c r="DF319" s="88"/>
      <c r="DG319" s="88"/>
      <c r="DH319" s="88"/>
      <c r="DI319" s="88"/>
      <c r="DJ319" s="88"/>
      <c r="DK319" s="88"/>
      <c r="DL319" s="88"/>
      <c r="DM319" s="88"/>
      <c r="DN319" s="88"/>
      <c r="DO319" s="88"/>
      <c r="DP319" s="88"/>
      <c r="DQ319" s="88"/>
      <c r="DR319" s="88"/>
      <c r="DS319" s="88"/>
      <c r="DT319" s="88"/>
      <c r="DU319" s="88"/>
      <c r="DV319" s="88"/>
      <c r="DW319" s="88"/>
      <c r="DX319" s="88"/>
      <c r="DY319" s="88"/>
      <c r="DZ319" s="88"/>
      <c r="EA319" s="88"/>
      <c r="EB319" s="88"/>
      <c r="EC319" s="88"/>
      <c r="ED319" s="88"/>
      <c r="EE319" s="88"/>
      <c r="EF319" s="88"/>
      <c r="EG319" s="88"/>
      <c r="EH319" s="88"/>
      <c r="EI319" s="88"/>
      <c r="EJ319" s="88"/>
      <c r="EK319" s="88"/>
      <c r="EL319" s="88"/>
      <c r="EM319" s="88"/>
      <c r="EN319" s="88"/>
      <c r="EO319" s="88"/>
      <c r="EP319" s="88"/>
      <c r="EQ319" s="88"/>
      <c r="ER319" s="88"/>
      <c r="ES319" s="88"/>
      <c r="ET319" s="88"/>
      <c r="EU319" s="88"/>
      <c r="EV319" s="88"/>
      <c r="EW319" s="88"/>
      <c r="EX319" s="88"/>
      <c r="EY319" s="88"/>
      <c r="EZ319" s="88"/>
      <c r="FA319" s="88"/>
      <c r="FB319" s="88"/>
      <c r="FC319" s="88"/>
      <c r="FD319" s="88"/>
      <c r="FE319" s="88"/>
      <c r="FF319" s="88"/>
      <c r="FG319" s="89"/>
      <c r="FH319" s="13"/>
      <c r="FI319" s="13"/>
      <c r="FJ319" s="18" t="s">
        <v>48</v>
      </c>
    </row>
    <row r="320" spans="1:166" s="4" customFormat="1" ht="18.75">
      <c r="A320" s="118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  <c r="BW320" s="119"/>
      <c r="BX320" s="119"/>
      <c r="BY320" s="119"/>
      <c r="BZ320" s="119"/>
      <c r="CA320" s="119"/>
      <c r="CB320" s="119"/>
      <c r="CC320" s="119"/>
      <c r="CD320" s="119"/>
      <c r="CE320" s="119"/>
      <c r="CF320" s="119"/>
      <c r="CG320" s="119"/>
      <c r="CH320" s="119"/>
      <c r="CI320" s="119"/>
      <c r="CJ320" s="119"/>
      <c r="CK320" s="119"/>
      <c r="CL320" s="119"/>
      <c r="CM320" s="119"/>
      <c r="CN320" s="119"/>
      <c r="CO320" s="119"/>
      <c r="CP320" s="119"/>
      <c r="CQ320" s="119"/>
      <c r="CR320" s="119"/>
      <c r="CS320" s="119"/>
      <c r="CT320" s="119"/>
      <c r="CU320" s="119"/>
      <c r="CV320" s="119"/>
      <c r="CW320" s="119"/>
      <c r="CX320" s="119"/>
      <c r="CY320" s="119"/>
      <c r="CZ320" s="119"/>
      <c r="DA320" s="119"/>
      <c r="DB320" s="119"/>
      <c r="DC320" s="119"/>
      <c r="DD320" s="119"/>
      <c r="DE320" s="119"/>
      <c r="DF320" s="119"/>
      <c r="DG320" s="119"/>
      <c r="DH320" s="119"/>
      <c r="DI320" s="119"/>
      <c r="DJ320" s="119"/>
      <c r="DK320" s="119"/>
      <c r="DL320" s="119"/>
      <c r="DM320" s="119"/>
      <c r="DN320" s="119"/>
      <c r="DO320" s="119"/>
      <c r="DP320" s="119"/>
      <c r="DQ320" s="119"/>
      <c r="DR320" s="119"/>
      <c r="DS320" s="119"/>
      <c r="DT320" s="119"/>
      <c r="DU320" s="119"/>
      <c r="DV320" s="119"/>
      <c r="DW320" s="119"/>
      <c r="DX320" s="119"/>
      <c r="DY320" s="119"/>
      <c r="DZ320" s="119"/>
      <c r="EA320" s="119"/>
      <c r="EB320" s="119"/>
      <c r="EC320" s="119"/>
      <c r="ED320" s="119"/>
      <c r="EE320" s="119"/>
      <c r="EF320" s="119"/>
      <c r="EG320" s="119"/>
      <c r="EH320" s="119"/>
      <c r="EI320" s="119"/>
      <c r="EJ320" s="119"/>
      <c r="EK320" s="119"/>
      <c r="EL320" s="119"/>
      <c r="EM320" s="119"/>
      <c r="EN320" s="119"/>
      <c r="EO320" s="119"/>
      <c r="EP320" s="119"/>
      <c r="EQ320" s="119"/>
      <c r="ER320" s="119"/>
      <c r="ES320" s="119"/>
      <c r="ET320" s="119"/>
      <c r="EU320" s="119"/>
      <c r="EV320" s="119"/>
      <c r="EW320" s="119"/>
      <c r="EX320" s="119"/>
      <c r="EY320" s="119"/>
      <c r="EZ320" s="119"/>
      <c r="FA320" s="119"/>
      <c r="FB320" s="119"/>
      <c r="FC320" s="119"/>
      <c r="FD320" s="119"/>
      <c r="FE320" s="119"/>
      <c r="FF320" s="119"/>
      <c r="FG320" s="119"/>
      <c r="FH320" s="119"/>
      <c r="FI320" s="119"/>
      <c r="FJ320" s="120"/>
    </row>
    <row r="321" spans="1:166" s="4" customFormat="1" ht="18.75" customHeight="1">
      <c r="A321" s="193" t="s">
        <v>8</v>
      </c>
      <c r="B321" s="193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96" t="s">
        <v>23</v>
      </c>
      <c r="AQ321" s="96"/>
      <c r="AR321" s="96"/>
      <c r="AS321" s="96"/>
      <c r="AT321" s="96"/>
      <c r="AU321" s="96"/>
      <c r="AV321" s="97" t="s">
        <v>41</v>
      </c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9"/>
      <c r="BL321" s="97" t="s">
        <v>49</v>
      </c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9"/>
      <c r="CF321" s="96" t="s">
        <v>24</v>
      </c>
      <c r="CG321" s="96"/>
      <c r="CH321" s="96"/>
      <c r="CI321" s="96"/>
      <c r="CJ321" s="96"/>
      <c r="CK321" s="96"/>
      <c r="CL321" s="96"/>
      <c r="CM321" s="96"/>
      <c r="CN321" s="96"/>
      <c r="CO321" s="96"/>
      <c r="CP321" s="96"/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  <c r="DA321" s="96"/>
      <c r="DB321" s="96"/>
      <c r="DC321" s="96"/>
      <c r="DD321" s="96"/>
      <c r="DE321" s="96"/>
      <c r="DF321" s="96"/>
      <c r="DG321" s="96"/>
      <c r="DH321" s="96"/>
      <c r="DI321" s="96"/>
      <c r="DJ321" s="96"/>
      <c r="DK321" s="96"/>
      <c r="DL321" s="96"/>
      <c r="DM321" s="96"/>
      <c r="DN321" s="96"/>
      <c r="DO321" s="96"/>
      <c r="DP321" s="96"/>
      <c r="DQ321" s="96"/>
      <c r="DR321" s="96"/>
      <c r="DS321" s="96"/>
      <c r="DT321" s="96"/>
      <c r="DU321" s="96"/>
      <c r="DV321" s="96"/>
      <c r="DW321" s="96"/>
      <c r="DX321" s="96"/>
      <c r="DY321" s="96"/>
      <c r="DZ321" s="96"/>
      <c r="EA321" s="96"/>
      <c r="EB321" s="96"/>
      <c r="EC321" s="96"/>
      <c r="ED321" s="96"/>
      <c r="EE321" s="96"/>
      <c r="EF321" s="96"/>
      <c r="EG321" s="96"/>
      <c r="EH321" s="96"/>
      <c r="EI321" s="96"/>
      <c r="EJ321" s="96"/>
      <c r="EK321" s="96"/>
      <c r="EL321" s="96"/>
      <c r="EM321" s="96"/>
      <c r="EN321" s="96"/>
      <c r="EO321" s="96"/>
      <c r="EP321" s="96"/>
      <c r="EQ321" s="96"/>
      <c r="ER321" s="96"/>
      <c r="ES321" s="96"/>
      <c r="ET321" s="97" t="s">
        <v>29</v>
      </c>
      <c r="EU321" s="98"/>
      <c r="EV321" s="98"/>
      <c r="EW321" s="98"/>
      <c r="EX321" s="98"/>
      <c r="EY321" s="98"/>
      <c r="EZ321" s="98"/>
      <c r="FA321" s="98"/>
      <c r="FB321" s="98"/>
      <c r="FC321" s="98"/>
      <c r="FD321" s="98"/>
      <c r="FE321" s="98"/>
      <c r="FF321" s="98"/>
      <c r="FG321" s="98"/>
      <c r="FH321" s="98"/>
      <c r="FI321" s="98"/>
      <c r="FJ321" s="99"/>
    </row>
    <row r="322" spans="1:166" s="4" customFormat="1" ht="97.5" customHeight="1">
      <c r="A322" s="193"/>
      <c r="B322" s="193"/>
      <c r="C322" s="193"/>
      <c r="D322" s="193"/>
      <c r="E322" s="193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96"/>
      <c r="AQ322" s="96"/>
      <c r="AR322" s="96"/>
      <c r="AS322" s="96"/>
      <c r="AT322" s="96"/>
      <c r="AU322" s="96"/>
      <c r="AV322" s="100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  <c r="BH322" s="101"/>
      <c r="BI322" s="101"/>
      <c r="BJ322" s="101"/>
      <c r="BK322" s="102"/>
      <c r="BL322" s="100"/>
      <c r="BM322" s="101"/>
      <c r="BN322" s="101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1"/>
      <c r="BZ322" s="101"/>
      <c r="CA322" s="101"/>
      <c r="CB322" s="101"/>
      <c r="CC322" s="101"/>
      <c r="CD322" s="101"/>
      <c r="CE322" s="102"/>
      <c r="CF322" s="96" t="s">
        <v>316</v>
      </c>
      <c r="CG322" s="96"/>
      <c r="CH322" s="96"/>
      <c r="CI322" s="96"/>
      <c r="CJ322" s="96"/>
      <c r="CK322" s="96"/>
      <c r="CL322" s="96"/>
      <c r="CM322" s="96"/>
      <c r="CN322" s="96"/>
      <c r="CO322" s="96"/>
      <c r="CP322" s="96"/>
      <c r="CQ322" s="96"/>
      <c r="CR322" s="96"/>
      <c r="CS322" s="96"/>
      <c r="CT322" s="96"/>
      <c r="CU322" s="96"/>
      <c r="CV322" s="96"/>
      <c r="CW322" s="96" t="s">
        <v>25</v>
      </c>
      <c r="CX322" s="96"/>
      <c r="CY322" s="96"/>
      <c r="CZ322" s="96"/>
      <c r="DA322" s="96"/>
      <c r="DB322" s="96"/>
      <c r="DC322" s="96"/>
      <c r="DD322" s="96"/>
      <c r="DE322" s="96"/>
      <c r="DF322" s="96"/>
      <c r="DG322" s="96"/>
      <c r="DH322" s="96"/>
      <c r="DI322" s="96"/>
      <c r="DJ322" s="96"/>
      <c r="DK322" s="96"/>
      <c r="DL322" s="96"/>
      <c r="DM322" s="96"/>
      <c r="DN322" s="96" t="s">
        <v>26</v>
      </c>
      <c r="DO322" s="96"/>
      <c r="DP322" s="96"/>
      <c r="DQ322" s="96"/>
      <c r="DR322" s="96"/>
      <c r="DS322" s="96"/>
      <c r="DT322" s="96"/>
      <c r="DU322" s="96"/>
      <c r="DV322" s="96"/>
      <c r="DW322" s="96"/>
      <c r="DX322" s="96"/>
      <c r="DY322" s="96"/>
      <c r="DZ322" s="96"/>
      <c r="EA322" s="96"/>
      <c r="EB322" s="96"/>
      <c r="EC322" s="96"/>
      <c r="ED322" s="96"/>
      <c r="EE322" s="96" t="s">
        <v>27</v>
      </c>
      <c r="EF322" s="96"/>
      <c r="EG322" s="96"/>
      <c r="EH322" s="96"/>
      <c r="EI322" s="96"/>
      <c r="EJ322" s="96"/>
      <c r="EK322" s="96"/>
      <c r="EL322" s="96"/>
      <c r="EM322" s="96"/>
      <c r="EN322" s="96"/>
      <c r="EO322" s="96"/>
      <c r="EP322" s="96"/>
      <c r="EQ322" s="96"/>
      <c r="ER322" s="96"/>
      <c r="ES322" s="96"/>
      <c r="ET322" s="100"/>
      <c r="EU322" s="101"/>
      <c r="EV322" s="101"/>
      <c r="EW322" s="101"/>
      <c r="EX322" s="101"/>
      <c r="EY322" s="101"/>
      <c r="EZ322" s="101"/>
      <c r="FA322" s="101"/>
      <c r="FB322" s="101"/>
      <c r="FC322" s="101"/>
      <c r="FD322" s="101"/>
      <c r="FE322" s="101"/>
      <c r="FF322" s="101"/>
      <c r="FG322" s="101"/>
      <c r="FH322" s="101"/>
      <c r="FI322" s="101"/>
      <c r="FJ322" s="102"/>
    </row>
    <row r="323" spans="1:166" s="4" customFormat="1" ht="18.75">
      <c r="A323" s="42">
        <v>1</v>
      </c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>
        <v>2</v>
      </c>
      <c r="AQ323" s="42"/>
      <c r="AR323" s="42"/>
      <c r="AS323" s="42"/>
      <c r="AT323" s="42"/>
      <c r="AU323" s="42"/>
      <c r="AV323" s="87">
        <v>3</v>
      </c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9"/>
      <c r="BL323" s="87">
        <v>4</v>
      </c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  <c r="BZ323" s="88"/>
      <c r="CA323" s="88"/>
      <c r="CB323" s="88"/>
      <c r="CC323" s="88"/>
      <c r="CD323" s="88"/>
      <c r="CE323" s="89"/>
      <c r="CF323" s="42">
        <v>5</v>
      </c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>
        <v>6</v>
      </c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>
        <v>7</v>
      </c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>
        <v>8</v>
      </c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87">
        <v>9</v>
      </c>
      <c r="EU323" s="88"/>
      <c r="EV323" s="88"/>
      <c r="EW323" s="88"/>
      <c r="EX323" s="88"/>
      <c r="EY323" s="88"/>
      <c r="EZ323" s="88"/>
      <c r="FA323" s="88"/>
      <c r="FB323" s="88"/>
      <c r="FC323" s="88"/>
      <c r="FD323" s="88"/>
      <c r="FE323" s="88"/>
      <c r="FF323" s="88"/>
      <c r="FG323" s="88"/>
      <c r="FH323" s="88"/>
      <c r="FI323" s="88"/>
      <c r="FJ323" s="89"/>
    </row>
    <row r="324" spans="1:166" s="4" customFormat="1" ht="18.75">
      <c r="A324" s="192" t="s">
        <v>45</v>
      </c>
      <c r="B324" s="192"/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  <c r="AK324" s="192"/>
      <c r="AL324" s="192"/>
      <c r="AM324" s="192"/>
      <c r="AN324" s="192"/>
      <c r="AO324" s="192"/>
      <c r="AP324" s="114" t="s">
        <v>71</v>
      </c>
      <c r="AQ324" s="114"/>
      <c r="AR324" s="114"/>
      <c r="AS324" s="114"/>
      <c r="AT324" s="114"/>
      <c r="AU324" s="114"/>
      <c r="AV324" s="67" t="s">
        <v>315</v>
      </c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9"/>
      <c r="BL324" s="67">
        <f>BL332+BL328</f>
        <v>0</v>
      </c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9"/>
      <c r="CF324" s="45">
        <f>CF332+CF328</f>
        <v>-208333.0399999991</v>
      </c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>
        <f>CF324</f>
        <v>-208333.0399999991</v>
      </c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67">
        <f>ET332+ET326</f>
        <v>208333.0399999991</v>
      </c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9"/>
    </row>
    <row r="325" spans="1:166" s="4" customFormat="1" ht="18.75">
      <c r="A325" s="113" t="s">
        <v>22</v>
      </c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4" t="s">
        <v>70</v>
      </c>
      <c r="AQ325" s="114"/>
      <c r="AR325" s="114"/>
      <c r="AS325" s="114"/>
      <c r="AT325" s="114"/>
      <c r="AU325" s="114"/>
      <c r="AV325" s="67" t="s">
        <v>315</v>
      </c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9"/>
      <c r="BL325" s="67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9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67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9"/>
    </row>
    <row r="326" spans="1:166" s="4" customFormat="1" ht="18.75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49"/>
      <c r="AQ326" s="49"/>
      <c r="AR326" s="49"/>
      <c r="AS326" s="49"/>
      <c r="AT326" s="49"/>
      <c r="AU326" s="49"/>
      <c r="AV326" s="67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9"/>
      <c r="BL326" s="67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9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67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9"/>
    </row>
    <row r="327" spans="1:166" s="4" customFormat="1" ht="17.25" customHeight="1">
      <c r="A327" s="153" t="s">
        <v>72</v>
      </c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49" t="s">
        <v>73</v>
      </c>
      <c r="AQ327" s="49"/>
      <c r="AR327" s="49"/>
      <c r="AS327" s="49"/>
      <c r="AT327" s="49"/>
      <c r="AU327" s="49"/>
      <c r="AV327" s="67" t="s">
        <v>315</v>
      </c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9"/>
      <c r="BL327" s="67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9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67"/>
      <c r="EU327" s="68"/>
      <c r="EV327" s="68"/>
      <c r="EW327" s="68"/>
      <c r="EX327" s="68"/>
      <c r="EY327" s="68"/>
      <c r="EZ327" s="68"/>
      <c r="FA327" s="68"/>
      <c r="FB327" s="68"/>
      <c r="FC327" s="68"/>
      <c r="FD327" s="68"/>
      <c r="FE327" s="68"/>
      <c r="FF327" s="68"/>
      <c r="FG327" s="68"/>
      <c r="FH327" s="68"/>
      <c r="FI327" s="68"/>
      <c r="FJ327" s="69"/>
    </row>
    <row r="328" spans="1:166" s="4" customFormat="1" ht="18.75" customHeight="1" hidden="1">
      <c r="A328" s="138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40"/>
      <c r="AP328" s="64"/>
      <c r="AQ328" s="65"/>
      <c r="AR328" s="65"/>
      <c r="AS328" s="65"/>
      <c r="AT328" s="65"/>
      <c r="AU328" s="66"/>
      <c r="AV328" s="186"/>
      <c r="AW328" s="187"/>
      <c r="AX328" s="187"/>
      <c r="AY328" s="187"/>
      <c r="AZ328" s="187"/>
      <c r="BA328" s="187"/>
      <c r="BB328" s="187"/>
      <c r="BC328" s="187"/>
      <c r="BD328" s="187"/>
      <c r="BE328" s="187"/>
      <c r="BF328" s="187"/>
      <c r="BG328" s="187"/>
      <c r="BH328" s="187"/>
      <c r="BI328" s="187"/>
      <c r="BJ328" s="187"/>
      <c r="BK328" s="188"/>
      <c r="BL328" s="67"/>
      <c r="BM328" s="187"/>
      <c r="BN328" s="187"/>
      <c r="BO328" s="187"/>
      <c r="BP328" s="187"/>
      <c r="BQ328" s="187"/>
      <c r="BR328" s="187"/>
      <c r="BS328" s="187"/>
      <c r="BT328" s="187"/>
      <c r="BU328" s="187"/>
      <c r="BV328" s="187"/>
      <c r="BW328" s="187"/>
      <c r="BX328" s="187"/>
      <c r="BY328" s="187"/>
      <c r="BZ328" s="187"/>
      <c r="CA328" s="187"/>
      <c r="CB328" s="187"/>
      <c r="CC328" s="187"/>
      <c r="CD328" s="187"/>
      <c r="CE328" s="188"/>
      <c r="CF328" s="67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9"/>
      <c r="CW328" s="67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9"/>
      <c r="DN328" s="67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9"/>
      <c r="EE328" s="67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9"/>
      <c r="ET328" s="67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9"/>
    </row>
    <row r="329" spans="1:166" s="4" customFormat="1" ht="18.7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49"/>
      <c r="AQ329" s="49"/>
      <c r="AR329" s="49"/>
      <c r="AS329" s="49"/>
      <c r="AT329" s="49"/>
      <c r="AU329" s="49"/>
      <c r="AV329" s="67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9"/>
      <c r="BL329" s="67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9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67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9"/>
    </row>
    <row r="330" spans="1:166" s="4" customFormat="1" ht="18.75">
      <c r="A330" s="153" t="s">
        <v>74</v>
      </c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49" t="s">
        <v>75</v>
      </c>
      <c r="AQ330" s="49"/>
      <c r="AR330" s="49"/>
      <c r="AS330" s="49"/>
      <c r="AT330" s="49"/>
      <c r="AU330" s="49"/>
      <c r="AV330" s="67" t="s">
        <v>315</v>
      </c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9"/>
      <c r="BL330" s="67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9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67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9"/>
    </row>
    <row r="331" spans="1:166" s="4" customFormat="1" ht="18.7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49"/>
      <c r="AQ331" s="49"/>
      <c r="AR331" s="49"/>
      <c r="AS331" s="49"/>
      <c r="AT331" s="49"/>
      <c r="AU331" s="49"/>
      <c r="AV331" s="67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9"/>
      <c r="BL331" s="67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9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67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9"/>
    </row>
    <row r="332" spans="1:166" s="4" customFormat="1" ht="18.75">
      <c r="A332" s="111" t="s">
        <v>76</v>
      </c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49" t="s">
        <v>77</v>
      </c>
      <c r="AQ332" s="49"/>
      <c r="AR332" s="49"/>
      <c r="AS332" s="49"/>
      <c r="AT332" s="49"/>
      <c r="AU332" s="49"/>
      <c r="AV332" s="67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9"/>
      <c r="BL332" s="67">
        <f>BL333+BL334</f>
        <v>0</v>
      </c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9"/>
      <c r="CF332" s="45">
        <f>CF333+CF334</f>
        <v>-208333.0399999991</v>
      </c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>
        <f>CF332</f>
        <v>-208333.0399999991</v>
      </c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67">
        <f>ET334+ET333</f>
        <v>208333.0399999991</v>
      </c>
      <c r="EU332" s="68"/>
      <c r="EV332" s="68"/>
      <c r="EW332" s="68"/>
      <c r="EX332" s="68"/>
      <c r="EY332" s="68"/>
      <c r="EZ332" s="68"/>
      <c r="FA332" s="68"/>
      <c r="FB332" s="68"/>
      <c r="FC332" s="68"/>
      <c r="FD332" s="68"/>
      <c r="FE332" s="68"/>
      <c r="FF332" s="68"/>
      <c r="FG332" s="68"/>
      <c r="FH332" s="68"/>
      <c r="FI332" s="68"/>
      <c r="FJ332" s="69"/>
    </row>
    <row r="333" spans="1:166" s="4" customFormat="1" ht="18.75">
      <c r="A333" s="111" t="s">
        <v>85</v>
      </c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49" t="s">
        <v>313</v>
      </c>
      <c r="AQ333" s="49"/>
      <c r="AR333" s="49"/>
      <c r="AS333" s="49"/>
      <c r="AT333" s="49"/>
      <c r="AU333" s="49"/>
      <c r="AV333" s="67" t="s">
        <v>86</v>
      </c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9"/>
      <c r="BL333" s="67">
        <f>-BJ13</f>
        <v>-6456400</v>
      </c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9"/>
      <c r="CF333" s="45">
        <f>-CF13</f>
        <v>-5648068.52</v>
      </c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>
        <f>CF333</f>
        <v>-5648068.52</v>
      </c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67">
        <f>BL333-CF333</f>
        <v>-808331.4800000004</v>
      </c>
      <c r="EU333" s="68"/>
      <c r="EV333" s="68"/>
      <c r="EW333" s="68"/>
      <c r="EX333" s="68"/>
      <c r="EY333" s="68"/>
      <c r="EZ333" s="68"/>
      <c r="FA333" s="68"/>
      <c r="FB333" s="68"/>
      <c r="FC333" s="68"/>
      <c r="FD333" s="68"/>
      <c r="FE333" s="68"/>
      <c r="FF333" s="68"/>
      <c r="FG333" s="68"/>
      <c r="FH333" s="68"/>
      <c r="FI333" s="68"/>
      <c r="FJ333" s="69"/>
    </row>
    <row r="334" spans="1:166" s="4" customFormat="1" ht="18.75">
      <c r="A334" s="111" t="s">
        <v>87</v>
      </c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49" t="s">
        <v>314</v>
      </c>
      <c r="AQ334" s="49"/>
      <c r="AR334" s="49"/>
      <c r="AS334" s="49"/>
      <c r="AT334" s="49"/>
      <c r="AU334" s="49"/>
      <c r="AV334" s="67" t="s">
        <v>88</v>
      </c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9"/>
      <c r="BL334" s="67">
        <f>BC318</f>
        <v>6456400</v>
      </c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9"/>
      <c r="CF334" s="45">
        <f>CH318</f>
        <v>5439735.48</v>
      </c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>
        <f>CF334</f>
        <v>5439735.48</v>
      </c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67">
        <f>+BL334-CF334</f>
        <v>1016664.5199999996</v>
      </c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9"/>
    </row>
    <row r="335" s="4" customFormat="1" ht="18.75"/>
    <row r="336" s="4" customFormat="1" ht="18.75"/>
    <row r="337" spans="1:84" s="4" customFormat="1" ht="18.75">
      <c r="A337" s="4" t="s">
        <v>9</v>
      </c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H337" s="189" t="s">
        <v>67</v>
      </c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CF337" s="4" t="s">
        <v>42</v>
      </c>
    </row>
    <row r="338" spans="14:149" s="4" customFormat="1" ht="18.75">
      <c r="N338" s="171" t="s">
        <v>11</v>
      </c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H338" s="171" t="s">
        <v>12</v>
      </c>
      <c r="AI338" s="171"/>
      <c r="AJ338" s="171"/>
      <c r="AK338" s="171"/>
      <c r="AL338" s="171"/>
      <c r="AM338" s="171"/>
      <c r="AN338" s="171"/>
      <c r="AO338" s="171"/>
      <c r="AP338" s="171"/>
      <c r="AQ338" s="171"/>
      <c r="AR338" s="171"/>
      <c r="AS338" s="171"/>
      <c r="AT338" s="171"/>
      <c r="AU338" s="171"/>
      <c r="AV338" s="171"/>
      <c r="AW338" s="171"/>
      <c r="AX338" s="171"/>
      <c r="AY338" s="171"/>
      <c r="AZ338" s="171"/>
      <c r="BA338" s="171"/>
      <c r="BB338" s="171"/>
      <c r="BC338" s="171"/>
      <c r="BD338" s="171"/>
      <c r="BE338" s="171"/>
      <c r="BF338" s="171"/>
      <c r="BG338" s="171"/>
      <c r="BH338" s="171"/>
      <c r="CF338" s="4" t="s">
        <v>43</v>
      </c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S338" s="189" t="s">
        <v>189</v>
      </c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</row>
    <row r="339" spans="1:149" s="4" customFormat="1" ht="18.75">
      <c r="A339" s="4" t="s">
        <v>10</v>
      </c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H339" s="189" t="s">
        <v>82</v>
      </c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DC339" s="171" t="s">
        <v>11</v>
      </c>
      <c r="DD339" s="171"/>
      <c r="DE339" s="171"/>
      <c r="DF339" s="171"/>
      <c r="DG339" s="171"/>
      <c r="DH339" s="171"/>
      <c r="DI339" s="171"/>
      <c r="DJ339" s="171"/>
      <c r="DK339" s="171"/>
      <c r="DL339" s="171"/>
      <c r="DM339" s="171"/>
      <c r="DN339" s="171"/>
      <c r="DO339" s="171"/>
      <c r="DP339" s="171"/>
      <c r="DS339" s="171" t="s">
        <v>12</v>
      </c>
      <c r="DT339" s="171"/>
      <c r="DU339" s="171"/>
      <c r="DV339" s="171"/>
      <c r="DW339" s="171"/>
      <c r="DX339" s="171"/>
      <c r="DY339" s="171"/>
      <c r="DZ339" s="171"/>
      <c r="EA339" s="171"/>
      <c r="EB339" s="171"/>
      <c r="EC339" s="171"/>
      <c r="ED339" s="171"/>
      <c r="EE339" s="171"/>
      <c r="EF339" s="171"/>
      <c r="EG339" s="171"/>
      <c r="EH339" s="171"/>
      <c r="EI339" s="171"/>
      <c r="EJ339" s="171"/>
      <c r="EK339" s="171"/>
      <c r="EL339" s="171"/>
      <c r="EM339" s="171"/>
      <c r="EN339" s="171"/>
      <c r="EO339" s="171"/>
      <c r="EP339" s="171"/>
      <c r="EQ339" s="171"/>
      <c r="ER339" s="171"/>
      <c r="ES339" s="171"/>
    </row>
    <row r="340" spans="18:60" s="4" customFormat="1" ht="18.75">
      <c r="R340" s="171" t="s">
        <v>11</v>
      </c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H340" s="171" t="s">
        <v>12</v>
      </c>
      <c r="AI340" s="171"/>
      <c r="AJ340" s="171"/>
      <c r="AK340" s="171"/>
      <c r="AL340" s="171"/>
      <c r="AM340" s="171"/>
      <c r="AN340" s="171"/>
      <c r="AO340" s="171"/>
      <c r="AP340" s="171"/>
      <c r="AQ340" s="171"/>
      <c r="AR340" s="171"/>
      <c r="AS340" s="171"/>
      <c r="AT340" s="171"/>
      <c r="AU340" s="171"/>
      <c r="AV340" s="171"/>
      <c r="AW340" s="171"/>
      <c r="AX340" s="171"/>
      <c r="AY340" s="171"/>
      <c r="AZ340" s="171"/>
      <c r="BA340" s="171"/>
      <c r="BB340" s="171"/>
      <c r="BC340" s="171"/>
      <c r="BD340" s="171"/>
      <c r="BE340" s="171"/>
      <c r="BF340" s="171"/>
      <c r="BG340" s="171"/>
      <c r="BH340" s="171"/>
    </row>
    <row r="341" spans="64:166" s="4" customFormat="1" ht="18.75">
      <c r="BL341" s="26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8"/>
    </row>
    <row r="342" spans="1:166" s="4" customFormat="1" ht="18.75">
      <c r="A342" s="190" t="s">
        <v>13</v>
      </c>
      <c r="B342" s="190"/>
      <c r="C342" s="191" t="s">
        <v>332</v>
      </c>
      <c r="D342" s="191"/>
      <c r="E342" s="191"/>
      <c r="F342" s="4" t="s">
        <v>13</v>
      </c>
      <c r="I342" s="189" t="s">
        <v>330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90">
        <v>20</v>
      </c>
      <c r="Z342" s="190"/>
      <c r="AA342" s="190"/>
      <c r="AB342" s="190"/>
      <c r="AC342" s="190"/>
      <c r="AD342" s="165" t="s">
        <v>196</v>
      </c>
      <c r="AE342" s="165"/>
      <c r="AF342" s="165"/>
      <c r="BL342" s="29"/>
      <c r="BM342" s="5" t="s">
        <v>44</v>
      </c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30"/>
    </row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31" customFormat="1" ht="20.25"/>
    <row r="429" s="31" customFormat="1" ht="20.25"/>
    <row r="430" s="31" customFormat="1" ht="20.25"/>
    <row r="431" s="31" customFormat="1" ht="20.25"/>
    <row r="432" s="31" customFormat="1" ht="20.25"/>
    <row r="433" s="31" customFormat="1" ht="20.25"/>
    <row r="434" s="31" customFormat="1" ht="20.25"/>
    <row r="435" s="31" customFormat="1" ht="20.25"/>
    <row r="436" s="31" customFormat="1" ht="20.25"/>
    <row r="437" s="31" customFormat="1" ht="20.2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  <row r="463" s="4" customFormat="1" ht="18.75"/>
    <row r="464" s="4" customFormat="1" ht="18.75"/>
    <row r="465" s="4" customFormat="1" ht="18.75"/>
  </sheetData>
  <sheetProtection/>
  <mergeCells count="3083">
    <mergeCell ref="CW27:DM27"/>
    <mergeCell ref="DN27:ED27"/>
    <mergeCell ref="EE27:ES27"/>
    <mergeCell ref="ET27:FJ27"/>
    <mergeCell ref="A27:AM27"/>
    <mergeCell ref="AN27:AS27"/>
    <mergeCell ref="AT27:BI27"/>
    <mergeCell ref="BJ27:CE27"/>
    <mergeCell ref="EK292:EW292"/>
    <mergeCell ref="EK269:EW269"/>
    <mergeCell ref="EK220:EW220"/>
    <mergeCell ref="EK219:EW219"/>
    <mergeCell ref="EK225:FJ225"/>
    <mergeCell ref="EX221:FG221"/>
    <mergeCell ref="EK223:EW223"/>
    <mergeCell ref="EK283:EW283"/>
    <mergeCell ref="EK286:EW286"/>
    <mergeCell ref="EK285:EW285"/>
    <mergeCell ref="EK293:EW293"/>
    <mergeCell ref="CX302:DJ302"/>
    <mergeCell ref="DK302:DW302"/>
    <mergeCell ref="DK298:DW298"/>
    <mergeCell ref="DK299:DW299"/>
    <mergeCell ref="CX298:DJ298"/>
    <mergeCell ref="CX301:DJ301"/>
    <mergeCell ref="DK153:DW153"/>
    <mergeCell ref="DX141:EJ141"/>
    <mergeCell ref="DX149:EJ149"/>
    <mergeCell ref="CX303:DJ303"/>
    <mergeCell ref="DK303:DW303"/>
    <mergeCell ref="DX303:EJ303"/>
    <mergeCell ref="DX140:EJ140"/>
    <mergeCell ref="CH141:CW141"/>
    <mergeCell ref="CX141:DJ141"/>
    <mergeCell ref="DK150:DW150"/>
    <mergeCell ref="EX306:FJ306"/>
    <mergeCell ref="A303:AJ303"/>
    <mergeCell ref="AK303:AP303"/>
    <mergeCell ref="AQ303:BB303"/>
    <mergeCell ref="BC303:BT303"/>
    <mergeCell ref="EK303:EW303"/>
    <mergeCell ref="EX303:FJ303"/>
    <mergeCell ref="CH303:CW303"/>
    <mergeCell ref="EK305:EW305"/>
    <mergeCell ref="DX306:EJ306"/>
    <mergeCell ref="EX305:FJ305"/>
    <mergeCell ref="A306:AJ306"/>
    <mergeCell ref="AK306:AP306"/>
    <mergeCell ref="AQ306:BB306"/>
    <mergeCell ref="BC306:BT306"/>
    <mergeCell ref="BU306:CG306"/>
    <mergeCell ref="CH306:CW306"/>
    <mergeCell ref="CX306:DJ306"/>
    <mergeCell ref="DK306:DW306"/>
    <mergeCell ref="EK306:EW306"/>
    <mergeCell ref="EX304:FJ304"/>
    <mergeCell ref="A305:AJ305"/>
    <mergeCell ref="AK305:AP305"/>
    <mergeCell ref="AQ305:BB305"/>
    <mergeCell ref="BC305:BT305"/>
    <mergeCell ref="BU305:CG305"/>
    <mergeCell ref="CH305:CW305"/>
    <mergeCell ref="CX305:DJ305"/>
    <mergeCell ref="DK305:DW305"/>
    <mergeCell ref="DX305:EJ305"/>
    <mergeCell ref="EX293:FJ293"/>
    <mergeCell ref="A304:AJ304"/>
    <mergeCell ref="AK304:AP304"/>
    <mergeCell ref="AQ304:BB304"/>
    <mergeCell ref="BC304:BT304"/>
    <mergeCell ref="BU304:CG304"/>
    <mergeCell ref="CH304:CW304"/>
    <mergeCell ref="CX304:DJ304"/>
    <mergeCell ref="EK304:EW304"/>
    <mergeCell ref="EK294:EW294"/>
    <mergeCell ref="BU293:CG293"/>
    <mergeCell ref="CH293:CW293"/>
    <mergeCell ref="CX293:DJ293"/>
    <mergeCell ref="DK293:DW293"/>
    <mergeCell ref="A293:AJ293"/>
    <mergeCell ref="AK293:AP293"/>
    <mergeCell ref="AQ293:BB293"/>
    <mergeCell ref="BC293:BT293"/>
    <mergeCell ref="EX292:FJ292"/>
    <mergeCell ref="A294:AJ294"/>
    <mergeCell ref="AK294:AP294"/>
    <mergeCell ref="AQ294:BB294"/>
    <mergeCell ref="BC294:BT294"/>
    <mergeCell ref="BU294:CG294"/>
    <mergeCell ref="CH294:CW294"/>
    <mergeCell ref="CX294:DJ294"/>
    <mergeCell ref="DK294:DW294"/>
    <mergeCell ref="EX294:FJ294"/>
    <mergeCell ref="EX269:FJ269"/>
    <mergeCell ref="A292:AJ292"/>
    <mergeCell ref="AK292:AP292"/>
    <mergeCell ref="AQ292:BB292"/>
    <mergeCell ref="BC292:BT292"/>
    <mergeCell ref="BU292:CG292"/>
    <mergeCell ref="CH292:CW292"/>
    <mergeCell ref="CX292:DJ292"/>
    <mergeCell ref="DK292:DW292"/>
    <mergeCell ref="BU283:CG283"/>
    <mergeCell ref="EX263:FG263"/>
    <mergeCell ref="A269:AJ269"/>
    <mergeCell ref="AK269:AP269"/>
    <mergeCell ref="AQ269:BB269"/>
    <mergeCell ref="BC269:BT269"/>
    <mergeCell ref="BU269:CG269"/>
    <mergeCell ref="CH269:CW269"/>
    <mergeCell ref="CX269:DJ269"/>
    <mergeCell ref="DK269:DW269"/>
    <mergeCell ref="DX269:EJ269"/>
    <mergeCell ref="EX220:FJ220"/>
    <mergeCell ref="A263:AJ263"/>
    <mergeCell ref="AK263:AP263"/>
    <mergeCell ref="AQ263:BB263"/>
    <mergeCell ref="BC263:BR263"/>
    <mergeCell ref="BU263:CG263"/>
    <mergeCell ref="CH263:CW263"/>
    <mergeCell ref="CX263:DJ263"/>
    <mergeCell ref="CH254:CW254"/>
    <mergeCell ref="BC234:BT234"/>
    <mergeCell ref="CW21:DM21"/>
    <mergeCell ref="DN21:ED21"/>
    <mergeCell ref="DX168:EJ168"/>
    <mergeCell ref="DX170:EJ170"/>
    <mergeCell ref="DX169:EJ169"/>
    <mergeCell ref="EE106:ES106"/>
    <mergeCell ref="DX154:EJ154"/>
    <mergeCell ref="CW109:DM109"/>
    <mergeCell ref="DN109:ED109"/>
    <mergeCell ref="EE110:ES110"/>
    <mergeCell ref="ET21:FJ21"/>
    <mergeCell ref="BC285:BR285"/>
    <mergeCell ref="BU285:CG285"/>
    <mergeCell ref="BU181:CG181"/>
    <mergeCell ref="BU179:CG179"/>
    <mergeCell ref="CH179:CW179"/>
    <mergeCell ref="DN106:ED106"/>
    <mergeCell ref="BU140:CG140"/>
    <mergeCell ref="BJ106:CE106"/>
    <mergeCell ref="BC219:BT219"/>
    <mergeCell ref="A98:AM98"/>
    <mergeCell ref="AT100:BI100"/>
    <mergeCell ref="AN102:AS102"/>
    <mergeCell ref="AN100:AS100"/>
    <mergeCell ref="AN98:AS98"/>
    <mergeCell ref="AN101:AS101"/>
    <mergeCell ref="AT98:BI98"/>
    <mergeCell ref="AT99:BI99"/>
    <mergeCell ref="A99:AM99"/>
    <mergeCell ref="AT101:BI101"/>
    <mergeCell ref="EE328:ES328"/>
    <mergeCell ref="DN328:ED328"/>
    <mergeCell ref="AQ180:BB180"/>
    <mergeCell ref="BU180:CG180"/>
    <mergeCell ref="CH180:CW180"/>
    <mergeCell ref="BC180:BT180"/>
    <mergeCell ref="EK267:EW267"/>
    <mergeCell ref="CI266:CW266"/>
    <mergeCell ref="CX266:DR266"/>
    <mergeCell ref="AQ297:BB297"/>
    <mergeCell ref="DK151:DW151"/>
    <mergeCell ref="CH142:CW142"/>
    <mergeCell ref="DX142:EJ142"/>
    <mergeCell ref="DX143:EJ143"/>
    <mergeCell ref="DK145:DW145"/>
    <mergeCell ref="CX145:DJ145"/>
    <mergeCell ref="CX147:DJ147"/>
    <mergeCell ref="CX144:DJ144"/>
    <mergeCell ref="DX148:EJ148"/>
    <mergeCell ref="DX147:EJ147"/>
    <mergeCell ref="ET100:FJ100"/>
    <mergeCell ref="EE103:ES103"/>
    <mergeCell ref="ET101:FJ101"/>
    <mergeCell ref="ET102:FJ102"/>
    <mergeCell ref="EE101:ES101"/>
    <mergeCell ref="DK138:DW138"/>
    <mergeCell ref="DK139:DW139"/>
    <mergeCell ref="DX139:EJ139"/>
    <mergeCell ref="ET103:FG103"/>
    <mergeCell ref="ET110:FJ110"/>
    <mergeCell ref="EE109:ES109"/>
    <mergeCell ref="ET109:FJ109"/>
    <mergeCell ref="CW110:DM110"/>
    <mergeCell ref="DN110:ED110"/>
    <mergeCell ref="DX138:EJ138"/>
    <mergeCell ref="ET82:FG82"/>
    <mergeCell ref="DN93:ED93"/>
    <mergeCell ref="EE93:ES93"/>
    <mergeCell ref="EE92:ES92"/>
    <mergeCell ref="ET85:FJ85"/>
    <mergeCell ref="EE83:ES83"/>
    <mergeCell ref="ET89:FJ89"/>
    <mergeCell ref="ET84:FG84"/>
    <mergeCell ref="DN89:ED89"/>
    <mergeCell ref="ET90:FJ90"/>
    <mergeCell ref="BJ92:CE92"/>
    <mergeCell ref="BJ84:CE84"/>
    <mergeCell ref="AT71:BI71"/>
    <mergeCell ref="AN71:AS71"/>
    <mergeCell ref="AN91:AS91"/>
    <mergeCell ref="BJ75:CE75"/>
    <mergeCell ref="AT90:BI90"/>
    <mergeCell ref="AN84:AS84"/>
    <mergeCell ref="BJ91:CE91"/>
    <mergeCell ref="AN73:AS73"/>
    <mergeCell ref="AQ298:BB298"/>
    <mergeCell ref="AT79:BI79"/>
    <mergeCell ref="AT80:BI80"/>
    <mergeCell ref="AT94:BI94"/>
    <mergeCell ref="AT93:BI93"/>
    <mergeCell ref="BC181:BT181"/>
    <mergeCell ref="AQ136:BB136"/>
    <mergeCell ref="AQ179:BB179"/>
    <mergeCell ref="BJ94:CE94"/>
    <mergeCell ref="BC284:BT284"/>
    <mergeCell ref="BC297:BT297"/>
    <mergeCell ref="BU297:CG297"/>
    <mergeCell ref="BC283:BT283"/>
    <mergeCell ref="BU284:CG284"/>
    <mergeCell ref="BU286:CG286"/>
    <mergeCell ref="BU291:CG291"/>
    <mergeCell ref="BC288:BT288"/>
    <mergeCell ref="BC289:BT289"/>
    <mergeCell ref="BU288:CG288"/>
    <mergeCell ref="BC291:BT291"/>
    <mergeCell ref="CH238:CW238"/>
    <mergeCell ref="CH278:CW278"/>
    <mergeCell ref="BU257:CG257"/>
    <mergeCell ref="BU255:CG255"/>
    <mergeCell ref="BU256:CG256"/>
    <mergeCell ref="BU258:CG258"/>
    <mergeCell ref="BU271:CG272"/>
    <mergeCell ref="CH242:CW242"/>
    <mergeCell ref="CH241:CW241"/>
    <mergeCell ref="CH255:CW255"/>
    <mergeCell ref="CH239:CW239"/>
    <mergeCell ref="CH240:CW240"/>
    <mergeCell ref="CH282:CW282"/>
    <mergeCell ref="BU282:CG282"/>
    <mergeCell ref="BC280:BT280"/>
    <mergeCell ref="BU280:CG280"/>
    <mergeCell ref="BU281:CG281"/>
    <mergeCell ref="BC282:BT282"/>
    <mergeCell ref="CH281:CW281"/>
    <mergeCell ref="CH280:CW280"/>
    <mergeCell ref="BC231:BR231"/>
    <mergeCell ref="BU227:CG227"/>
    <mergeCell ref="BC228:BT228"/>
    <mergeCell ref="BC279:BT279"/>
    <mergeCell ref="BU279:CG279"/>
    <mergeCell ref="BU236:CG237"/>
    <mergeCell ref="BU277:CG277"/>
    <mergeCell ref="BU241:CG241"/>
    <mergeCell ref="BU278:CG278"/>
    <mergeCell ref="BU275:CG275"/>
    <mergeCell ref="CH223:CW223"/>
    <mergeCell ref="BU232:CG232"/>
    <mergeCell ref="BU229:CG229"/>
    <mergeCell ref="BU228:CG228"/>
    <mergeCell ref="BU231:CG231"/>
    <mergeCell ref="DK240:DW240"/>
    <mergeCell ref="DK239:DW239"/>
    <mergeCell ref="DK238:DW238"/>
    <mergeCell ref="DX183:EJ183"/>
    <mergeCell ref="DX186:EJ186"/>
    <mergeCell ref="DX187:EJ187"/>
    <mergeCell ref="DX196:EJ196"/>
    <mergeCell ref="DX193:EJ193"/>
    <mergeCell ref="CH190:EJ190"/>
    <mergeCell ref="DK192:DW192"/>
    <mergeCell ref="DK232:DW232"/>
    <mergeCell ref="DK233:DW233"/>
    <mergeCell ref="DK231:DW231"/>
    <mergeCell ref="DK193:DW193"/>
    <mergeCell ref="DK197:DW197"/>
    <mergeCell ref="DK201:DW201"/>
    <mergeCell ref="DK194:DW194"/>
    <mergeCell ref="DK214:DW214"/>
    <mergeCell ref="DK213:DW213"/>
    <mergeCell ref="DK209:DW209"/>
    <mergeCell ref="DK175:DW175"/>
    <mergeCell ref="DK181:DW181"/>
    <mergeCell ref="DK176:DW176"/>
    <mergeCell ref="DK172:DW172"/>
    <mergeCell ref="DK177:DW177"/>
    <mergeCell ref="DK178:DW178"/>
    <mergeCell ref="DK179:DW179"/>
    <mergeCell ref="DK180:DW180"/>
    <mergeCell ref="DK166:DW166"/>
    <mergeCell ref="DX166:EJ166"/>
    <mergeCell ref="DK159:DW159"/>
    <mergeCell ref="DX156:EJ156"/>
    <mergeCell ref="DK156:DW156"/>
    <mergeCell ref="DX159:EJ159"/>
    <mergeCell ref="DK162:DW162"/>
    <mergeCell ref="CH161:EJ161"/>
    <mergeCell ref="DK137:DW137"/>
    <mergeCell ref="BC127:BT127"/>
    <mergeCell ref="DK136:DW136"/>
    <mergeCell ref="BC136:BT136"/>
    <mergeCell ref="BC134:BT134"/>
    <mergeCell ref="CH132:CW132"/>
    <mergeCell ref="BC133:BT133"/>
    <mergeCell ref="DK127:DW127"/>
    <mergeCell ref="DX137:EJ137"/>
    <mergeCell ref="CX128:DJ128"/>
    <mergeCell ref="CX134:DJ134"/>
    <mergeCell ref="CX133:DJ133"/>
    <mergeCell ref="CX131:DJ131"/>
    <mergeCell ref="CX132:DJ132"/>
    <mergeCell ref="DK134:DW134"/>
    <mergeCell ref="DK131:DW131"/>
    <mergeCell ref="DX131:EJ131"/>
    <mergeCell ref="DX136:EJ136"/>
    <mergeCell ref="CX127:DJ127"/>
    <mergeCell ref="BU127:CG127"/>
    <mergeCell ref="CY129:FG129"/>
    <mergeCell ref="EK127:EW127"/>
    <mergeCell ref="DK128:DW128"/>
    <mergeCell ref="DX128:EJ128"/>
    <mergeCell ref="DX124:EJ124"/>
    <mergeCell ref="AS126:BB126"/>
    <mergeCell ref="AQ127:BB127"/>
    <mergeCell ref="BC121:BT121"/>
    <mergeCell ref="BC122:BT122"/>
    <mergeCell ref="BC124:BT124"/>
    <mergeCell ref="BC126:BR126"/>
    <mergeCell ref="BC123:BR123"/>
    <mergeCell ref="DX127:EJ127"/>
    <mergeCell ref="CH127:CW127"/>
    <mergeCell ref="CX122:DJ122"/>
    <mergeCell ref="CX124:DJ124"/>
    <mergeCell ref="BU123:CG123"/>
    <mergeCell ref="CH130:EJ130"/>
    <mergeCell ref="DK124:DW124"/>
    <mergeCell ref="CX123:DJ123"/>
    <mergeCell ref="CX125:DJ125"/>
    <mergeCell ref="DK123:DW123"/>
    <mergeCell ref="DX125:EJ125"/>
    <mergeCell ref="DK125:DW125"/>
    <mergeCell ref="DX123:EJ123"/>
    <mergeCell ref="DX119:EJ119"/>
    <mergeCell ref="CX118:DJ118"/>
    <mergeCell ref="DK120:DW120"/>
    <mergeCell ref="DK118:DW118"/>
    <mergeCell ref="DK119:DW119"/>
    <mergeCell ref="DX122:EJ122"/>
    <mergeCell ref="DX121:EJ121"/>
    <mergeCell ref="DK122:DW122"/>
    <mergeCell ref="CX120:DJ120"/>
    <mergeCell ref="DX151:EJ151"/>
    <mergeCell ref="DK152:DW152"/>
    <mergeCell ref="CH119:CW119"/>
    <mergeCell ref="CH120:CW120"/>
    <mergeCell ref="CH121:CW121"/>
    <mergeCell ref="CH131:CW131"/>
    <mergeCell ref="CH123:CW123"/>
    <mergeCell ref="CH125:CW125"/>
    <mergeCell ref="DX126:EJ126"/>
    <mergeCell ref="DX145:EJ145"/>
    <mergeCell ref="DX276:EJ276"/>
    <mergeCell ref="DX278:EJ278"/>
    <mergeCell ref="DX150:EJ150"/>
    <mergeCell ref="DX152:EJ152"/>
    <mergeCell ref="DX153:EJ153"/>
    <mergeCell ref="DX197:EJ197"/>
    <mergeCell ref="DX245:EJ245"/>
    <mergeCell ref="DX212:EJ212"/>
    <mergeCell ref="DX211:EJ211"/>
    <mergeCell ref="DX171:EJ171"/>
    <mergeCell ref="CH283:CW283"/>
    <mergeCell ref="CH284:CW284"/>
    <mergeCell ref="CX291:DJ291"/>
    <mergeCell ref="CH286:CW286"/>
    <mergeCell ref="CX288:DJ288"/>
    <mergeCell ref="CX290:DJ290"/>
    <mergeCell ref="CH296:CW296"/>
    <mergeCell ref="CH291:CW291"/>
    <mergeCell ref="CH295:CW295"/>
    <mergeCell ref="DK284:DW284"/>
    <mergeCell ref="CH285:CW285"/>
    <mergeCell ref="CH289:CW289"/>
    <mergeCell ref="CX289:DJ289"/>
    <mergeCell ref="CH287:CW287"/>
    <mergeCell ref="CX287:DJ287"/>
    <mergeCell ref="CH290:CW290"/>
    <mergeCell ref="CX277:DJ277"/>
    <mergeCell ref="CX282:DJ282"/>
    <mergeCell ref="CX285:DJ285"/>
    <mergeCell ref="DK283:DW283"/>
    <mergeCell ref="CX278:DJ278"/>
    <mergeCell ref="CX280:DJ280"/>
    <mergeCell ref="CX279:DJ279"/>
    <mergeCell ref="DK285:DW285"/>
    <mergeCell ref="CX281:DJ281"/>
    <mergeCell ref="DK259:DW259"/>
    <mergeCell ref="DK263:DW263"/>
    <mergeCell ref="CH271:EJ271"/>
    <mergeCell ref="DX273:EJ273"/>
    <mergeCell ref="DK261:DW261"/>
    <mergeCell ref="DK260:DW260"/>
    <mergeCell ref="CX272:DJ272"/>
    <mergeCell ref="DX265:EJ265"/>
    <mergeCell ref="CX264:DR264"/>
    <mergeCell ref="CX262:DJ262"/>
    <mergeCell ref="DK274:DW274"/>
    <mergeCell ref="DX275:EJ275"/>
    <mergeCell ref="DX274:EJ274"/>
    <mergeCell ref="CX166:DJ166"/>
    <mergeCell ref="DX192:EJ192"/>
    <mergeCell ref="DX194:EJ194"/>
    <mergeCell ref="CX195:DJ195"/>
    <mergeCell ref="DX195:EJ195"/>
    <mergeCell ref="DK258:DW258"/>
    <mergeCell ref="DK256:DW256"/>
    <mergeCell ref="CX165:DJ165"/>
    <mergeCell ref="DK167:DW167"/>
    <mergeCell ref="EK168:EW168"/>
    <mergeCell ref="EK163:EW163"/>
    <mergeCell ref="DK163:DW163"/>
    <mergeCell ref="DX165:EJ165"/>
    <mergeCell ref="DK165:DW165"/>
    <mergeCell ref="DK164:DW164"/>
    <mergeCell ref="DX163:EJ163"/>
    <mergeCell ref="EK166:EW166"/>
    <mergeCell ref="DX179:EJ179"/>
    <mergeCell ref="DX180:EJ180"/>
    <mergeCell ref="EK162:EW162"/>
    <mergeCell ref="DX177:EJ177"/>
    <mergeCell ref="DX172:EJ172"/>
    <mergeCell ref="EK165:EW165"/>
    <mergeCell ref="EK169:EW169"/>
    <mergeCell ref="EK170:EW170"/>
    <mergeCell ref="DX162:EJ162"/>
    <mergeCell ref="DK187:DW187"/>
    <mergeCell ref="DK191:DW191"/>
    <mergeCell ref="DX181:EJ181"/>
    <mergeCell ref="DX182:EJ182"/>
    <mergeCell ref="DX191:EJ191"/>
    <mergeCell ref="CX187:DJ187"/>
    <mergeCell ref="CH187:CW187"/>
    <mergeCell ref="CH193:CW193"/>
    <mergeCell ref="CX192:DJ192"/>
    <mergeCell ref="CH199:CW199"/>
    <mergeCell ref="CH202:CW202"/>
    <mergeCell ref="CX193:DJ193"/>
    <mergeCell ref="CH192:CW192"/>
    <mergeCell ref="CH196:CW196"/>
    <mergeCell ref="CX194:DJ194"/>
    <mergeCell ref="CX196:DJ196"/>
    <mergeCell ref="CH164:CW164"/>
    <mergeCell ref="CH162:CW162"/>
    <mergeCell ref="CH183:CW183"/>
    <mergeCell ref="CX205:DJ205"/>
    <mergeCell ref="CH197:CW197"/>
    <mergeCell ref="CH200:CW200"/>
    <mergeCell ref="CX199:DJ199"/>
    <mergeCell ref="CH201:CW201"/>
    <mergeCell ref="CH198:CW198"/>
    <mergeCell ref="CH203:CW203"/>
    <mergeCell ref="EX149:FE149"/>
    <mergeCell ref="EX151:FG151"/>
    <mergeCell ref="CH163:CW163"/>
    <mergeCell ref="EK164:EW164"/>
    <mergeCell ref="CH159:CW159"/>
    <mergeCell ref="EK161:FJ161"/>
    <mergeCell ref="DX164:EJ164"/>
    <mergeCell ref="CX159:DJ159"/>
    <mergeCell ref="CX162:DJ162"/>
    <mergeCell ref="CY160:FG160"/>
    <mergeCell ref="DX144:EJ144"/>
    <mergeCell ref="EK146:EW146"/>
    <mergeCell ref="EK144:EW144"/>
    <mergeCell ref="DX146:EJ146"/>
    <mergeCell ref="EK145:EW145"/>
    <mergeCell ref="CX149:DR149"/>
    <mergeCell ref="CX146:DJ146"/>
    <mergeCell ref="CX150:DJ150"/>
    <mergeCell ref="DK147:DW147"/>
    <mergeCell ref="DK148:DW148"/>
    <mergeCell ref="CX148:DJ148"/>
    <mergeCell ref="A74:AM74"/>
    <mergeCell ref="A68:AM68"/>
    <mergeCell ref="CW71:DM71"/>
    <mergeCell ref="CF69:CV69"/>
    <mergeCell ref="BJ73:CE73"/>
    <mergeCell ref="CW73:DM73"/>
    <mergeCell ref="A73:AM73"/>
    <mergeCell ref="A72:AM72"/>
    <mergeCell ref="AN70:AS70"/>
    <mergeCell ref="AT69:BI69"/>
    <mergeCell ref="A79:AM79"/>
    <mergeCell ref="A84:AM84"/>
    <mergeCell ref="A82:AM82"/>
    <mergeCell ref="A80:AM80"/>
    <mergeCell ref="A81:AM81"/>
    <mergeCell ref="DK121:DW121"/>
    <mergeCell ref="CH115:CW115"/>
    <mergeCell ref="CH116:CW116"/>
    <mergeCell ref="CH118:CW118"/>
    <mergeCell ref="CX117:DJ117"/>
    <mergeCell ref="CX116:DJ116"/>
    <mergeCell ref="CX119:DJ119"/>
    <mergeCell ref="CX121:DJ121"/>
    <mergeCell ref="CW28:DM28"/>
    <mergeCell ref="CW95:DM95"/>
    <mergeCell ref="CW99:DM99"/>
    <mergeCell ref="CW107:DM107"/>
    <mergeCell ref="CW104:DM104"/>
    <mergeCell ref="CW81:DM81"/>
    <mergeCell ref="CW74:DM74"/>
    <mergeCell ref="CW31:DM31"/>
    <mergeCell ref="CW77:DM77"/>
    <mergeCell ref="CW78:DM78"/>
    <mergeCell ref="CW61:DM61"/>
    <mergeCell ref="CW83:DM83"/>
    <mergeCell ref="DK117:DW117"/>
    <mergeCell ref="DN73:ED73"/>
    <mergeCell ref="DN78:ED78"/>
    <mergeCell ref="DN74:ED74"/>
    <mergeCell ref="DN75:ED75"/>
    <mergeCell ref="DN76:ED76"/>
    <mergeCell ref="DN77:ED77"/>
    <mergeCell ref="DN70:ED70"/>
    <mergeCell ref="ET79:FJ79"/>
    <mergeCell ref="ET78:FH78"/>
    <mergeCell ref="DN31:ED31"/>
    <mergeCell ref="ET77:FJ77"/>
    <mergeCell ref="EE74:ES74"/>
    <mergeCell ref="ET74:FG74"/>
    <mergeCell ref="EE72:ES72"/>
    <mergeCell ref="ET62:FG62"/>
    <mergeCell ref="ET63:FJ63"/>
    <mergeCell ref="DN79:ED79"/>
    <mergeCell ref="CW82:DM82"/>
    <mergeCell ref="CW79:DM79"/>
    <mergeCell ref="EE78:ES78"/>
    <mergeCell ref="CW80:DM80"/>
    <mergeCell ref="DN81:ED81"/>
    <mergeCell ref="DN83:ED83"/>
    <mergeCell ref="DN80:ED80"/>
    <mergeCell ref="ET105:FJ105"/>
    <mergeCell ref="DN103:ED103"/>
    <mergeCell ref="A112:FJ112"/>
    <mergeCell ref="CF108:CV108"/>
    <mergeCell ref="AN110:AS110"/>
    <mergeCell ref="AT110:BI110"/>
    <mergeCell ref="BJ110:CE110"/>
    <mergeCell ref="CF110:CV110"/>
    <mergeCell ref="BJ109:CE109"/>
    <mergeCell ref="DN91:ED91"/>
    <mergeCell ref="DX118:EJ118"/>
    <mergeCell ref="EE85:ES85"/>
    <mergeCell ref="CH113:EJ113"/>
    <mergeCell ref="CH114:CW114"/>
    <mergeCell ref="EE102:ES102"/>
    <mergeCell ref="CF106:CV106"/>
    <mergeCell ref="CF109:CV109"/>
    <mergeCell ref="EX121:FJ121"/>
    <mergeCell ref="EX122:FJ122"/>
    <mergeCell ref="EX123:FG123"/>
    <mergeCell ref="EK124:EW124"/>
    <mergeCell ref="EX124:FJ124"/>
    <mergeCell ref="EK121:EW121"/>
    <mergeCell ref="DK126:DW126"/>
    <mergeCell ref="EX126:FG126"/>
    <mergeCell ref="EX125:FJ125"/>
    <mergeCell ref="EK126:EW126"/>
    <mergeCell ref="EK125:EW125"/>
    <mergeCell ref="EK137:EW137"/>
    <mergeCell ref="EK134:EW134"/>
    <mergeCell ref="EK133:EW133"/>
    <mergeCell ref="EK130:FJ130"/>
    <mergeCell ref="EK136:EW136"/>
    <mergeCell ref="EK131:EW131"/>
    <mergeCell ref="EX131:FJ131"/>
    <mergeCell ref="EK132:EW132"/>
    <mergeCell ref="EX169:FJ169"/>
    <mergeCell ref="EX184:FG184"/>
    <mergeCell ref="EX186:FG186"/>
    <mergeCell ref="EX128:FJ128"/>
    <mergeCell ref="EX132:FJ132"/>
    <mergeCell ref="EX134:FJ134"/>
    <mergeCell ref="EX135:FG135"/>
    <mergeCell ref="EX164:FH164"/>
    <mergeCell ref="EX170:FH170"/>
    <mergeCell ref="EX171:FJ171"/>
    <mergeCell ref="EX178:FG178"/>
    <mergeCell ref="EX177:FH177"/>
    <mergeCell ref="EX175:FJ175"/>
    <mergeCell ref="EX176:FJ176"/>
    <mergeCell ref="EK203:EW203"/>
    <mergeCell ref="EK202:EW202"/>
    <mergeCell ref="EK194:EW194"/>
    <mergeCell ref="EK192:EW192"/>
    <mergeCell ref="EK196:EW196"/>
    <mergeCell ref="EK199:EW199"/>
    <mergeCell ref="EK198:EW198"/>
    <mergeCell ref="EX267:FG267"/>
    <mergeCell ref="DK310:DW310"/>
    <mergeCell ref="DX310:EJ310"/>
    <mergeCell ref="DX267:EJ267"/>
    <mergeCell ref="DX300:EJ300"/>
    <mergeCell ref="DK286:DW286"/>
    <mergeCell ref="DK278:DW278"/>
    <mergeCell ref="DK277:DW277"/>
    <mergeCell ref="DK281:DW281"/>
    <mergeCell ref="DX277:EJ277"/>
    <mergeCell ref="EX246:FG246"/>
    <mergeCell ref="EX241:FG241"/>
    <mergeCell ref="EX240:FJ240"/>
    <mergeCell ref="EX239:FJ239"/>
    <mergeCell ref="EX244:FG244"/>
    <mergeCell ref="EX227:FJ227"/>
    <mergeCell ref="EX233:FG233"/>
    <mergeCell ref="EX230:FG230"/>
    <mergeCell ref="EX231:FG231"/>
    <mergeCell ref="EX202:FG202"/>
    <mergeCell ref="EX204:FJ204"/>
    <mergeCell ref="EX203:FG203"/>
    <mergeCell ref="EK195:EW195"/>
    <mergeCell ref="EK197:EW197"/>
    <mergeCell ref="EX199:FJ199"/>
    <mergeCell ref="EX198:FJ198"/>
    <mergeCell ref="EX197:FJ197"/>
    <mergeCell ref="EX196:FJ196"/>
    <mergeCell ref="EK201:EW201"/>
    <mergeCell ref="EK187:EW187"/>
    <mergeCell ref="EX185:FG185"/>
    <mergeCell ref="EX194:FJ194"/>
    <mergeCell ref="EX193:FJ193"/>
    <mergeCell ref="EK193:EW193"/>
    <mergeCell ref="EK191:EW191"/>
    <mergeCell ref="EK177:EW177"/>
    <mergeCell ref="EK171:EW171"/>
    <mergeCell ref="EK186:EW186"/>
    <mergeCell ref="EK185:EW185"/>
    <mergeCell ref="EK179:EW179"/>
    <mergeCell ref="EX183:FG183"/>
    <mergeCell ref="EX181:FG181"/>
    <mergeCell ref="EX182:FG182"/>
    <mergeCell ref="EK181:EW181"/>
    <mergeCell ref="EK183:EW183"/>
    <mergeCell ref="EK182:EW182"/>
    <mergeCell ref="A157:AJ157"/>
    <mergeCell ref="A160:CF160"/>
    <mergeCell ref="AK164:AP164"/>
    <mergeCell ref="AK161:AP162"/>
    <mergeCell ref="AQ164:BB164"/>
    <mergeCell ref="BC157:BP157"/>
    <mergeCell ref="A159:AJ159"/>
    <mergeCell ref="AK158:AP158"/>
    <mergeCell ref="AK157:AP157"/>
    <mergeCell ref="BU164:CG164"/>
    <mergeCell ref="AQ150:BB150"/>
    <mergeCell ref="AK151:AP151"/>
    <mergeCell ref="AQ151:BB151"/>
    <mergeCell ref="BC172:BR172"/>
    <mergeCell ref="BC153:BR153"/>
    <mergeCell ref="BC159:BR159"/>
    <mergeCell ref="BC158:BR158"/>
    <mergeCell ref="BC155:BR155"/>
    <mergeCell ref="BC156:BR156"/>
    <mergeCell ref="BC154:BT154"/>
    <mergeCell ref="AT107:BI107"/>
    <mergeCell ref="BC142:BT142"/>
    <mergeCell ref="AQ120:BB120"/>
    <mergeCell ref="AQ119:BB119"/>
    <mergeCell ref="BC137:BT137"/>
    <mergeCell ref="AS123:BB123"/>
    <mergeCell ref="BC120:BT120"/>
    <mergeCell ref="AQ130:BB131"/>
    <mergeCell ref="BC130:BT131"/>
    <mergeCell ref="BC132:BT132"/>
    <mergeCell ref="AT92:BI92"/>
    <mergeCell ref="AN17:AS17"/>
    <mergeCell ref="AK117:AP117"/>
    <mergeCell ref="A142:AJ142"/>
    <mergeCell ref="A141:AJ141"/>
    <mergeCell ref="AK139:AP139"/>
    <mergeCell ref="AK142:AP142"/>
    <mergeCell ref="AK141:AP141"/>
    <mergeCell ref="A124:AJ124"/>
    <mergeCell ref="AK125:AP125"/>
    <mergeCell ref="A15:AM15"/>
    <mergeCell ref="AN15:AS15"/>
    <mergeCell ref="AN18:AS18"/>
    <mergeCell ref="A17:AM17"/>
    <mergeCell ref="A18:AM18"/>
    <mergeCell ref="A16:AM16"/>
    <mergeCell ref="AN16:AS16"/>
    <mergeCell ref="AN90:AS90"/>
    <mergeCell ref="AN81:AS81"/>
    <mergeCell ref="AT67:BI67"/>
    <mergeCell ref="AT52:BI52"/>
    <mergeCell ref="AN61:AS61"/>
    <mergeCell ref="AN59:AS59"/>
    <mergeCell ref="AN65:AS65"/>
    <mergeCell ref="AN66:AS66"/>
    <mergeCell ref="AT56:BI56"/>
    <mergeCell ref="AT58:BI58"/>
    <mergeCell ref="AN94:AS94"/>
    <mergeCell ref="AN96:AS96"/>
    <mergeCell ref="BJ100:CE100"/>
    <mergeCell ref="AT96:BI96"/>
    <mergeCell ref="BJ95:CE95"/>
    <mergeCell ref="AT106:BI106"/>
    <mergeCell ref="AT105:BI105"/>
    <mergeCell ref="AT103:BI103"/>
    <mergeCell ref="AN95:AS95"/>
    <mergeCell ref="AT95:BI95"/>
    <mergeCell ref="AT102:BI102"/>
    <mergeCell ref="AN106:AS106"/>
    <mergeCell ref="AT109:BI109"/>
    <mergeCell ref="BC119:BT119"/>
    <mergeCell ref="BC117:BT117"/>
    <mergeCell ref="BU118:CG118"/>
    <mergeCell ref="BU119:CG119"/>
    <mergeCell ref="BU117:CG117"/>
    <mergeCell ref="BC116:BT116"/>
    <mergeCell ref="BC118:BT118"/>
    <mergeCell ref="AQ148:BB148"/>
    <mergeCell ref="A151:AJ151"/>
    <mergeCell ref="BU116:CG116"/>
    <mergeCell ref="BJ99:CE99"/>
    <mergeCell ref="BJ108:CE108"/>
    <mergeCell ref="BU113:CG114"/>
    <mergeCell ref="BJ102:CE102"/>
    <mergeCell ref="BJ103:CE103"/>
    <mergeCell ref="BC115:BT115"/>
    <mergeCell ref="CF105:CV105"/>
    <mergeCell ref="AQ118:BB118"/>
    <mergeCell ref="AQ142:BB142"/>
    <mergeCell ref="AQ145:BB145"/>
    <mergeCell ref="AQ125:BB125"/>
    <mergeCell ref="AQ132:BB132"/>
    <mergeCell ref="AQ124:BB124"/>
    <mergeCell ref="A145:AJ145"/>
    <mergeCell ref="AQ121:BB121"/>
    <mergeCell ref="A126:AJ126"/>
    <mergeCell ref="AK136:AP136"/>
    <mergeCell ref="AK137:AP137"/>
    <mergeCell ref="AQ133:BB133"/>
    <mergeCell ref="AK122:AP122"/>
    <mergeCell ref="AQ122:BB122"/>
    <mergeCell ref="AK124:AP124"/>
    <mergeCell ref="AK123:AP123"/>
    <mergeCell ref="DX290:EJ290"/>
    <mergeCell ref="AQ300:BB300"/>
    <mergeCell ref="A19:AM19"/>
    <mergeCell ref="AN19:AS19"/>
    <mergeCell ref="AN29:AS29"/>
    <mergeCell ref="AN31:AS31"/>
    <mergeCell ref="A28:AM28"/>
    <mergeCell ref="A31:AM31"/>
    <mergeCell ref="A29:AM29"/>
    <mergeCell ref="AN26:AS26"/>
    <mergeCell ref="CH313:CW313"/>
    <mergeCell ref="EX313:FJ313"/>
    <mergeCell ref="DK297:DW297"/>
    <mergeCell ref="CX310:DJ310"/>
    <mergeCell ref="DK300:DW300"/>
    <mergeCell ref="CH299:CW299"/>
    <mergeCell ref="CX299:DJ299"/>
    <mergeCell ref="DK304:DW304"/>
    <mergeCell ref="DX304:EJ304"/>
    <mergeCell ref="CH298:CW298"/>
    <mergeCell ref="A314:AJ314"/>
    <mergeCell ref="EK312:EW312"/>
    <mergeCell ref="CX312:DJ312"/>
    <mergeCell ref="DX312:EJ312"/>
    <mergeCell ref="AQ314:BB314"/>
    <mergeCell ref="DX314:EJ314"/>
    <mergeCell ref="DX313:EJ313"/>
    <mergeCell ref="EK314:EW314"/>
    <mergeCell ref="AK314:AP314"/>
    <mergeCell ref="CH312:CW312"/>
    <mergeCell ref="CH300:CW300"/>
    <mergeCell ref="EK315:EW315"/>
    <mergeCell ref="CX300:DJ300"/>
    <mergeCell ref="CH302:CW302"/>
    <mergeCell ref="EK302:EW302"/>
    <mergeCell ref="DX302:EJ302"/>
    <mergeCell ref="CH314:CW314"/>
    <mergeCell ref="EK313:EW313"/>
    <mergeCell ref="A307:FG307"/>
    <mergeCell ref="CX314:DJ314"/>
    <mergeCell ref="AQ318:BB318"/>
    <mergeCell ref="AQ315:BB315"/>
    <mergeCell ref="BC315:BT315"/>
    <mergeCell ref="DX315:EJ315"/>
    <mergeCell ref="BC318:BT318"/>
    <mergeCell ref="CX318:DJ318"/>
    <mergeCell ref="DK318:DW318"/>
    <mergeCell ref="CH318:CW318"/>
    <mergeCell ref="CF326:CV326"/>
    <mergeCell ref="AK318:AP318"/>
    <mergeCell ref="BU318:CG318"/>
    <mergeCell ref="BU315:CG315"/>
    <mergeCell ref="BU316:CG316"/>
    <mergeCell ref="A321:AO322"/>
    <mergeCell ref="A318:AJ318"/>
    <mergeCell ref="A317:FG317"/>
    <mergeCell ref="BC316:BT316"/>
    <mergeCell ref="A316:AJ316"/>
    <mergeCell ref="BU314:CG314"/>
    <mergeCell ref="BC314:BT314"/>
    <mergeCell ref="AK316:AP316"/>
    <mergeCell ref="AQ316:BB316"/>
    <mergeCell ref="AK315:AP315"/>
    <mergeCell ref="A315:AJ315"/>
    <mergeCell ref="DX316:EJ316"/>
    <mergeCell ref="DK315:DW315"/>
    <mergeCell ref="CH315:CW315"/>
    <mergeCell ref="CX315:DJ315"/>
    <mergeCell ref="DK316:DW316"/>
    <mergeCell ref="CH316:CW316"/>
    <mergeCell ref="CX316:DJ316"/>
    <mergeCell ref="BL331:CE331"/>
    <mergeCell ref="A329:AO329"/>
    <mergeCell ref="BL326:CE326"/>
    <mergeCell ref="AV331:BK331"/>
    <mergeCell ref="BL328:CE328"/>
    <mergeCell ref="BL327:CE327"/>
    <mergeCell ref="BL330:CE330"/>
    <mergeCell ref="BL329:CE329"/>
    <mergeCell ref="A326:AO326"/>
    <mergeCell ref="AP326:AU326"/>
    <mergeCell ref="CW326:DM326"/>
    <mergeCell ref="DN331:ED331"/>
    <mergeCell ref="A327:AO327"/>
    <mergeCell ref="AP327:AU327"/>
    <mergeCell ref="CF330:CV330"/>
    <mergeCell ref="CW330:DM330"/>
    <mergeCell ref="A330:AO330"/>
    <mergeCell ref="AP330:AU330"/>
    <mergeCell ref="CW327:DM327"/>
    <mergeCell ref="CF329:CV329"/>
    <mergeCell ref="AH337:BH337"/>
    <mergeCell ref="A324:AO324"/>
    <mergeCell ref="N337:AE337"/>
    <mergeCell ref="AP329:AU329"/>
    <mergeCell ref="AV329:BK329"/>
    <mergeCell ref="A334:AO334"/>
    <mergeCell ref="AP334:AU334"/>
    <mergeCell ref="AV334:BK334"/>
    <mergeCell ref="A331:AO331"/>
    <mergeCell ref="AP331:AU331"/>
    <mergeCell ref="CF331:CV331"/>
    <mergeCell ref="CF334:CV334"/>
    <mergeCell ref="CW334:DM334"/>
    <mergeCell ref="CW331:DM331"/>
    <mergeCell ref="DS339:ES339"/>
    <mergeCell ref="DC339:DP339"/>
    <mergeCell ref="CF332:CV332"/>
    <mergeCell ref="CW332:DM332"/>
    <mergeCell ref="A342:B342"/>
    <mergeCell ref="C342:E342"/>
    <mergeCell ref="I342:X342"/>
    <mergeCell ref="Y342:AC342"/>
    <mergeCell ref="AD342:AF342"/>
    <mergeCell ref="R339:AE339"/>
    <mergeCell ref="R340:AE340"/>
    <mergeCell ref="DC338:DP338"/>
    <mergeCell ref="AH340:BH340"/>
    <mergeCell ref="AH339:BH339"/>
    <mergeCell ref="AH338:BH338"/>
    <mergeCell ref="N338:AE338"/>
    <mergeCell ref="DN334:ED334"/>
    <mergeCell ref="BL333:CE333"/>
    <mergeCell ref="CW333:DM333"/>
    <mergeCell ref="DN333:ED333"/>
    <mergeCell ref="CF333:CV333"/>
    <mergeCell ref="BL334:CE334"/>
    <mergeCell ref="DS338:ES338"/>
    <mergeCell ref="EE334:ES334"/>
    <mergeCell ref="DN332:ED332"/>
    <mergeCell ref="A333:AO333"/>
    <mergeCell ref="AP333:AU333"/>
    <mergeCell ref="AV333:BK333"/>
    <mergeCell ref="A332:AO332"/>
    <mergeCell ref="AP332:AU332"/>
    <mergeCell ref="AV332:BK332"/>
    <mergeCell ref="BL332:CE332"/>
    <mergeCell ref="ET334:FJ334"/>
    <mergeCell ref="ET331:FJ331"/>
    <mergeCell ref="ET333:FJ333"/>
    <mergeCell ref="EE333:ES333"/>
    <mergeCell ref="ET332:FJ332"/>
    <mergeCell ref="EE331:ES331"/>
    <mergeCell ref="EE332:ES332"/>
    <mergeCell ref="EE330:ES330"/>
    <mergeCell ref="EE329:ES329"/>
    <mergeCell ref="DN329:ED329"/>
    <mergeCell ref="DN330:ED330"/>
    <mergeCell ref="AV330:BK330"/>
    <mergeCell ref="CW329:DM329"/>
    <mergeCell ref="CW328:DM328"/>
    <mergeCell ref="CF328:CV328"/>
    <mergeCell ref="A328:AO328"/>
    <mergeCell ref="AP328:AU328"/>
    <mergeCell ref="EE327:ES327"/>
    <mergeCell ref="EE326:ES326"/>
    <mergeCell ref="DN327:ED327"/>
    <mergeCell ref="DN326:ED326"/>
    <mergeCell ref="AV326:BK326"/>
    <mergeCell ref="AV327:BK327"/>
    <mergeCell ref="AV328:BK328"/>
    <mergeCell ref="CF327:CV327"/>
    <mergeCell ref="BL325:CE325"/>
    <mergeCell ref="DN325:ED325"/>
    <mergeCell ref="BL324:CE324"/>
    <mergeCell ref="CW324:DM324"/>
    <mergeCell ref="CW325:DM325"/>
    <mergeCell ref="CF324:CV324"/>
    <mergeCell ref="CF325:CV325"/>
    <mergeCell ref="DN324:ED324"/>
    <mergeCell ref="BL323:CE323"/>
    <mergeCell ref="AP324:AU324"/>
    <mergeCell ref="A323:AO323"/>
    <mergeCell ref="AP321:AU322"/>
    <mergeCell ref="AP323:AU323"/>
    <mergeCell ref="AV323:BK323"/>
    <mergeCell ref="AV321:BK322"/>
    <mergeCell ref="BL321:CE322"/>
    <mergeCell ref="A325:AO325"/>
    <mergeCell ref="AP325:AU325"/>
    <mergeCell ref="AV325:BK325"/>
    <mergeCell ref="AV324:BK324"/>
    <mergeCell ref="CF322:CV322"/>
    <mergeCell ref="CF321:ES321"/>
    <mergeCell ref="DN322:ED322"/>
    <mergeCell ref="CW322:DM322"/>
    <mergeCell ref="A319:BC319"/>
    <mergeCell ref="CT319:FG319"/>
    <mergeCell ref="A320:FJ320"/>
    <mergeCell ref="DX295:EJ295"/>
    <mergeCell ref="EK295:EW295"/>
    <mergeCell ref="BC295:BT295"/>
    <mergeCell ref="BU295:CG295"/>
    <mergeCell ref="AQ296:BB296"/>
    <mergeCell ref="A302:AJ302"/>
    <mergeCell ref="AK302:AP302"/>
    <mergeCell ref="CF323:CV323"/>
    <mergeCell ref="DX296:EJ296"/>
    <mergeCell ref="DK296:DW296"/>
    <mergeCell ref="DK314:DW314"/>
    <mergeCell ref="DK313:DW313"/>
    <mergeCell ref="DK311:DW311"/>
    <mergeCell ref="DK312:DW312"/>
    <mergeCell ref="BU309:CG310"/>
    <mergeCell ref="BU302:CG302"/>
    <mergeCell ref="CW323:DM323"/>
    <mergeCell ref="DX291:EJ291"/>
    <mergeCell ref="DK291:DW291"/>
    <mergeCell ref="CX295:DJ295"/>
    <mergeCell ref="DX297:EJ297"/>
    <mergeCell ref="DK295:DW295"/>
    <mergeCell ref="CX296:DJ296"/>
    <mergeCell ref="DX292:EJ292"/>
    <mergeCell ref="DX294:EJ294"/>
    <mergeCell ref="DX293:EJ293"/>
    <mergeCell ref="CX297:DJ297"/>
    <mergeCell ref="EK288:EW288"/>
    <mergeCell ref="DX283:EJ283"/>
    <mergeCell ref="DX284:EJ284"/>
    <mergeCell ref="EK284:EW284"/>
    <mergeCell ref="DX286:EJ286"/>
    <mergeCell ref="DX288:EJ288"/>
    <mergeCell ref="DX285:EJ285"/>
    <mergeCell ref="EK290:EW290"/>
    <mergeCell ref="EK296:EW296"/>
    <mergeCell ref="EK291:EW291"/>
    <mergeCell ref="DK287:DW287"/>
    <mergeCell ref="DK288:DW288"/>
    <mergeCell ref="EK287:EW287"/>
    <mergeCell ref="DX289:EJ289"/>
    <mergeCell ref="DK289:DW289"/>
    <mergeCell ref="DX287:EJ287"/>
    <mergeCell ref="DK290:DW290"/>
    <mergeCell ref="BU265:CG265"/>
    <mergeCell ref="CI265:CW265"/>
    <mergeCell ref="BU264:CG264"/>
    <mergeCell ref="CX265:DR265"/>
    <mergeCell ref="CX267:DJ267"/>
    <mergeCell ref="CX258:DJ258"/>
    <mergeCell ref="CH258:CW258"/>
    <mergeCell ref="CH260:CW260"/>
    <mergeCell ref="CH262:CW262"/>
    <mergeCell ref="CX260:DJ260"/>
    <mergeCell ref="CX261:DJ261"/>
    <mergeCell ref="CX259:DJ259"/>
    <mergeCell ref="CH261:CW261"/>
    <mergeCell ref="CH259:CW259"/>
    <mergeCell ref="CH257:CW257"/>
    <mergeCell ref="CH256:CW256"/>
    <mergeCell ref="BC290:BT290"/>
    <mergeCell ref="BU289:CG289"/>
    <mergeCell ref="CH288:CW288"/>
    <mergeCell ref="BU287:CG287"/>
    <mergeCell ref="BC287:BT287"/>
    <mergeCell ref="BU290:CG290"/>
    <mergeCell ref="BC265:BI265"/>
    <mergeCell ref="BU266:CG266"/>
    <mergeCell ref="CX253:DJ253"/>
    <mergeCell ref="DK246:DW246"/>
    <mergeCell ref="CX251:DJ251"/>
    <mergeCell ref="BC286:BR286"/>
    <mergeCell ref="CX286:DJ286"/>
    <mergeCell ref="DK255:DW255"/>
    <mergeCell ref="CX252:DJ252"/>
    <mergeCell ref="CX255:DJ255"/>
    <mergeCell ref="CX257:DJ257"/>
    <mergeCell ref="CX256:DJ256"/>
    <mergeCell ref="CX231:DJ231"/>
    <mergeCell ref="CX227:DJ227"/>
    <mergeCell ref="CX241:DJ241"/>
    <mergeCell ref="CX232:DJ232"/>
    <mergeCell ref="A235:FJ235"/>
    <mergeCell ref="BU233:CG233"/>
    <mergeCell ref="BC233:BT233"/>
    <mergeCell ref="AK233:AP233"/>
    <mergeCell ref="A234:AJ234"/>
    <mergeCell ref="EX228:FJ228"/>
    <mergeCell ref="EX223:FJ223"/>
    <mergeCell ref="EK222:EW222"/>
    <mergeCell ref="CX222:DJ222"/>
    <mergeCell ref="CX223:DJ223"/>
    <mergeCell ref="DX223:EJ223"/>
    <mergeCell ref="DX222:EJ222"/>
    <mergeCell ref="DK222:DW222"/>
    <mergeCell ref="DX210:EJ210"/>
    <mergeCell ref="CH208:EJ208"/>
    <mergeCell ref="CH206:CW206"/>
    <mergeCell ref="EX222:FJ222"/>
    <mergeCell ref="CH213:CW213"/>
    <mergeCell ref="CH217:CW217"/>
    <mergeCell ref="CH216:CW216"/>
    <mergeCell ref="EX219:FJ219"/>
    <mergeCell ref="CH220:CW220"/>
    <mergeCell ref="CX220:DJ220"/>
    <mergeCell ref="DX205:EJ205"/>
    <mergeCell ref="DX201:EJ201"/>
    <mergeCell ref="DX198:EJ198"/>
    <mergeCell ref="CX197:DJ197"/>
    <mergeCell ref="CX200:DJ200"/>
    <mergeCell ref="CX198:DJ198"/>
    <mergeCell ref="CX203:DJ203"/>
    <mergeCell ref="CX202:DJ202"/>
    <mergeCell ref="DX203:EJ203"/>
    <mergeCell ref="DX202:EJ202"/>
    <mergeCell ref="DK206:DW206"/>
    <mergeCell ref="CX215:DJ215"/>
    <mergeCell ref="CX212:DJ212"/>
    <mergeCell ref="CX214:DJ214"/>
    <mergeCell ref="A207:FJ207"/>
    <mergeCell ref="EK206:EW206"/>
    <mergeCell ref="CX213:DJ213"/>
    <mergeCell ref="CX210:DJ210"/>
    <mergeCell ref="BU213:CG213"/>
    <mergeCell ref="CH214:CW214"/>
    <mergeCell ref="DK204:DW204"/>
    <mergeCell ref="DK205:DW205"/>
    <mergeCell ref="DK202:DW202"/>
    <mergeCell ref="DK203:DW203"/>
    <mergeCell ref="CX226:DJ226"/>
    <mergeCell ref="DK168:DW168"/>
    <mergeCell ref="DX167:EJ167"/>
    <mergeCell ref="EK167:EW167"/>
    <mergeCell ref="EK174:FJ174"/>
    <mergeCell ref="EK175:EW175"/>
    <mergeCell ref="DX178:EJ178"/>
    <mergeCell ref="CH174:EJ174"/>
    <mergeCell ref="CX175:DJ175"/>
    <mergeCell ref="DX175:EJ175"/>
    <mergeCell ref="EX159:FG159"/>
    <mergeCell ref="EK158:EW158"/>
    <mergeCell ref="EX158:FG158"/>
    <mergeCell ref="DK157:DW157"/>
    <mergeCell ref="DX157:EJ157"/>
    <mergeCell ref="DX158:EJ158"/>
    <mergeCell ref="EK159:EW159"/>
    <mergeCell ref="EK147:EW147"/>
    <mergeCell ref="EK149:EW149"/>
    <mergeCell ref="EX157:FG157"/>
    <mergeCell ref="EK157:EW157"/>
    <mergeCell ref="EK148:EW148"/>
    <mergeCell ref="EX153:FG153"/>
    <mergeCell ref="EK151:EW151"/>
    <mergeCell ref="EK152:EW152"/>
    <mergeCell ref="EK150:EW150"/>
    <mergeCell ref="EK153:EW153"/>
    <mergeCell ref="DK158:DW158"/>
    <mergeCell ref="EK154:EW154"/>
    <mergeCell ref="EX156:FG156"/>
    <mergeCell ref="EX155:FG155"/>
    <mergeCell ref="EX154:FJ154"/>
    <mergeCell ref="EK155:EW155"/>
    <mergeCell ref="EK156:EW156"/>
    <mergeCell ref="DX155:EJ155"/>
    <mergeCell ref="DK155:DW155"/>
    <mergeCell ref="DK154:DW154"/>
    <mergeCell ref="CF90:CV90"/>
    <mergeCell ref="BJ78:CE78"/>
    <mergeCell ref="CF85:CV85"/>
    <mergeCell ref="CF83:CV83"/>
    <mergeCell ref="CF81:CV81"/>
    <mergeCell ref="CF79:CV79"/>
    <mergeCell ref="CF80:CV80"/>
    <mergeCell ref="CF78:CV78"/>
    <mergeCell ref="CF89:CV89"/>
    <mergeCell ref="BJ35:CE35"/>
    <mergeCell ref="BJ33:CE33"/>
    <mergeCell ref="CF76:CV76"/>
    <mergeCell ref="CF75:CV75"/>
    <mergeCell ref="CF72:CV72"/>
    <mergeCell ref="CF71:CV71"/>
    <mergeCell ref="CF74:CV74"/>
    <mergeCell ref="BJ72:CE72"/>
    <mergeCell ref="BJ62:CE62"/>
    <mergeCell ref="BJ58:CE58"/>
    <mergeCell ref="BJ59:CE59"/>
    <mergeCell ref="BJ63:CE63"/>
    <mergeCell ref="BJ65:CE65"/>
    <mergeCell ref="BJ71:CE71"/>
    <mergeCell ref="DN90:ED90"/>
    <mergeCell ref="DN92:ED92"/>
    <mergeCell ref="EE91:ES91"/>
    <mergeCell ref="CW26:DM26"/>
    <mergeCell ref="CW69:DM69"/>
    <mergeCell ref="CW76:DM76"/>
    <mergeCell ref="CW75:DM75"/>
    <mergeCell ref="CW72:DM72"/>
    <mergeCell ref="EE82:ES82"/>
    <mergeCell ref="DN85:ED85"/>
    <mergeCell ref="ET92:FG92"/>
    <mergeCell ref="ET94:FJ94"/>
    <mergeCell ref="ET37:FJ37"/>
    <mergeCell ref="ET36:FG36"/>
    <mergeCell ref="ET59:FJ59"/>
    <mergeCell ref="ET56:FJ56"/>
    <mergeCell ref="ET57:FG57"/>
    <mergeCell ref="ET58:FJ58"/>
    <mergeCell ref="ET75:FJ75"/>
    <mergeCell ref="ET65:FJ65"/>
    <mergeCell ref="EE32:ES32"/>
    <mergeCell ref="ET35:FG35"/>
    <mergeCell ref="ET33:FG33"/>
    <mergeCell ref="ET34:FG34"/>
    <mergeCell ref="ET32:FG32"/>
    <mergeCell ref="EE35:ES35"/>
    <mergeCell ref="ET18:FJ18"/>
    <mergeCell ref="EE18:ES18"/>
    <mergeCell ref="ET17:FG17"/>
    <mergeCell ref="ET31:FJ31"/>
    <mergeCell ref="EE30:ES30"/>
    <mergeCell ref="ET30:FJ30"/>
    <mergeCell ref="EE29:ES29"/>
    <mergeCell ref="ET29:FH29"/>
    <mergeCell ref="EE31:ES31"/>
    <mergeCell ref="ET19:FJ19"/>
    <mergeCell ref="ET20:FJ20"/>
    <mergeCell ref="DN24:ED24"/>
    <mergeCell ref="EE24:ES24"/>
    <mergeCell ref="ET24:FJ24"/>
    <mergeCell ref="EE20:ES20"/>
    <mergeCell ref="DN20:ED20"/>
    <mergeCell ref="DN23:ED23"/>
    <mergeCell ref="ET23:FJ23"/>
    <mergeCell ref="ET22:FJ22"/>
    <mergeCell ref="DN22:ED22"/>
    <mergeCell ref="DN26:ED26"/>
    <mergeCell ref="DN28:ED28"/>
    <mergeCell ref="EE25:ES25"/>
    <mergeCell ref="ET28:FH28"/>
    <mergeCell ref="EE28:ES28"/>
    <mergeCell ref="DN25:ED25"/>
    <mergeCell ref="EE26:ES26"/>
    <mergeCell ref="ET25:FJ25"/>
    <mergeCell ref="ET26:FJ26"/>
    <mergeCell ref="ET14:FJ14"/>
    <mergeCell ref="EE14:ES14"/>
    <mergeCell ref="EE23:ES23"/>
    <mergeCell ref="BJ28:CE28"/>
    <mergeCell ref="CF19:CV19"/>
    <mergeCell ref="CW19:DM19"/>
    <mergeCell ref="CF28:CV28"/>
    <mergeCell ref="CF24:CV24"/>
    <mergeCell ref="CW24:DM24"/>
    <mergeCell ref="CF25:CV25"/>
    <mergeCell ref="ET16:FH16"/>
    <mergeCell ref="DN15:ED15"/>
    <mergeCell ref="EE16:ES16"/>
    <mergeCell ref="DN16:ED16"/>
    <mergeCell ref="EE22:ES22"/>
    <mergeCell ref="DN12:ED12"/>
    <mergeCell ref="DN13:ED13"/>
    <mergeCell ref="DN14:ED14"/>
    <mergeCell ref="EE19:ES19"/>
    <mergeCell ref="DN19:ED19"/>
    <mergeCell ref="EE17:ES17"/>
    <mergeCell ref="DN17:ED17"/>
    <mergeCell ref="DN18:ED18"/>
    <mergeCell ref="EE21:ES21"/>
    <mergeCell ref="ET13:FJ13"/>
    <mergeCell ref="EE13:ES13"/>
    <mergeCell ref="ET12:FJ12"/>
    <mergeCell ref="EE12:ES12"/>
    <mergeCell ref="A12:AM12"/>
    <mergeCell ref="AT14:BI14"/>
    <mergeCell ref="A13:AM13"/>
    <mergeCell ref="AN12:AS12"/>
    <mergeCell ref="AT12:BI12"/>
    <mergeCell ref="AN13:AS13"/>
    <mergeCell ref="AT13:BI13"/>
    <mergeCell ref="BJ13:CE13"/>
    <mergeCell ref="CF13:CV13"/>
    <mergeCell ref="A14:AM14"/>
    <mergeCell ref="AN14:AS14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CF12:CV12"/>
    <mergeCell ref="BJ12:CE12"/>
    <mergeCell ref="CF15:CV15"/>
    <mergeCell ref="CW13:DM13"/>
    <mergeCell ref="CF14:CV14"/>
    <mergeCell ref="CW12:DM12"/>
    <mergeCell ref="BJ14:CE14"/>
    <mergeCell ref="CW15:DM15"/>
    <mergeCell ref="BJ15:CE15"/>
    <mergeCell ref="CW14:DM14"/>
    <mergeCell ref="A1:EQ1"/>
    <mergeCell ref="A2:EQ2"/>
    <mergeCell ref="BI4:CD4"/>
    <mergeCell ref="BE5:EB5"/>
    <mergeCell ref="CE4:CI4"/>
    <mergeCell ref="CJ4:CK4"/>
    <mergeCell ref="AK3:DI3"/>
    <mergeCell ref="BJ30:CE30"/>
    <mergeCell ref="BJ31:CE31"/>
    <mergeCell ref="CF20:CV20"/>
    <mergeCell ref="BJ20:CE20"/>
    <mergeCell ref="BJ23:CE23"/>
    <mergeCell ref="CF21:CV21"/>
    <mergeCell ref="BJ26:CE26"/>
    <mergeCell ref="CF27:CV27"/>
    <mergeCell ref="CF33:CV33"/>
    <mergeCell ref="CF35:CV35"/>
    <mergeCell ref="CF22:CV22"/>
    <mergeCell ref="CF29:CV29"/>
    <mergeCell ref="CF34:CV34"/>
    <mergeCell ref="CF32:CV32"/>
    <mergeCell ref="AT17:BI17"/>
    <mergeCell ref="AT21:BI21"/>
    <mergeCell ref="BJ21:CE21"/>
    <mergeCell ref="BJ19:CE19"/>
    <mergeCell ref="AT18:BI18"/>
    <mergeCell ref="AT19:BI19"/>
    <mergeCell ref="BJ25:CE25"/>
    <mergeCell ref="CF48:CV48"/>
    <mergeCell ref="ET7:FJ7"/>
    <mergeCell ref="AT15:BI15"/>
    <mergeCell ref="CW32:DM32"/>
    <mergeCell ref="CW29:DM29"/>
    <mergeCell ref="CW30:DM30"/>
    <mergeCell ref="CF30:CV30"/>
    <mergeCell ref="BJ16:CE16"/>
    <mergeCell ref="AT29:BI29"/>
    <mergeCell ref="AT23:BI23"/>
    <mergeCell ref="AT28:BI28"/>
    <mergeCell ref="AT33:BI33"/>
    <mergeCell ref="AT25:BI25"/>
    <mergeCell ref="AT31:BI31"/>
    <mergeCell ref="AT30:BI30"/>
    <mergeCell ref="AT26:BI26"/>
    <mergeCell ref="A48:AM48"/>
    <mergeCell ref="AT48:BI48"/>
    <mergeCell ref="AN48:AS48"/>
    <mergeCell ref="AN41:AS41"/>
    <mergeCell ref="AT46:BI46"/>
    <mergeCell ref="A41:AM41"/>
    <mergeCell ref="A42:AM42"/>
    <mergeCell ref="AN42:AS42"/>
    <mergeCell ref="A43:AM43"/>
    <mergeCell ref="A44:AM44"/>
    <mergeCell ref="CF47:CV47"/>
    <mergeCell ref="V6:EB6"/>
    <mergeCell ref="AN28:AS28"/>
    <mergeCell ref="A47:AM47"/>
    <mergeCell ref="CW33:DM33"/>
    <mergeCell ref="BJ34:CE34"/>
    <mergeCell ref="CF36:CV36"/>
    <mergeCell ref="AT34:BI34"/>
    <mergeCell ref="AT16:BI16"/>
    <mergeCell ref="CF37:CV37"/>
    <mergeCell ref="CW20:DM20"/>
    <mergeCell ref="CF16:CV16"/>
    <mergeCell ref="BJ48:CE48"/>
    <mergeCell ref="BJ46:CE46"/>
    <mergeCell ref="BJ38:CE38"/>
    <mergeCell ref="BJ32:CE32"/>
    <mergeCell ref="CF38:CV38"/>
    <mergeCell ref="BJ18:CE18"/>
    <mergeCell ref="BJ17:CE17"/>
    <mergeCell ref="CW16:DM16"/>
    <mergeCell ref="CW17:DM17"/>
    <mergeCell ref="CF18:CV18"/>
    <mergeCell ref="CF17:CV17"/>
    <mergeCell ref="CW18:DM18"/>
    <mergeCell ref="EK184:EW184"/>
    <mergeCell ref="DX184:EJ184"/>
    <mergeCell ref="EK178:EW178"/>
    <mergeCell ref="DK133:DW133"/>
    <mergeCell ref="DK141:DW141"/>
    <mergeCell ref="DK143:DW143"/>
    <mergeCell ref="DK146:DW146"/>
    <mergeCell ref="DK144:DW144"/>
    <mergeCell ref="DK140:DW140"/>
    <mergeCell ref="DK142:DW142"/>
    <mergeCell ref="DK185:DW185"/>
    <mergeCell ref="CX186:DJ186"/>
    <mergeCell ref="DK186:DW186"/>
    <mergeCell ref="CX180:DJ180"/>
    <mergeCell ref="CX181:DJ181"/>
    <mergeCell ref="DK183:DW183"/>
    <mergeCell ref="DK182:DW182"/>
    <mergeCell ref="DK184:DW184"/>
    <mergeCell ref="DX230:EJ230"/>
    <mergeCell ref="DX200:EJ200"/>
    <mergeCell ref="DK198:DW198"/>
    <mergeCell ref="DK200:DW200"/>
    <mergeCell ref="DK199:DW199"/>
    <mergeCell ref="CM224:FG224"/>
    <mergeCell ref="DX227:EJ227"/>
    <mergeCell ref="DX209:EJ209"/>
    <mergeCell ref="DX206:EJ206"/>
    <mergeCell ref="EX218:FJ218"/>
    <mergeCell ref="DX258:EJ258"/>
    <mergeCell ref="EK232:EW232"/>
    <mergeCell ref="DX232:EJ232"/>
    <mergeCell ref="EK249:FJ249"/>
    <mergeCell ref="EX234:FG234"/>
    <mergeCell ref="EK234:EW234"/>
    <mergeCell ref="EX232:FG232"/>
    <mergeCell ref="A248:FJ248"/>
    <mergeCell ref="BC236:BT237"/>
    <mergeCell ref="DX233:EJ233"/>
    <mergeCell ref="EX273:FJ273"/>
    <mergeCell ref="EK273:EW273"/>
    <mergeCell ref="DK273:DW273"/>
    <mergeCell ref="EX257:FJ257"/>
    <mergeCell ref="EX261:FJ261"/>
    <mergeCell ref="EX260:FJ260"/>
    <mergeCell ref="EX258:FJ258"/>
    <mergeCell ref="DK272:DW272"/>
    <mergeCell ref="DX272:EJ272"/>
    <mergeCell ref="DK257:DW257"/>
    <mergeCell ref="EX266:FE266"/>
    <mergeCell ref="DK262:DW262"/>
    <mergeCell ref="CH273:CW273"/>
    <mergeCell ref="CX273:DJ273"/>
    <mergeCell ref="CH272:CW272"/>
    <mergeCell ref="CI264:CW264"/>
    <mergeCell ref="EK271:FJ271"/>
    <mergeCell ref="EX262:FJ262"/>
    <mergeCell ref="CX268:DJ268"/>
    <mergeCell ref="CH267:CW267"/>
    <mergeCell ref="EX254:FG254"/>
    <mergeCell ref="DK268:DW268"/>
    <mergeCell ref="DX268:EJ268"/>
    <mergeCell ref="EK268:EW268"/>
    <mergeCell ref="EK265:EW265"/>
    <mergeCell ref="EK255:EW255"/>
    <mergeCell ref="EK254:EW254"/>
    <mergeCell ref="EX265:FE265"/>
    <mergeCell ref="EX259:FJ259"/>
    <mergeCell ref="EX264:FE264"/>
    <mergeCell ref="EK253:EW253"/>
    <mergeCell ref="EK261:EW261"/>
    <mergeCell ref="DX257:EJ257"/>
    <mergeCell ref="DX255:EJ255"/>
    <mergeCell ref="EK257:EW257"/>
    <mergeCell ref="DX256:EJ256"/>
    <mergeCell ref="EK256:EW256"/>
    <mergeCell ref="DX259:EJ259"/>
    <mergeCell ref="EK259:EW259"/>
    <mergeCell ref="EK258:EW258"/>
    <mergeCell ref="EX250:FJ250"/>
    <mergeCell ref="EX251:FJ251"/>
    <mergeCell ref="EK250:EW250"/>
    <mergeCell ref="EK252:EW252"/>
    <mergeCell ref="EX238:FJ238"/>
    <mergeCell ref="EX243:FG243"/>
    <mergeCell ref="EX242:FG242"/>
    <mergeCell ref="DX238:EJ238"/>
    <mergeCell ref="EK243:EW243"/>
    <mergeCell ref="EK238:EW238"/>
    <mergeCell ref="EK240:EW240"/>
    <mergeCell ref="DX240:EJ240"/>
    <mergeCell ref="DX241:EJ241"/>
    <mergeCell ref="DX242:EJ242"/>
    <mergeCell ref="CX238:DJ238"/>
    <mergeCell ref="EK233:EW233"/>
    <mergeCell ref="EK239:EW239"/>
    <mergeCell ref="DK234:DW234"/>
    <mergeCell ref="DK237:DW237"/>
    <mergeCell ref="CX233:DJ233"/>
    <mergeCell ref="CX234:DJ234"/>
    <mergeCell ref="DX234:EJ234"/>
    <mergeCell ref="EK246:EW246"/>
    <mergeCell ref="EK277:EW277"/>
    <mergeCell ref="CX239:DJ239"/>
    <mergeCell ref="CX240:DJ240"/>
    <mergeCell ref="EK244:EW244"/>
    <mergeCell ref="EK251:EW251"/>
    <mergeCell ref="DX264:EJ264"/>
    <mergeCell ref="DX262:EJ262"/>
    <mergeCell ref="EK264:EW264"/>
    <mergeCell ref="DX254:EJ254"/>
    <mergeCell ref="EK245:EW245"/>
    <mergeCell ref="EK242:EW242"/>
    <mergeCell ref="EK241:EW241"/>
    <mergeCell ref="EK279:EW279"/>
    <mergeCell ref="EK274:EW274"/>
    <mergeCell ref="EK275:EW275"/>
    <mergeCell ref="EK266:EW266"/>
    <mergeCell ref="EK276:EW276"/>
    <mergeCell ref="EK278:EW278"/>
    <mergeCell ref="EK272:EW272"/>
    <mergeCell ref="EK280:EW280"/>
    <mergeCell ref="DK282:DW282"/>
    <mergeCell ref="DX279:EJ279"/>
    <mergeCell ref="DX282:EJ282"/>
    <mergeCell ref="DK280:DW280"/>
    <mergeCell ref="EK281:EW281"/>
    <mergeCell ref="EK282:EW282"/>
    <mergeCell ref="DX281:EJ281"/>
    <mergeCell ref="DK279:DW279"/>
    <mergeCell ref="DX280:EJ280"/>
    <mergeCell ref="DK275:DW275"/>
    <mergeCell ref="DK267:DW267"/>
    <mergeCell ref="CH276:CW276"/>
    <mergeCell ref="CH277:CW277"/>
    <mergeCell ref="CH274:CW274"/>
    <mergeCell ref="CX275:DJ275"/>
    <mergeCell ref="CX276:DJ276"/>
    <mergeCell ref="CX274:DJ274"/>
    <mergeCell ref="CH275:CW275"/>
    <mergeCell ref="DK276:DW276"/>
    <mergeCell ref="DX266:EJ266"/>
    <mergeCell ref="DX263:EJ263"/>
    <mergeCell ref="EK263:EW263"/>
    <mergeCell ref="EK260:EW260"/>
    <mergeCell ref="DX260:EJ260"/>
    <mergeCell ref="DX261:EJ261"/>
    <mergeCell ref="EK262:EW262"/>
    <mergeCell ref="A236:AJ237"/>
    <mergeCell ref="EK236:FJ236"/>
    <mergeCell ref="EK237:EW237"/>
    <mergeCell ref="EX237:FJ237"/>
    <mergeCell ref="CH237:CW237"/>
    <mergeCell ref="CX237:DJ237"/>
    <mergeCell ref="CH236:EJ236"/>
    <mergeCell ref="DX237:EJ237"/>
    <mergeCell ref="A259:AJ259"/>
    <mergeCell ref="AQ255:BB255"/>
    <mergeCell ref="AQ253:BB253"/>
    <mergeCell ref="BU190:CG191"/>
    <mergeCell ref="BU194:CG194"/>
    <mergeCell ref="BU239:CG239"/>
    <mergeCell ref="BU238:CG238"/>
    <mergeCell ref="BU234:CG234"/>
    <mergeCell ref="BI224:CL224"/>
    <mergeCell ref="BU223:CG223"/>
    <mergeCell ref="BU230:CG230"/>
    <mergeCell ref="BC225:BT226"/>
    <mergeCell ref="A177:AJ177"/>
    <mergeCell ref="BU178:CG178"/>
    <mergeCell ref="AQ229:BB229"/>
    <mergeCell ref="BC230:BR230"/>
    <mergeCell ref="BC216:BR216"/>
    <mergeCell ref="BC211:BT211"/>
    <mergeCell ref="BU206:CG206"/>
    <mergeCell ref="BC223:BT223"/>
    <mergeCell ref="AQ186:BB186"/>
    <mergeCell ref="BC190:BT191"/>
    <mergeCell ref="BC196:BT196"/>
    <mergeCell ref="BU205:CG205"/>
    <mergeCell ref="BC176:BT176"/>
    <mergeCell ref="BC177:BR177"/>
    <mergeCell ref="BC178:BT178"/>
    <mergeCell ref="AQ176:BB176"/>
    <mergeCell ref="AQ177:BB177"/>
    <mergeCell ref="A176:AJ176"/>
    <mergeCell ref="AK170:AP170"/>
    <mergeCell ref="AK172:AP172"/>
    <mergeCell ref="AK171:AP171"/>
    <mergeCell ref="A170:AJ170"/>
    <mergeCell ref="AQ174:BB175"/>
    <mergeCell ref="AQ172:BB172"/>
    <mergeCell ref="AQ171:BB171"/>
    <mergeCell ref="AK176:AP176"/>
    <mergeCell ref="AQ161:BB162"/>
    <mergeCell ref="BU163:CG163"/>
    <mergeCell ref="BC152:BR152"/>
    <mergeCell ref="A171:AJ171"/>
    <mergeCell ref="A154:AJ154"/>
    <mergeCell ref="AK154:AP154"/>
    <mergeCell ref="A156:AJ156"/>
    <mergeCell ref="AQ155:BB155"/>
    <mergeCell ref="AK152:AP152"/>
    <mergeCell ref="A152:AJ152"/>
    <mergeCell ref="BC167:BT167"/>
    <mergeCell ref="AQ168:BB168"/>
    <mergeCell ref="AQ163:BB163"/>
    <mergeCell ref="BC166:BR166"/>
    <mergeCell ref="BC164:BR164"/>
    <mergeCell ref="BC163:BT163"/>
    <mergeCell ref="BU172:CG172"/>
    <mergeCell ref="AQ154:BB154"/>
    <mergeCell ref="AQ169:BB169"/>
    <mergeCell ref="AQ166:BB166"/>
    <mergeCell ref="AQ158:BB158"/>
    <mergeCell ref="AQ165:BB165"/>
    <mergeCell ref="AQ159:BB159"/>
    <mergeCell ref="AQ156:BB156"/>
    <mergeCell ref="BC165:BT165"/>
    <mergeCell ref="BC161:BT162"/>
    <mergeCell ref="AK168:AP168"/>
    <mergeCell ref="AK166:AP166"/>
    <mergeCell ref="AK165:AP165"/>
    <mergeCell ref="AK159:AP159"/>
    <mergeCell ref="AK167:AP167"/>
    <mergeCell ref="AK155:AP155"/>
    <mergeCell ref="AK156:AP156"/>
    <mergeCell ref="A155:AJ155"/>
    <mergeCell ref="A146:AJ146"/>
    <mergeCell ref="A149:AH149"/>
    <mergeCell ref="A150:AJ150"/>
    <mergeCell ref="AK150:AP150"/>
    <mergeCell ref="A147:AJ147"/>
    <mergeCell ref="A148:AJ148"/>
    <mergeCell ref="AK149:BB149"/>
    <mergeCell ref="A153:AJ153"/>
    <mergeCell ref="AQ144:BB144"/>
    <mergeCell ref="AK145:AP145"/>
    <mergeCell ref="AK146:AP146"/>
    <mergeCell ref="AK153:AP153"/>
    <mergeCell ref="AQ153:BB153"/>
    <mergeCell ref="AQ147:BB147"/>
    <mergeCell ref="AQ152:BB152"/>
    <mergeCell ref="AK144:AP144"/>
    <mergeCell ref="A144:AJ144"/>
    <mergeCell ref="BU240:CG240"/>
    <mergeCell ref="AQ244:BB244"/>
    <mergeCell ref="AQ242:BB242"/>
    <mergeCell ref="BC242:BT242"/>
    <mergeCell ref="BU242:CG242"/>
    <mergeCell ref="BU260:CG260"/>
    <mergeCell ref="BU261:CG261"/>
    <mergeCell ref="A247:BH247"/>
    <mergeCell ref="A256:AJ256"/>
    <mergeCell ref="AQ258:BB258"/>
    <mergeCell ref="AQ261:BB261"/>
    <mergeCell ref="A260:AJ260"/>
    <mergeCell ref="AK260:AP260"/>
    <mergeCell ref="AK258:AP258"/>
    <mergeCell ref="AK259:AP259"/>
    <mergeCell ref="AQ259:BB259"/>
    <mergeCell ref="BC261:BT261"/>
    <mergeCell ref="AQ260:BB260"/>
    <mergeCell ref="BC258:BT258"/>
    <mergeCell ref="BC276:BT276"/>
    <mergeCell ref="BC275:BT275"/>
    <mergeCell ref="BC274:BT274"/>
    <mergeCell ref="BU274:CG274"/>
    <mergeCell ref="BU276:CG276"/>
    <mergeCell ref="BC273:BT273"/>
    <mergeCell ref="BU273:CG273"/>
    <mergeCell ref="BC268:BR268"/>
    <mergeCell ref="BC267:BR267"/>
    <mergeCell ref="BU267:CG267"/>
    <mergeCell ref="BU268:CG268"/>
    <mergeCell ref="BC264:BI264"/>
    <mergeCell ref="BC266:BI266"/>
    <mergeCell ref="A267:AJ267"/>
    <mergeCell ref="AQ262:BB262"/>
    <mergeCell ref="AK265:BB265"/>
    <mergeCell ref="AK267:AP267"/>
    <mergeCell ref="A266:AH266"/>
    <mergeCell ref="AQ267:BB267"/>
    <mergeCell ref="AK266:BB266"/>
    <mergeCell ref="BC262:BT262"/>
    <mergeCell ref="A300:AJ300"/>
    <mergeCell ref="AK300:AP300"/>
    <mergeCell ref="A301:AJ301"/>
    <mergeCell ref="AK301:AP301"/>
    <mergeCell ref="A288:AJ288"/>
    <mergeCell ref="AK284:AP284"/>
    <mergeCell ref="A275:AJ275"/>
    <mergeCell ref="A280:AJ280"/>
    <mergeCell ref="A282:AJ282"/>
    <mergeCell ref="A276:AJ276"/>
    <mergeCell ref="AK280:AP280"/>
    <mergeCell ref="AK281:AP281"/>
    <mergeCell ref="AK275:AP275"/>
    <mergeCell ref="A285:AJ285"/>
    <mergeCell ref="AK299:AP299"/>
    <mergeCell ref="AK295:AP295"/>
    <mergeCell ref="AK296:AP296"/>
    <mergeCell ref="A298:AJ298"/>
    <mergeCell ref="AK298:AP298"/>
    <mergeCell ref="A297:AJ297"/>
    <mergeCell ref="A295:AJ295"/>
    <mergeCell ref="AK297:AP297"/>
    <mergeCell ref="A299:AJ299"/>
    <mergeCell ref="A296:AJ296"/>
    <mergeCell ref="AQ295:BB295"/>
    <mergeCell ref="EK297:EW297"/>
    <mergeCell ref="EK311:EW311"/>
    <mergeCell ref="EK310:EW310"/>
    <mergeCell ref="DX311:EJ311"/>
    <mergeCell ref="EK298:EW298"/>
    <mergeCell ref="EK300:EW300"/>
    <mergeCell ref="BC296:BT296"/>
    <mergeCell ref="BU296:CG296"/>
    <mergeCell ref="BU303:CG303"/>
    <mergeCell ref="AK311:AP311"/>
    <mergeCell ref="CX283:DJ283"/>
    <mergeCell ref="CX284:DJ284"/>
    <mergeCell ref="CX313:DJ313"/>
    <mergeCell ref="A308:FJ308"/>
    <mergeCell ref="EX310:FJ310"/>
    <mergeCell ref="CH311:CW311"/>
    <mergeCell ref="CX311:DJ311"/>
    <mergeCell ref="BC313:BT313"/>
    <mergeCell ref="A309:AJ310"/>
    <mergeCell ref="BU313:CG313"/>
    <mergeCell ref="AQ299:BB299"/>
    <mergeCell ref="BU301:CG301"/>
    <mergeCell ref="AQ313:BB313"/>
    <mergeCell ref="AQ302:BB302"/>
    <mergeCell ref="BC300:BT300"/>
    <mergeCell ref="BC302:BT302"/>
    <mergeCell ref="BC301:BR301"/>
    <mergeCell ref="AQ301:BB301"/>
    <mergeCell ref="BU300:CG300"/>
    <mergeCell ref="AK309:AP310"/>
    <mergeCell ref="BC309:BT310"/>
    <mergeCell ref="AQ312:BB312"/>
    <mergeCell ref="A313:AJ313"/>
    <mergeCell ref="A312:AJ312"/>
    <mergeCell ref="AQ311:BB311"/>
    <mergeCell ref="AK312:AP312"/>
    <mergeCell ref="AK313:AP313"/>
    <mergeCell ref="AQ309:BB310"/>
    <mergeCell ref="A311:AJ311"/>
    <mergeCell ref="BC299:BT299"/>
    <mergeCell ref="BU299:CG299"/>
    <mergeCell ref="BU298:CG298"/>
    <mergeCell ref="BC298:BT298"/>
    <mergeCell ref="AQ284:BB284"/>
    <mergeCell ref="AQ287:BB287"/>
    <mergeCell ref="AK286:AP286"/>
    <mergeCell ref="AQ286:BB286"/>
    <mergeCell ref="AK285:AP285"/>
    <mergeCell ref="AQ285:BB285"/>
    <mergeCell ref="AK288:AP288"/>
    <mergeCell ref="AK287:AP287"/>
    <mergeCell ref="AQ288:BB288"/>
    <mergeCell ref="BC277:BT277"/>
    <mergeCell ref="AK283:AP283"/>
    <mergeCell ref="AQ282:BB282"/>
    <mergeCell ref="BC278:BT278"/>
    <mergeCell ref="AK282:AP282"/>
    <mergeCell ref="AQ281:BB281"/>
    <mergeCell ref="BC281:BT281"/>
    <mergeCell ref="AQ283:BB283"/>
    <mergeCell ref="AQ280:BB280"/>
    <mergeCell ref="AQ279:BB279"/>
    <mergeCell ref="AK278:AP278"/>
    <mergeCell ref="AK279:AP279"/>
    <mergeCell ref="AQ278:BB278"/>
    <mergeCell ref="AQ277:BB277"/>
    <mergeCell ref="AK277:AP277"/>
    <mergeCell ref="AQ273:BB273"/>
    <mergeCell ref="AQ276:BB276"/>
    <mergeCell ref="AK276:AP276"/>
    <mergeCell ref="AQ275:BB275"/>
    <mergeCell ref="AQ274:BB274"/>
    <mergeCell ref="AK273:AP273"/>
    <mergeCell ref="AK274:AP274"/>
    <mergeCell ref="A273:AJ273"/>
    <mergeCell ref="A274:AJ274"/>
    <mergeCell ref="A287:AJ287"/>
    <mergeCell ref="A281:AJ281"/>
    <mergeCell ref="A283:AJ283"/>
    <mergeCell ref="A278:AJ278"/>
    <mergeCell ref="A277:AJ277"/>
    <mergeCell ref="A284:AJ284"/>
    <mergeCell ref="A279:AJ279"/>
    <mergeCell ref="A286:AJ286"/>
    <mergeCell ref="A271:AJ272"/>
    <mergeCell ref="A268:AJ268"/>
    <mergeCell ref="AK268:AP268"/>
    <mergeCell ref="AQ268:BB268"/>
    <mergeCell ref="AK271:AP272"/>
    <mergeCell ref="AQ271:BB272"/>
    <mergeCell ref="A270:FJ270"/>
    <mergeCell ref="EX272:FJ272"/>
    <mergeCell ref="BC271:BT272"/>
    <mergeCell ref="CH268:CW268"/>
    <mergeCell ref="AK256:AP256"/>
    <mergeCell ref="BC257:BT257"/>
    <mergeCell ref="AQ256:BB256"/>
    <mergeCell ref="BC256:BR256"/>
    <mergeCell ref="AQ257:BB257"/>
    <mergeCell ref="A265:AH265"/>
    <mergeCell ref="A257:AJ257"/>
    <mergeCell ref="AK257:AP257"/>
    <mergeCell ref="A258:AJ258"/>
    <mergeCell ref="A264:AH264"/>
    <mergeCell ref="AK264:BB264"/>
    <mergeCell ref="AK262:AP262"/>
    <mergeCell ref="A262:AJ262"/>
    <mergeCell ref="AK261:AP261"/>
    <mergeCell ref="A261:AJ261"/>
    <mergeCell ref="DX251:EJ251"/>
    <mergeCell ref="DX252:EJ252"/>
    <mergeCell ref="A253:AJ253"/>
    <mergeCell ref="AK255:AP255"/>
    <mergeCell ref="A255:AJ255"/>
    <mergeCell ref="DX253:EJ253"/>
    <mergeCell ref="DK252:DW252"/>
    <mergeCell ref="DK254:DW254"/>
    <mergeCell ref="DK251:DW251"/>
    <mergeCell ref="CX254:DJ254"/>
    <mergeCell ref="DK242:DW242"/>
    <mergeCell ref="CX243:DJ243"/>
    <mergeCell ref="CH244:CW244"/>
    <mergeCell ref="A254:AJ254"/>
    <mergeCell ref="AK253:AP253"/>
    <mergeCell ref="AK254:AP254"/>
    <mergeCell ref="DK250:DW250"/>
    <mergeCell ref="DK244:DW244"/>
    <mergeCell ref="CH251:CW251"/>
    <mergeCell ref="DK253:DW253"/>
    <mergeCell ref="DX243:EJ243"/>
    <mergeCell ref="CH243:CW243"/>
    <mergeCell ref="CX244:DJ244"/>
    <mergeCell ref="CX245:DJ245"/>
    <mergeCell ref="DK245:DW245"/>
    <mergeCell ref="DX244:EJ244"/>
    <mergeCell ref="DX250:EJ250"/>
    <mergeCell ref="CH249:EJ249"/>
    <mergeCell ref="CH250:CW250"/>
    <mergeCell ref="CH246:CW246"/>
    <mergeCell ref="CX246:DJ246"/>
    <mergeCell ref="CX250:DJ250"/>
    <mergeCell ref="DX246:EJ246"/>
    <mergeCell ref="CX242:DJ242"/>
    <mergeCell ref="AQ234:BB234"/>
    <mergeCell ref="AQ236:BB237"/>
    <mergeCell ref="AK246:AP246"/>
    <mergeCell ref="AQ243:BB243"/>
    <mergeCell ref="AQ241:BB241"/>
    <mergeCell ref="AK238:AP238"/>
    <mergeCell ref="AQ238:BB238"/>
    <mergeCell ref="AQ239:BB239"/>
    <mergeCell ref="AQ240:BB240"/>
    <mergeCell ref="A244:AJ244"/>
    <mergeCell ref="A245:AJ245"/>
    <mergeCell ref="A239:AJ239"/>
    <mergeCell ref="AK239:AP239"/>
    <mergeCell ref="AK241:AP241"/>
    <mergeCell ref="A240:AJ240"/>
    <mergeCell ref="AK240:AP240"/>
    <mergeCell ref="A242:AJ242"/>
    <mergeCell ref="A243:AJ243"/>
    <mergeCell ref="AK245:AP245"/>
    <mergeCell ref="A238:AJ238"/>
    <mergeCell ref="AK243:AP243"/>
    <mergeCell ref="A233:AJ233"/>
    <mergeCell ref="CH232:CW232"/>
    <mergeCell ref="CH233:CW233"/>
    <mergeCell ref="A232:AJ232"/>
    <mergeCell ref="AQ233:BB233"/>
    <mergeCell ref="AK232:AP232"/>
    <mergeCell ref="AK242:AP242"/>
    <mergeCell ref="AK236:AP237"/>
    <mergeCell ref="CH231:CW231"/>
    <mergeCell ref="CH228:CW228"/>
    <mergeCell ref="BU216:CG216"/>
    <mergeCell ref="BU225:CG226"/>
    <mergeCell ref="CH226:CW226"/>
    <mergeCell ref="CH219:CW219"/>
    <mergeCell ref="CH229:CW229"/>
    <mergeCell ref="CH230:CW230"/>
    <mergeCell ref="BU220:CG220"/>
    <mergeCell ref="CH221:CW221"/>
    <mergeCell ref="CH211:CW211"/>
    <mergeCell ref="CH212:CW212"/>
    <mergeCell ref="BC220:BT220"/>
    <mergeCell ref="DK221:DW221"/>
    <mergeCell ref="DK219:DW219"/>
    <mergeCell ref="DK220:DW220"/>
    <mergeCell ref="BU215:CG215"/>
    <mergeCell ref="CX216:DJ216"/>
    <mergeCell ref="CH215:CW215"/>
    <mergeCell ref="BU219:CG219"/>
    <mergeCell ref="BU208:CG209"/>
    <mergeCell ref="BU210:CG210"/>
    <mergeCell ref="BU212:CG212"/>
    <mergeCell ref="BU214:CG214"/>
    <mergeCell ref="BU211:CG211"/>
    <mergeCell ref="CX219:DJ219"/>
    <mergeCell ref="CH218:CW218"/>
    <mergeCell ref="DK217:DW217"/>
    <mergeCell ref="DX218:EJ218"/>
    <mergeCell ref="DX219:EJ219"/>
    <mergeCell ref="BU217:CG217"/>
    <mergeCell ref="BU218:CG218"/>
    <mergeCell ref="DK215:DW215"/>
    <mergeCell ref="CX218:DJ218"/>
    <mergeCell ref="DK218:DW218"/>
    <mergeCell ref="AK225:AP226"/>
    <mergeCell ref="AQ225:BB226"/>
    <mergeCell ref="CX217:DJ217"/>
    <mergeCell ref="BU221:CG221"/>
    <mergeCell ref="CH225:EJ225"/>
    <mergeCell ref="CH222:CW222"/>
    <mergeCell ref="BU222:CG222"/>
    <mergeCell ref="DX221:EJ221"/>
    <mergeCell ref="CX221:DJ221"/>
    <mergeCell ref="DX220:EJ220"/>
    <mergeCell ref="BC221:BT221"/>
    <mergeCell ref="BC218:BT218"/>
    <mergeCell ref="AQ221:BB221"/>
    <mergeCell ref="AK220:AP220"/>
    <mergeCell ref="AQ220:BB220"/>
    <mergeCell ref="AK219:AP219"/>
    <mergeCell ref="AQ219:BB219"/>
    <mergeCell ref="A227:AJ227"/>
    <mergeCell ref="AK222:AP222"/>
    <mergeCell ref="AQ223:BB223"/>
    <mergeCell ref="AQ227:BB227"/>
    <mergeCell ref="AQ222:BB222"/>
    <mergeCell ref="AK227:AP227"/>
    <mergeCell ref="A224:BH224"/>
    <mergeCell ref="A225:AJ226"/>
    <mergeCell ref="A223:AJ223"/>
    <mergeCell ref="A222:AJ222"/>
    <mergeCell ref="AK199:AP199"/>
    <mergeCell ref="AQ201:BB201"/>
    <mergeCell ref="AQ199:BB199"/>
    <mergeCell ref="A189:FJ189"/>
    <mergeCell ref="DX199:EJ199"/>
    <mergeCell ref="DK196:DW196"/>
    <mergeCell ref="DK195:DW195"/>
    <mergeCell ref="AK193:AP193"/>
    <mergeCell ref="BC193:BT193"/>
    <mergeCell ref="CX201:DJ201"/>
    <mergeCell ref="AK185:AP185"/>
    <mergeCell ref="AQ183:BB183"/>
    <mergeCell ref="A185:AJ185"/>
    <mergeCell ref="A183:AJ183"/>
    <mergeCell ref="AQ184:BB184"/>
    <mergeCell ref="AK183:AP183"/>
    <mergeCell ref="AQ185:BB185"/>
    <mergeCell ref="A184:AJ184"/>
    <mergeCell ref="AK184:AP184"/>
    <mergeCell ref="A178:AJ178"/>
    <mergeCell ref="AQ178:BB178"/>
    <mergeCell ref="AK178:AP178"/>
    <mergeCell ref="A179:AJ179"/>
    <mergeCell ref="AK179:AP179"/>
    <mergeCell ref="EE94:ES94"/>
    <mergeCell ref="DX132:EJ132"/>
    <mergeCell ref="A143:AJ143"/>
    <mergeCell ref="EK142:EW142"/>
    <mergeCell ref="DK135:DW135"/>
    <mergeCell ref="DX134:EJ134"/>
    <mergeCell ref="EK139:EW139"/>
    <mergeCell ref="EE96:ES96"/>
    <mergeCell ref="DN94:ED94"/>
    <mergeCell ref="EK143:EW143"/>
    <mergeCell ref="EE71:ES71"/>
    <mergeCell ref="EE73:ES73"/>
    <mergeCell ref="EE76:ES76"/>
    <mergeCell ref="EE75:ES75"/>
    <mergeCell ref="EE84:ES84"/>
    <mergeCell ref="EE81:ES81"/>
    <mergeCell ref="EE77:ES77"/>
    <mergeCell ref="EE90:ES90"/>
    <mergeCell ref="EE88:ES88"/>
    <mergeCell ref="EE79:ES79"/>
    <mergeCell ref="CW63:DM63"/>
    <mergeCell ref="DN65:ED65"/>
    <mergeCell ref="DN71:ED71"/>
    <mergeCell ref="CW70:DM70"/>
    <mergeCell ref="CW66:DM66"/>
    <mergeCell ref="CW68:DM68"/>
    <mergeCell ref="DN84:ED84"/>
    <mergeCell ref="DN82:ED82"/>
    <mergeCell ref="ET73:FG73"/>
    <mergeCell ref="ET70:FH70"/>
    <mergeCell ref="ET72:FJ72"/>
    <mergeCell ref="ET71:FG71"/>
    <mergeCell ref="DN72:ED72"/>
    <mergeCell ref="ET76:FJ76"/>
    <mergeCell ref="ET80:FJ80"/>
    <mergeCell ref="EE80:ES80"/>
    <mergeCell ref="EE56:ES56"/>
    <mergeCell ref="EE57:ES57"/>
    <mergeCell ref="ET60:FJ60"/>
    <mergeCell ref="EE64:ES64"/>
    <mergeCell ref="EE59:ES59"/>
    <mergeCell ref="EE62:ES62"/>
    <mergeCell ref="EE58:ES58"/>
    <mergeCell ref="EE63:ES63"/>
    <mergeCell ref="ET64:FJ64"/>
    <mergeCell ref="EE60:ES60"/>
    <mergeCell ref="ET61:FJ61"/>
    <mergeCell ref="EE66:ES66"/>
    <mergeCell ref="ET66:FJ66"/>
    <mergeCell ref="DK132:DW132"/>
    <mergeCell ref="EE105:ES105"/>
    <mergeCell ref="EK122:EW122"/>
    <mergeCell ref="EK123:EW123"/>
    <mergeCell ref="ET106:FJ106"/>
    <mergeCell ref="EK113:FJ113"/>
    <mergeCell ref="EX115:FJ115"/>
    <mergeCell ref="EX127:FJ127"/>
    <mergeCell ref="EK128:EW128"/>
    <mergeCell ref="EK138:EW138"/>
    <mergeCell ref="ET69:FH69"/>
    <mergeCell ref="EE69:ES69"/>
    <mergeCell ref="EE70:ES70"/>
    <mergeCell ref="EE89:ES89"/>
    <mergeCell ref="DX133:EJ133"/>
    <mergeCell ref="EK135:EW135"/>
    <mergeCell ref="DX135:EJ135"/>
    <mergeCell ref="EE65:ES65"/>
    <mergeCell ref="ET68:FH68"/>
    <mergeCell ref="EE68:ES68"/>
    <mergeCell ref="ET67:FJ67"/>
    <mergeCell ref="EE67:ES67"/>
    <mergeCell ref="EK140:EW140"/>
    <mergeCell ref="EK141:EW141"/>
    <mergeCell ref="BU124:CG124"/>
    <mergeCell ref="A123:AJ123"/>
    <mergeCell ref="A138:AJ138"/>
    <mergeCell ref="AK138:AP138"/>
    <mergeCell ref="A139:AJ139"/>
    <mergeCell ref="A140:AJ140"/>
    <mergeCell ref="AK127:AP127"/>
    <mergeCell ref="AK134:AP134"/>
    <mergeCell ref="CX153:DJ153"/>
    <mergeCell ref="CX152:DJ152"/>
    <mergeCell ref="CX151:DJ151"/>
    <mergeCell ref="AK143:AP143"/>
    <mergeCell ref="BC146:BT146"/>
    <mergeCell ref="BC144:BT144"/>
    <mergeCell ref="BC143:BT143"/>
    <mergeCell ref="BU144:CG144"/>
    <mergeCell ref="BU152:CG152"/>
    <mergeCell ref="BU146:CG146"/>
    <mergeCell ref="A122:AJ122"/>
    <mergeCell ref="CX126:DJ126"/>
    <mergeCell ref="A129:CF129"/>
    <mergeCell ref="AQ128:BB128"/>
    <mergeCell ref="A127:AJ127"/>
    <mergeCell ref="BC128:BT128"/>
    <mergeCell ref="BU128:CG128"/>
    <mergeCell ref="BC125:BT125"/>
    <mergeCell ref="BU125:CG125"/>
    <mergeCell ref="A125:AJ125"/>
    <mergeCell ref="CH184:CW184"/>
    <mergeCell ref="CH170:CW170"/>
    <mergeCell ref="CX172:DJ172"/>
    <mergeCell ref="CY173:FG173"/>
    <mergeCell ref="EX172:FG172"/>
    <mergeCell ref="DK171:DW171"/>
    <mergeCell ref="EK172:EW172"/>
    <mergeCell ref="CX179:DJ179"/>
    <mergeCell ref="DX176:EJ176"/>
    <mergeCell ref="EK180:EW180"/>
    <mergeCell ref="CX204:DJ204"/>
    <mergeCell ref="CH205:CW205"/>
    <mergeCell ref="DK212:DW212"/>
    <mergeCell ref="CX206:DJ206"/>
    <mergeCell ref="CX209:DJ209"/>
    <mergeCell ref="DK211:DW211"/>
    <mergeCell ref="CX211:DJ211"/>
    <mergeCell ref="CH204:CW204"/>
    <mergeCell ref="CH210:CW210"/>
    <mergeCell ref="DK210:DW210"/>
    <mergeCell ref="EK120:EW120"/>
    <mergeCell ref="DX120:EJ120"/>
    <mergeCell ref="EX117:FJ117"/>
    <mergeCell ref="EE108:ES108"/>
    <mergeCell ref="DX115:EJ115"/>
    <mergeCell ref="ET108:FJ108"/>
    <mergeCell ref="DX117:EJ117"/>
    <mergeCell ref="EK118:EW118"/>
    <mergeCell ref="EX120:FJ120"/>
    <mergeCell ref="DK114:DW114"/>
    <mergeCell ref="CW108:DM108"/>
    <mergeCell ref="DX114:EJ114"/>
    <mergeCell ref="DN108:ED108"/>
    <mergeCell ref="EK213:EW213"/>
    <mergeCell ref="EK214:EW214"/>
    <mergeCell ref="EK211:EW211"/>
    <mergeCell ref="EK210:EW210"/>
    <mergeCell ref="EK212:EW212"/>
    <mergeCell ref="DX213:EJ213"/>
    <mergeCell ref="DX204:EJ204"/>
    <mergeCell ref="EX114:FJ114"/>
    <mergeCell ref="EX118:FJ118"/>
    <mergeCell ref="EK117:EW117"/>
    <mergeCell ref="EX116:FJ116"/>
    <mergeCell ref="EX119:FJ119"/>
    <mergeCell ref="EK209:EW209"/>
    <mergeCell ref="EX162:FJ162"/>
    <mergeCell ref="EX211:FJ211"/>
    <mergeCell ref="ET104:FG104"/>
    <mergeCell ref="ET107:FJ107"/>
    <mergeCell ref="BU115:CG115"/>
    <mergeCell ref="DN107:ED107"/>
    <mergeCell ref="CW105:DM105"/>
    <mergeCell ref="CW106:DM106"/>
    <mergeCell ref="DN105:ED105"/>
    <mergeCell ref="BJ105:CE105"/>
    <mergeCell ref="CX114:DJ114"/>
    <mergeCell ref="EE104:ES104"/>
    <mergeCell ref="AQ116:BB116"/>
    <mergeCell ref="AT104:BI104"/>
    <mergeCell ref="EK114:EW114"/>
    <mergeCell ref="EK116:EW116"/>
    <mergeCell ref="EK115:EW115"/>
    <mergeCell ref="BC113:BT114"/>
    <mergeCell ref="DX116:EJ116"/>
    <mergeCell ref="CX115:DJ115"/>
    <mergeCell ref="DK115:DW115"/>
    <mergeCell ref="EE107:ES107"/>
    <mergeCell ref="DN104:ED104"/>
    <mergeCell ref="CF100:CV100"/>
    <mergeCell ref="CF104:CV104"/>
    <mergeCell ref="DN99:ED99"/>
    <mergeCell ref="CF103:CV103"/>
    <mergeCell ref="CF102:CV102"/>
    <mergeCell ref="DN102:ED102"/>
    <mergeCell ref="DN100:ED100"/>
    <mergeCell ref="CW103:DM103"/>
    <mergeCell ref="CW102:DM102"/>
    <mergeCell ref="ET91:FJ91"/>
    <mergeCell ref="CW100:DM100"/>
    <mergeCell ref="CF91:CV91"/>
    <mergeCell ref="ET98:FJ98"/>
    <mergeCell ref="CF95:CV95"/>
    <mergeCell ref="ET95:FJ95"/>
    <mergeCell ref="ET96:FJ96"/>
    <mergeCell ref="ET93:FJ93"/>
    <mergeCell ref="ET97:FJ97"/>
    <mergeCell ref="ET99:FJ99"/>
    <mergeCell ref="CF50:CV50"/>
    <mergeCell ref="BJ67:CE67"/>
    <mergeCell ref="BJ64:CE64"/>
    <mergeCell ref="AT60:BI60"/>
    <mergeCell ref="AT62:BI62"/>
    <mergeCell ref="AT64:BI64"/>
    <mergeCell ref="AT61:BI61"/>
    <mergeCell ref="BJ61:CE61"/>
    <mergeCell ref="CF66:CV66"/>
    <mergeCell ref="AT66:BI66"/>
    <mergeCell ref="CF68:CV68"/>
    <mergeCell ref="AT68:BI68"/>
    <mergeCell ref="AN60:AS60"/>
    <mergeCell ref="AT54:BI54"/>
    <mergeCell ref="AN54:AS54"/>
    <mergeCell ref="AT57:BI57"/>
    <mergeCell ref="AN67:AS67"/>
    <mergeCell ref="AT63:BI63"/>
    <mergeCell ref="AT59:BI59"/>
    <mergeCell ref="AT65:BI65"/>
    <mergeCell ref="BJ70:CE70"/>
    <mergeCell ref="CF70:CV70"/>
    <mergeCell ref="BJ69:CE69"/>
    <mergeCell ref="CW101:DM101"/>
    <mergeCell ref="CF92:CV92"/>
    <mergeCell ref="CF93:CV93"/>
    <mergeCell ref="CW96:DM96"/>
    <mergeCell ref="CW97:DM97"/>
    <mergeCell ref="CF98:CV98"/>
    <mergeCell ref="CF99:CV99"/>
    <mergeCell ref="DN98:ED98"/>
    <mergeCell ref="DN101:ED101"/>
    <mergeCell ref="EE95:ES95"/>
    <mergeCell ref="EE100:ES100"/>
    <mergeCell ref="EE99:ES99"/>
    <mergeCell ref="EE98:ES98"/>
    <mergeCell ref="DN97:ED97"/>
    <mergeCell ref="DN95:ED95"/>
    <mergeCell ref="EE97:ES97"/>
    <mergeCell ref="DN96:ED96"/>
    <mergeCell ref="A58:AM58"/>
    <mergeCell ref="AN58:AS58"/>
    <mergeCell ref="A53:AM53"/>
    <mergeCell ref="A83:AM83"/>
    <mergeCell ref="A62:AM62"/>
    <mergeCell ref="A59:AM59"/>
    <mergeCell ref="A65:AM65"/>
    <mergeCell ref="A71:AM71"/>
    <mergeCell ref="A66:AM66"/>
    <mergeCell ref="AN57:AS57"/>
    <mergeCell ref="A52:AM52"/>
    <mergeCell ref="A54:AM54"/>
    <mergeCell ref="A45:AM45"/>
    <mergeCell ref="AN45:AS45"/>
    <mergeCell ref="A50:AM50"/>
    <mergeCell ref="AN50:AS50"/>
    <mergeCell ref="A51:AM51"/>
    <mergeCell ref="AN46:AS46"/>
    <mergeCell ref="A49:AM49"/>
    <mergeCell ref="AN49:AS49"/>
    <mergeCell ref="A75:AM75"/>
    <mergeCell ref="A64:AM64"/>
    <mergeCell ref="A60:AM60"/>
    <mergeCell ref="AN39:AS39"/>
    <mergeCell ref="A57:AM57"/>
    <mergeCell ref="A55:AM55"/>
    <mergeCell ref="AN55:AS55"/>
    <mergeCell ref="AN51:AS51"/>
    <mergeCell ref="A40:AM40"/>
    <mergeCell ref="AN40:AS40"/>
    <mergeCell ref="A61:AM61"/>
    <mergeCell ref="A70:AM70"/>
    <mergeCell ref="AN62:AS62"/>
    <mergeCell ref="AN63:AS63"/>
    <mergeCell ref="AN64:AS64"/>
    <mergeCell ref="AN68:AS68"/>
    <mergeCell ref="A63:AM63"/>
    <mergeCell ref="A67:AM67"/>
    <mergeCell ref="A69:AM69"/>
    <mergeCell ref="AN69:AS69"/>
    <mergeCell ref="AT91:BI91"/>
    <mergeCell ref="AT73:BI73"/>
    <mergeCell ref="AT85:BI85"/>
    <mergeCell ref="AT84:BI84"/>
    <mergeCell ref="AT75:BI75"/>
    <mergeCell ref="AT83:BI83"/>
    <mergeCell ref="AT74:BI74"/>
    <mergeCell ref="AT82:BI82"/>
    <mergeCell ref="AT77:BI77"/>
    <mergeCell ref="AN74:AS74"/>
    <mergeCell ref="AN85:AS85"/>
    <mergeCell ref="A120:AJ120"/>
    <mergeCell ref="A119:AJ119"/>
    <mergeCell ref="AK119:AP119"/>
    <mergeCell ref="AK118:AP118"/>
    <mergeCell ref="AN75:AS75"/>
    <mergeCell ref="A96:AM96"/>
    <mergeCell ref="A85:AM85"/>
    <mergeCell ref="A91:AM91"/>
    <mergeCell ref="A95:AM95"/>
    <mergeCell ref="A89:AM89"/>
    <mergeCell ref="A93:AM93"/>
    <mergeCell ref="A94:AM94"/>
    <mergeCell ref="A92:AM92"/>
    <mergeCell ref="AK121:AP121"/>
    <mergeCell ref="AN72:AS72"/>
    <mergeCell ref="AN97:AS97"/>
    <mergeCell ref="A101:AM101"/>
    <mergeCell ref="AN99:AS99"/>
    <mergeCell ref="A100:AM100"/>
    <mergeCell ref="A121:AJ121"/>
    <mergeCell ref="A118:AJ118"/>
    <mergeCell ref="AK120:AP120"/>
    <mergeCell ref="A90:AM90"/>
    <mergeCell ref="A78:AM78"/>
    <mergeCell ref="AN78:AS78"/>
    <mergeCell ref="A76:AM76"/>
    <mergeCell ref="AN77:AS77"/>
    <mergeCell ref="A97:AM97"/>
    <mergeCell ref="AN82:AS82"/>
    <mergeCell ref="AN79:AS79"/>
    <mergeCell ref="AN76:AS76"/>
    <mergeCell ref="A77:AM77"/>
    <mergeCell ref="AN89:AS89"/>
    <mergeCell ref="AN92:AS92"/>
    <mergeCell ref="AN93:AS93"/>
    <mergeCell ref="AN80:AS80"/>
    <mergeCell ref="AN83:AS83"/>
    <mergeCell ref="AQ117:BB117"/>
    <mergeCell ref="AK115:AP115"/>
    <mergeCell ref="A117:AJ117"/>
    <mergeCell ref="A111:FG111"/>
    <mergeCell ref="CH117:CW117"/>
    <mergeCell ref="A116:AJ116"/>
    <mergeCell ref="A115:AJ115"/>
    <mergeCell ref="AK116:AP116"/>
    <mergeCell ref="DK116:DW116"/>
    <mergeCell ref="AQ115:BB115"/>
    <mergeCell ref="A107:AM107"/>
    <mergeCell ref="A113:AJ114"/>
    <mergeCell ref="AT113:BB114"/>
    <mergeCell ref="AN107:AS107"/>
    <mergeCell ref="AN108:AS108"/>
    <mergeCell ref="AK113:AP114"/>
    <mergeCell ref="A108:AM108"/>
    <mergeCell ref="A109:AM109"/>
    <mergeCell ref="AN109:AS109"/>
    <mergeCell ref="A110:AM110"/>
    <mergeCell ref="A103:AM103"/>
    <mergeCell ref="AN103:AS103"/>
    <mergeCell ref="A106:AM106"/>
    <mergeCell ref="A102:AM102"/>
    <mergeCell ref="A105:AM105"/>
    <mergeCell ref="AN105:AS105"/>
    <mergeCell ref="A104:AM104"/>
    <mergeCell ref="AN104:AS104"/>
    <mergeCell ref="CW98:DM98"/>
    <mergeCell ref="CF101:CV101"/>
    <mergeCell ref="CF97:CV97"/>
    <mergeCell ref="CF96:CV96"/>
    <mergeCell ref="BJ101:CE101"/>
    <mergeCell ref="BJ74:CE74"/>
    <mergeCell ref="BJ89:CE89"/>
    <mergeCell ref="BJ82:CE82"/>
    <mergeCell ref="BJ90:CE90"/>
    <mergeCell ref="BJ83:CE83"/>
    <mergeCell ref="BJ97:CE97"/>
    <mergeCell ref="BJ96:CE96"/>
    <mergeCell ref="BJ98:CE98"/>
    <mergeCell ref="BJ93:CE93"/>
    <mergeCell ref="CF62:CV62"/>
    <mergeCell ref="AT40:BI40"/>
    <mergeCell ref="BJ40:CE40"/>
    <mergeCell ref="CF40:CV40"/>
    <mergeCell ref="CF59:CV59"/>
    <mergeCell ref="BJ43:CE43"/>
    <mergeCell ref="BJ47:CE47"/>
    <mergeCell ref="BJ42:CE42"/>
    <mergeCell ref="AT41:BI41"/>
    <mergeCell ref="BJ55:CE55"/>
    <mergeCell ref="CF61:CV61"/>
    <mergeCell ref="CF55:CV55"/>
    <mergeCell ref="BJ60:CE60"/>
    <mergeCell ref="BJ57:CE57"/>
    <mergeCell ref="CF56:CV56"/>
    <mergeCell ref="BJ52:CE52"/>
    <mergeCell ref="CF51:CV51"/>
    <mergeCell ref="CF60:CV60"/>
    <mergeCell ref="BJ53:CE53"/>
    <mergeCell ref="CF57:CV57"/>
    <mergeCell ref="CF54:CV54"/>
    <mergeCell ref="CF52:CV52"/>
    <mergeCell ref="CF53:CV53"/>
    <mergeCell ref="BJ54:CE54"/>
    <mergeCell ref="CF58:CV58"/>
    <mergeCell ref="CF65:CV65"/>
    <mergeCell ref="CF67:CV67"/>
    <mergeCell ref="A137:AJ137"/>
    <mergeCell ref="A128:AJ128"/>
    <mergeCell ref="AK132:AP132"/>
    <mergeCell ref="A132:AJ132"/>
    <mergeCell ref="A130:AJ131"/>
    <mergeCell ref="A136:AJ136"/>
    <mergeCell ref="A133:AJ133"/>
    <mergeCell ref="BJ104:CE104"/>
    <mergeCell ref="AK133:AP133"/>
    <mergeCell ref="AK126:AP126"/>
    <mergeCell ref="AK130:AP131"/>
    <mergeCell ref="AK128:AP128"/>
    <mergeCell ref="AQ135:BB135"/>
    <mergeCell ref="A134:AJ134"/>
    <mergeCell ref="A135:AJ135"/>
    <mergeCell ref="AK135:AP135"/>
    <mergeCell ref="AQ134:BB134"/>
    <mergeCell ref="BC135:BT135"/>
    <mergeCell ref="BC138:BT138"/>
    <mergeCell ref="BC145:BT145"/>
    <mergeCell ref="BC139:BT139"/>
    <mergeCell ref="BC141:BT141"/>
    <mergeCell ref="BC140:BT140"/>
    <mergeCell ref="AQ137:BB137"/>
    <mergeCell ref="AK148:AP148"/>
    <mergeCell ref="AK140:AP140"/>
    <mergeCell ref="AQ141:BB141"/>
    <mergeCell ref="AK147:AP147"/>
    <mergeCell ref="AQ146:BB146"/>
    <mergeCell ref="AQ143:BB143"/>
    <mergeCell ref="AQ138:BB138"/>
    <mergeCell ref="AQ140:BB140"/>
    <mergeCell ref="AQ139:BB139"/>
    <mergeCell ref="A158:AJ158"/>
    <mergeCell ref="A163:AJ163"/>
    <mergeCell ref="A166:AJ166"/>
    <mergeCell ref="A165:AJ165"/>
    <mergeCell ref="A161:AJ162"/>
    <mergeCell ref="A164:AJ164"/>
    <mergeCell ref="A169:AJ169"/>
    <mergeCell ref="A168:AJ168"/>
    <mergeCell ref="AK169:AP169"/>
    <mergeCell ref="A182:AJ182"/>
    <mergeCell ref="A174:AJ175"/>
    <mergeCell ref="A172:AJ172"/>
    <mergeCell ref="AK177:AP177"/>
    <mergeCell ref="A180:AJ180"/>
    <mergeCell ref="A181:AJ181"/>
    <mergeCell ref="AK181:AP181"/>
    <mergeCell ref="A167:AJ167"/>
    <mergeCell ref="AQ167:BB167"/>
    <mergeCell ref="AK163:AP163"/>
    <mergeCell ref="BC182:BR182"/>
    <mergeCell ref="AQ170:BB170"/>
    <mergeCell ref="AK182:AP182"/>
    <mergeCell ref="AQ182:BB182"/>
    <mergeCell ref="AK174:AP175"/>
    <mergeCell ref="AQ181:BB181"/>
    <mergeCell ref="AK180:AP180"/>
    <mergeCell ref="BU182:CG182"/>
    <mergeCell ref="CG173:CX173"/>
    <mergeCell ref="BC174:BT175"/>
    <mergeCell ref="CX176:DJ176"/>
    <mergeCell ref="BU176:CG176"/>
    <mergeCell ref="BU177:CG177"/>
    <mergeCell ref="CH181:CW181"/>
    <mergeCell ref="CX178:DJ178"/>
    <mergeCell ref="CH182:CW182"/>
    <mergeCell ref="BC179:BT179"/>
    <mergeCell ref="CH185:CW185"/>
    <mergeCell ref="BU185:CG185"/>
    <mergeCell ref="CH186:CW186"/>
    <mergeCell ref="CX185:DJ185"/>
    <mergeCell ref="CX191:DJ191"/>
    <mergeCell ref="AQ198:BB198"/>
    <mergeCell ref="A188:FG188"/>
    <mergeCell ref="CH194:CW194"/>
    <mergeCell ref="CH195:CW195"/>
    <mergeCell ref="A190:AJ191"/>
    <mergeCell ref="A193:AJ193"/>
    <mergeCell ref="AK190:AP191"/>
    <mergeCell ref="EX195:FJ195"/>
    <mergeCell ref="EK190:FJ190"/>
    <mergeCell ref="BU192:CG192"/>
    <mergeCell ref="BC198:BT198"/>
    <mergeCell ref="BU187:CG187"/>
    <mergeCell ref="CH191:CW191"/>
    <mergeCell ref="BU198:CG198"/>
    <mergeCell ref="AK197:AP197"/>
    <mergeCell ref="AK196:AP196"/>
    <mergeCell ref="A195:AJ195"/>
    <mergeCell ref="BC255:BR255"/>
    <mergeCell ref="BC246:BT246"/>
    <mergeCell ref="BC239:BT239"/>
    <mergeCell ref="BC240:BT240"/>
    <mergeCell ref="BC243:BT243"/>
    <mergeCell ref="BC241:BR241"/>
    <mergeCell ref="BC251:BT251"/>
    <mergeCell ref="BC253:BR253"/>
    <mergeCell ref="BC254:BR254"/>
    <mergeCell ref="A241:AJ241"/>
    <mergeCell ref="BC238:BT238"/>
    <mergeCell ref="AK217:AP217"/>
    <mergeCell ref="AK229:AP229"/>
    <mergeCell ref="AQ228:BB228"/>
    <mergeCell ref="AK223:AP223"/>
    <mergeCell ref="BC232:BR232"/>
    <mergeCell ref="AK234:AP234"/>
    <mergeCell ref="BC229:BT229"/>
    <mergeCell ref="BC222:BT222"/>
    <mergeCell ref="BC227:BT227"/>
    <mergeCell ref="AK215:AP215"/>
    <mergeCell ref="AK218:AP218"/>
    <mergeCell ref="AQ216:BB216"/>
    <mergeCell ref="AK216:AP216"/>
    <mergeCell ref="AQ218:BB218"/>
    <mergeCell ref="AQ215:BB215"/>
    <mergeCell ref="BC215:BR215"/>
    <mergeCell ref="AK221:AP221"/>
    <mergeCell ref="BC217:BT217"/>
    <mergeCell ref="CH166:CW166"/>
    <mergeCell ref="BC168:BT168"/>
    <mergeCell ref="CH169:CW169"/>
    <mergeCell ref="CH171:CW171"/>
    <mergeCell ref="CH168:CW168"/>
    <mergeCell ref="BU167:CG167"/>
    <mergeCell ref="BU170:CG170"/>
    <mergeCell ref="BU171:CG171"/>
    <mergeCell ref="BC169:BT169"/>
    <mergeCell ref="BC170:BR170"/>
    <mergeCell ref="CH172:CW172"/>
    <mergeCell ref="CH177:CW177"/>
    <mergeCell ref="CH176:CW176"/>
    <mergeCell ref="AQ211:BB211"/>
    <mergeCell ref="BU199:CG199"/>
    <mergeCell ref="BU200:CG200"/>
    <mergeCell ref="BU186:CG186"/>
    <mergeCell ref="AQ203:BB203"/>
    <mergeCell ref="AQ208:BB209"/>
    <mergeCell ref="AQ202:BB202"/>
    <mergeCell ref="AQ212:BB212"/>
    <mergeCell ref="AQ217:BB217"/>
    <mergeCell ref="BU195:CG195"/>
    <mergeCell ref="BC186:BR186"/>
    <mergeCell ref="BU193:CG193"/>
    <mergeCell ref="AQ210:BB210"/>
    <mergeCell ref="BC201:BR201"/>
    <mergeCell ref="BU201:CG201"/>
    <mergeCell ref="BU197:CG197"/>
    <mergeCell ref="BU196:CG196"/>
    <mergeCell ref="BC187:BR187"/>
    <mergeCell ref="BC197:BT197"/>
    <mergeCell ref="AQ187:BB187"/>
    <mergeCell ref="AQ190:BB191"/>
    <mergeCell ref="AQ197:BB197"/>
    <mergeCell ref="AQ195:BB195"/>
    <mergeCell ref="AQ196:BB196"/>
    <mergeCell ref="BC194:BT194"/>
    <mergeCell ref="BC192:BT192"/>
    <mergeCell ref="BC195:BT195"/>
    <mergeCell ref="A211:AJ211"/>
    <mergeCell ref="A199:AJ199"/>
    <mergeCell ref="AK214:AP214"/>
    <mergeCell ref="BC212:BT212"/>
    <mergeCell ref="AK213:AP213"/>
    <mergeCell ref="AK212:AP212"/>
    <mergeCell ref="AQ214:BB214"/>
    <mergeCell ref="AQ213:BB213"/>
    <mergeCell ref="BC213:BR213"/>
    <mergeCell ref="A213:AJ213"/>
    <mergeCell ref="A216:AJ216"/>
    <mergeCell ref="BC199:BT199"/>
    <mergeCell ref="A215:AJ215"/>
    <mergeCell ref="A208:AJ209"/>
    <mergeCell ref="A205:AJ205"/>
    <mergeCell ref="A210:AJ210"/>
    <mergeCell ref="A212:AJ212"/>
    <mergeCell ref="BC214:BT214"/>
    <mergeCell ref="AK211:AP211"/>
    <mergeCell ref="A214:AJ214"/>
    <mergeCell ref="AQ194:BB194"/>
    <mergeCell ref="A194:AJ194"/>
    <mergeCell ref="AK195:AP195"/>
    <mergeCell ref="A187:AJ187"/>
    <mergeCell ref="AK187:AP187"/>
    <mergeCell ref="AK192:AP192"/>
    <mergeCell ref="A192:AJ192"/>
    <mergeCell ref="AK194:AP194"/>
    <mergeCell ref="AQ193:BB193"/>
    <mergeCell ref="AQ192:BB192"/>
    <mergeCell ref="BC183:BR183"/>
    <mergeCell ref="DN58:ED58"/>
    <mergeCell ref="CX184:DJ184"/>
    <mergeCell ref="CX183:DJ183"/>
    <mergeCell ref="DN68:ED68"/>
    <mergeCell ref="CW65:DM65"/>
    <mergeCell ref="CW67:DM67"/>
    <mergeCell ref="DN67:ED67"/>
    <mergeCell ref="DN69:ED69"/>
    <mergeCell ref="CH128:CW128"/>
    <mergeCell ref="BC185:BR185"/>
    <mergeCell ref="CH175:CW175"/>
    <mergeCell ref="BU165:CG165"/>
    <mergeCell ref="CX182:DJ182"/>
    <mergeCell ref="CH178:CW178"/>
    <mergeCell ref="CX177:DJ177"/>
    <mergeCell ref="CX167:DJ167"/>
    <mergeCell ref="A173:CD173"/>
    <mergeCell ref="CX168:DJ168"/>
    <mergeCell ref="BU166:CG166"/>
    <mergeCell ref="CH165:CW165"/>
    <mergeCell ref="CX171:DJ171"/>
    <mergeCell ref="A186:AJ186"/>
    <mergeCell ref="AK186:AP186"/>
    <mergeCell ref="BC184:BR184"/>
    <mergeCell ref="BU183:CG183"/>
    <mergeCell ref="BU184:CG184"/>
    <mergeCell ref="BU174:CG175"/>
    <mergeCell ref="BC171:BT171"/>
    <mergeCell ref="CH167:CW167"/>
    <mergeCell ref="CH151:CW151"/>
    <mergeCell ref="CH145:CW145"/>
    <mergeCell ref="CH146:CW146"/>
    <mergeCell ref="CH144:CW144"/>
    <mergeCell ref="CH147:CW147"/>
    <mergeCell ref="CH150:CW150"/>
    <mergeCell ref="CI149:CW149"/>
    <mergeCell ref="BC147:BR147"/>
    <mergeCell ref="BU149:CG149"/>
    <mergeCell ref="BC151:BR151"/>
    <mergeCell ref="BC148:BR148"/>
    <mergeCell ref="BC149:BI149"/>
    <mergeCell ref="BC150:BR150"/>
    <mergeCell ref="BU151:CG151"/>
    <mergeCell ref="BU145:CG145"/>
    <mergeCell ref="CF94:CV94"/>
    <mergeCell ref="CW94:DM94"/>
    <mergeCell ref="BU139:CG139"/>
    <mergeCell ref="BU141:CG141"/>
    <mergeCell ref="BU133:CG133"/>
    <mergeCell ref="CH134:CW134"/>
    <mergeCell ref="CX143:DJ143"/>
    <mergeCell ref="CX135:DJ135"/>
    <mergeCell ref="BU130:CG131"/>
    <mergeCell ref="CW85:DM85"/>
    <mergeCell ref="CW93:DM93"/>
    <mergeCell ref="CW91:DM91"/>
    <mergeCell ref="CW89:DM89"/>
    <mergeCell ref="CW90:DM90"/>
    <mergeCell ref="CW92:DM92"/>
    <mergeCell ref="CW87:DM87"/>
    <mergeCell ref="CW84:DM84"/>
    <mergeCell ref="AQ157:BB157"/>
    <mergeCell ref="BU161:CG162"/>
    <mergeCell ref="BU158:CG158"/>
    <mergeCell ref="BU159:CG159"/>
    <mergeCell ref="CH158:CW158"/>
    <mergeCell ref="CH152:CW152"/>
    <mergeCell ref="CH143:CW143"/>
    <mergeCell ref="CH156:CW156"/>
    <mergeCell ref="CH148:CW148"/>
    <mergeCell ref="BU126:CG126"/>
    <mergeCell ref="CG129:CX129"/>
    <mergeCell ref="CX142:DJ142"/>
    <mergeCell ref="BU138:CG138"/>
    <mergeCell ref="BU142:CG142"/>
    <mergeCell ref="CX138:DJ138"/>
    <mergeCell ref="CH133:CW133"/>
    <mergeCell ref="CH126:CW126"/>
    <mergeCell ref="BU132:CG132"/>
    <mergeCell ref="CX136:DJ136"/>
    <mergeCell ref="CX139:DJ139"/>
    <mergeCell ref="CX137:DJ137"/>
    <mergeCell ref="BU143:CG143"/>
    <mergeCell ref="CH140:CW140"/>
    <mergeCell ref="CX140:DJ140"/>
    <mergeCell ref="CH124:CW124"/>
    <mergeCell ref="BU150:CG150"/>
    <mergeCell ref="BU147:CG147"/>
    <mergeCell ref="CH135:CW135"/>
    <mergeCell ref="CH137:CW137"/>
    <mergeCell ref="CH136:CW136"/>
    <mergeCell ref="BU136:CG136"/>
    <mergeCell ref="BU137:CG137"/>
    <mergeCell ref="CH139:CW139"/>
    <mergeCell ref="CH138:CW138"/>
    <mergeCell ref="AK228:AP228"/>
    <mergeCell ref="A228:AJ228"/>
    <mergeCell ref="A229:AJ229"/>
    <mergeCell ref="AK230:AP230"/>
    <mergeCell ref="A217:AJ217"/>
    <mergeCell ref="A221:AJ221"/>
    <mergeCell ref="A218:AJ218"/>
    <mergeCell ref="A219:AJ219"/>
    <mergeCell ref="A220:AJ220"/>
    <mergeCell ref="AK198:AP198"/>
    <mergeCell ref="A197:AJ197"/>
    <mergeCell ref="A198:AJ198"/>
    <mergeCell ref="A206:AJ206"/>
    <mergeCell ref="A204:AJ204"/>
    <mergeCell ref="A203:AJ203"/>
    <mergeCell ref="AK204:AP204"/>
    <mergeCell ref="AK205:AP205"/>
    <mergeCell ref="AK203:AP203"/>
    <mergeCell ref="AK200:AP200"/>
    <mergeCell ref="A196:AJ196"/>
    <mergeCell ref="A200:AJ200"/>
    <mergeCell ref="A201:AJ201"/>
    <mergeCell ref="A202:AJ202"/>
    <mergeCell ref="AQ200:BB200"/>
    <mergeCell ref="AQ206:BB206"/>
    <mergeCell ref="BC203:BR203"/>
    <mergeCell ref="BU203:CG203"/>
    <mergeCell ref="BU202:CG202"/>
    <mergeCell ref="BU204:CG204"/>
    <mergeCell ref="BC202:BR202"/>
    <mergeCell ref="BC204:BT204"/>
    <mergeCell ref="BC206:BT206"/>
    <mergeCell ref="BC200:BT200"/>
    <mergeCell ref="AK201:AP201"/>
    <mergeCell ref="BC210:BT210"/>
    <mergeCell ref="AK208:AP209"/>
    <mergeCell ref="AK202:AP202"/>
    <mergeCell ref="AK206:AP206"/>
    <mergeCell ref="AK210:AP210"/>
    <mergeCell ref="AQ204:BB204"/>
    <mergeCell ref="AQ205:BB205"/>
    <mergeCell ref="BC208:BT209"/>
    <mergeCell ref="BC205:BT205"/>
    <mergeCell ref="EK228:EW228"/>
    <mergeCell ref="EK227:EW227"/>
    <mergeCell ref="CX228:DJ228"/>
    <mergeCell ref="DX231:EJ231"/>
    <mergeCell ref="CX229:DJ229"/>
    <mergeCell ref="CX230:DJ230"/>
    <mergeCell ref="EK231:EW231"/>
    <mergeCell ref="EK230:EW230"/>
    <mergeCell ref="EK229:EW229"/>
    <mergeCell ref="DX229:EJ229"/>
    <mergeCell ref="CH234:CW234"/>
    <mergeCell ref="AK244:AP244"/>
    <mergeCell ref="AQ246:BB246"/>
    <mergeCell ref="AK249:AP250"/>
    <mergeCell ref="BI247:CQ247"/>
    <mergeCell ref="BC249:BT250"/>
    <mergeCell ref="CH245:CW245"/>
    <mergeCell ref="BU246:CG246"/>
    <mergeCell ref="BU245:CG245"/>
    <mergeCell ref="BU243:CG243"/>
    <mergeCell ref="AQ230:BB230"/>
    <mergeCell ref="AQ232:BB232"/>
    <mergeCell ref="AQ231:BB231"/>
    <mergeCell ref="A249:AJ250"/>
    <mergeCell ref="AQ245:BB245"/>
    <mergeCell ref="A246:AJ246"/>
    <mergeCell ref="AQ249:BB250"/>
    <mergeCell ref="A231:AJ231"/>
    <mergeCell ref="A230:AJ230"/>
    <mergeCell ref="AK231:AP231"/>
    <mergeCell ref="A252:AJ252"/>
    <mergeCell ref="AK251:AP251"/>
    <mergeCell ref="BC252:BT252"/>
    <mergeCell ref="AQ251:BB251"/>
    <mergeCell ref="AK252:AP252"/>
    <mergeCell ref="A251:AJ251"/>
    <mergeCell ref="AQ252:BB252"/>
    <mergeCell ref="BU252:CG252"/>
    <mergeCell ref="CH252:CW252"/>
    <mergeCell ref="BU249:CG250"/>
    <mergeCell ref="BU253:CG253"/>
    <mergeCell ref="CH253:CW253"/>
    <mergeCell ref="BU251:CG251"/>
    <mergeCell ref="CW54:DM54"/>
    <mergeCell ref="EX226:FJ226"/>
    <mergeCell ref="DK226:DW226"/>
    <mergeCell ref="DX226:EJ226"/>
    <mergeCell ref="EK226:EW226"/>
    <mergeCell ref="EK218:EW218"/>
    <mergeCell ref="DX217:EJ217"/>
    <mergeCell ref="CH209:CW209"/>
    <mergeCell ref="EK221:EW221"/>
    <mergeCell ref="EK216:EW216"/>
    <mergeCell ref="CW60:DM60"/>
    <mergeCell ref="CW59:DM59"/>
    <mergeCell ref="CW56:DM56"/>
    <mergeCell ref="CW58:DM58"/>
    <mergeCell ref="DN61:ED61"/>
    <mergeCell ref="DN63:ED63"/>
    <mergeCell ref="DN56:ED56"/>
    <mergeCell ref="DN51:ED51"/>
    <mergeCell ref="DN52:ED52"/>
    <mergeCell ref="DN53:ED53"/>
    <mergeCell ref="DN60:ED60"/>
    <mergeCell ref="CF46:CV46"/>
    <mergeCell ref="DN66:ED66"/>
    <mergeCell ref="CW64:DM64"/>
    <mergeCell ref="DN48:ED48"/>
    <mergeCell ref="DN57:ED57"/>
    <mergeCell ref="DN62:ED62"/>
    <mergeCell ref="DN64:ED64"/>
    <mergeCell ref="DN59:ED59"/>
    <mergeCell ref="CF63:CV63"/>
    <mergeCell ref="DN50:ED50"/>
    <mergeCell ref="EE37:ES37"/>
    <mergeCell ref="EE50:ES50"/>
    <mergeCell ref="DN47:ED47"/>
    <mergeCell ref="CW46:DM46"/>
    <mergeCell ref="CW48:DM48"/>
    <mergeCell ref="CW50:DM50"/>
    <mergeCell ref="CW42:DM42"/>
    <mergeCell ref="CW47:DM47"/>
    <mergeCell ref="CW43:DM43"/>
    <mergeCell ref="CW39:DM39"/>
    <mergeCell ref="CW62:DM62"/>
    <mergeCell ref="DN33:ED33"/>
    <mergeCell ref="EE33:ES33"/>
    <mergeCell ref="DN34:ED34"/>
    <mergeCell ref="EE34:ES34"/>
    <mergeCell ref="DN54:ED54"/>
    <mergeCell ref="DN49:ED49"/>
    <mergeCell ref="EE49:ES49"/>
    <mergeCell ref="DN37:ED37"/>
    <mergeCell ref="EE36:ES36"/>
    <mergeCell ref="DN29:ED29"/>
    <mergeCell ref="CW38:DM38"/>
    <mergeCell ref="DN30:ED30"/>
    <mergeCell ref="DN35:ED35"/>
    <mergeCell ref="CW35:DM35"/>
    <mergeCell ref="CW36:DM36"/>
    <mergeCell ref="DN32:ED32"/>
    <mergeCell ref="CW37:DM37"/>
    <mergeCell ref="DN36:ED36"/>
    <mergeCell ref="DN38:ED38"/>
    <mergeCell ref="AN44:AS44"/>
    <mergeCell ref="AN47:AS47"/>
    <mergeCell ref="A46:AM46"/>
    <mergeCell ref="AN43:AS43"/>
    <mergeCell ref="CF64:CV64"/>
    <mergeCell ref="DK170:DW170"/>
    <mergeCell ref="CX170:DJ170"/>
    <mergeCell ref="DK169:DW169"/>
    <mergeCell ref="CX169:DJ169"/>
    <mergeCell ref="CX158:DJ158"/>
    <mergeCell ref="BU153:CG153"/>
    <mergeCell ref="CH153:CW153"/>
    <mergeCell ref="CX155:DJ155"/>
    <mergeCell ref="CX157:DJ157"/>
    <mergeCell ref="CX156:DJ156"/>
    <mergeCell ref="CH157:CW157"/>
    <mergeCell ref="CX154:DJ154"/>
    <mergeCell ref="BU154:CG154"/>
    <mergeCell ref="CH155:CW155"/>
    <mergeCell ref="BU156:CG156"/>
    <mergeCell ref="BU155:CG155"/>
    <mergeCell ref="CH154:CW154"/>
    <mergeCell ref="CH122:CW122"/>
    <mergeCell ref="BU122:CG122"/>
    <mergeCell ref="BU121:CG121"/>
    <mergeCell ref="CX164:DJ164"/>
    <mergeCell ref="BU134:CG134"/>
    <mergeCell ref="BU135:CG135"/>
    <mergeCell ref="BU148:CG148"/>
    <mergeCell ref="CG160:CX160"/>
    <mergeCell ref="CX163:DJ163"/>
    <mergeCell ref="BU157:CG157"/>
    <mergeCell ref="BU120:CG120"/>
    <mergeCell ref="BJ79:CE79"/>
    <mergeCell ref="AT108:BI108"/>
    <mergeCell ref="CF73:CV73"/>
    <mergeCell ref="CF82:CV82"/>
    <mergeCell ref="AT97:BI97"/>
    <mergeCell ref="AT78:BI78"/>
    <mergeCell ref="CF84:CV84"/>
    <mergeCell ref="CF107:CV107"/>
    <mergeCell ref="BJ107:CE107"/>
    <mergeCell ref="BJ66:CE66"/>
    <mergeCell ref="AT70:BI70"/>
    <mergeCell ref="AT72:BI72"/>
    <mergeCell ref="AT89:BI89"/>
    <mergeCell ref="AT81:BI81"/>
    <mergeCell ref="BJ77:CE77"/>
    <mergeCell ref="BJ81:CE81"/>
    <mergeCell ref="AT76:BI76"/>
    <mergeCell ref="BJ68:CE68"/>
    <mergeCell ref="BJ76:CE76"/>
    <mergeCell ref="CF77:CV77"/>
    <mergeCell ref="AT24:BI24"/>
    <mergeCell ref="BJ24:CE24"/>
    <mergeCell ref="BU259:CG259"/>
    <mergeCell ref="BJ80:CE80"/>
    <mergeCell ref="BC244:BT244"/>
    <mergeCell ref="BU244:CG244"/>
    <mergeCell ref="BJ85:CE85"/>
    <mergeCell ref="BU169:CG169"/>
    <mergeCell ref="BU168:CG168"/>
    <mergeCell ref="A20:AM20"/>
    <mergeCell ref="AN20:AS20"/>
    <mergeCell ref="AT20:BI20"/>
    <mergeCell ref="BJ22:CE22"/>
    <mergeCell ref="A21:AM21"/>
    <mergeCell ref="AN21:AS21"/>
    <mergeCell ref="AT22:BI22"/>
    <mergeCell ref="AN30:AS30"/>
    <mergeCell ref="A30:AM30"/>
    <mergeCell ref="A22:AM22"/>
    <mergeCell ref="A25:AM25"/>
    <mergeCell ref="A23:AM23"/>
    <mergeCell ref="AN23:AS23"/>
    <mergeCell ref="AN22:AS22"/>
    <mergeCell ref="A24:AM24"/>
    <mergeCell ref="AN24:AS24"/>
    <mergeCell ref="AN25:AS25"/>
    <mergeCell ref="A26:AM26"/>
    <mergeCell ref="AN36:AS36"/>
    <mergeCell ref="A33:AM33"/>
    <mergeCell ref="AN33:AS33"/>
    <mergeCell ref="A32:AM32"/>
    <mergeCell ref="A36:AM36"/>
    <mergeCell ref="A34:AM34"/>
    <mergeCell ref="AN34:AS34"/>
    <mergeCell ref="A35:AM35"/>
    <mergeCell ref="AN35:AS35"/>
    <mergeCell ref="AN32:AS32"/>
    <mergeCell ref="A39:AM39"/>
    <mergeCell ref="AT37:BI37"/>
    <mergeCell ref="AN37:AS37"/>
    <mergeCell ref="A37:AM37"/>
    <mergeCell ref="AN38:AS38"/>
    <mergeCell ref="A38:AM38"/>
    <mergeCell ref="AT32:BI32"/>
    <mergeCell ref="AT36:BI36"/>
    <mergeCell ref="AT35:BI35"/>
    <mergeCell ref="ET38:FJ38"/>
    <mergeCell ref="CW40:DM40"/>
    <mergeCell ref="AT38:BI38"/>
    <mergeCell ref="DN39:ED39"/>
    <mergeCell ref="EE39:ES39"/>
    <mergeCell ref="ET39:FJ39"/>
    <mergeCell ref="CF39:CV39"/>
    <mergeCell ref="AT39:BI39"/>
    <mergeCell ref="BJ39:CE39"/>
    <mergeCell ref="EE38:ES38"/>
    <mergeCell ref="ET46:FJ46"/>
    <mergeCell ref="DN45:ED45"/>
    <mergeCell ref="DN44:ED44"/>
    <mergeCell ref="DN46:ED46"/>
    <mergeCell ref="ET41:FJ41"/>
    <mergeCell ref="ET40:FJ40"/>
    <mergeCell ref="DN43:ED43"/>
    <mergeCell ref="ET43:FJ43"/>
    <mergeCell ref="AT47:BI47"/>
    <mergeCell ref="CF42:CV42"/>
    <mergeCell ref="DN40:ED40"/>
    <mergeCell ref="EE40:ES40"/>
    <mergeCell ref="CF41:CV41"/>
    <mergeCell ref="DN41:ED41"/>
    <mergeCell ref="CW41:DM41"/>
    <mergeCell ref="EE41:ES41"/>
    <mergeCell ref="CF43:CV43"/>
    <mergeCell ref="DN42:ED42"/>
    <mergeCell ref="ET55:FJ55"/>
    <mergeCell ref="EE55:ES55"/>
    <mergeCell ref="ET42:FJ42"/>
    <mergeCell ref="EE51:ES51"/>
    <mergeCell ref="ET54:FJ54"/>
    <mergeCell ref="EE48:ES48"/>
    <mergeCell ref="ET48:FG48"/>
    <mergeCell ref="EE43:ES43"/>
    <mergeCell ref="EE42:ES42"/>
    <mergeCell ref="ET44:FJ44"/>
    <mergeCell ref="ET53:FJ53"/>
    <mergeCell ref="EE44:ES44"/>
    <mergeCell ref="EE45:ES45"/>
    <mergeCell ref="EE47:ES47"/>
    <mergeCell ref="EE46:ES46"/>
    <mergeCell ref="EE52:ES52"/>
    <mergeCell ref="EE53:ES53"/>
    <mergeCell ref="ET47:FG47"/>
    <mergeCell ref="ET50:FG50"/>
    <mergeCell ref="ET45:FJ45"/>
    <mergeCell ref="ET330:FJ330"/>
    <mergeCell ref="ET329:FJ329"/>
    <mergeCell ref="ET328:FJ328"/>
    <mergeCell ref="ET327:FJ327"/>
    <mergeCell ref="ET326:FJ326"/>
    <mergeCell ref="ET325:FJ325"/>
    <mergeCell ref="EX316:FJ316"/>
    <mergeCell ref="EX315:FJ315"/>
    <mergeCell ref="EX318:FJ318"/>
    <mergeCell ref="EK318:EW318"/>
    <mergeCell ref="EE325:ES325"/>
    <mergeCell ref="ET324:FJ324"/>
    <mergeCell ref="EE324:ES324"/>
    <mergeCell ref="EE322:ES322"/>
    <mergeCell ref="ET321:FJ322"/>
    <mergeCell ref="ET323:FJ323"/>
    <mergeCell ref="EE323:ES323"/>
    <mergeCell ref="EX312:FJ312"/>
    <mergeCell ref="EK316:EW316"/>
    <mergeCell ref="DX318:EJ318"/>
    <mergeCell ref="EX314:FG314"/>
    <mergeCell ref="DN323:ED323"/>
    <mergeCell ref="EX311:FJ311"/>
    <mergeCell ref="EK309:FJ309"/>
    <mergeCell ref="BU312:CG312"/>
    <mergeCell ref="BC312:BT312"/>
    <mergeCell ref="BU311:CG311"/>
    <mergeCell ref="BC311:BT311"/>
    <mergeCell ref="CH310:CW310"/>
    <mergeCell ref="CH309:EJ309"/>
    <mergeCell ref="EX302:FJ302"/>
    <mergeCell ref="EX300:FJ300"/>
    <mergeCell ref="EX298:FJ298"/>
    <mergeCell ref="DK301:DW301"/>
    <mergeCell ref="DX301:EJ301"/>
    <mergeCell ref="EK301:EW301"/>
    <mergeCell ref="EX301:FG301"/>
    <mergeCell ref="EK299:EW299"/>
    <mergeCell ref="DX299:EJ299"/>
    <mergeCell ref="DX298:EJ298"/>
    <mergeCell ref="EX297:FJ297"/>
    <mergeCell ref="EX296:FJ296"/>
    <mergeCell ref="EX295:FJ295"/>
    <mergeCell ref="EX299:FJ299"/>
    <mergeCell ref="EX291:FJ291"/>
    <mergeCell ref="EX287:FJ287"/>
    <mergeCell ref="EX284:FJ284"/>
    <mergeCell ref="EX283:FJ283"/>
    <mergeCell ref="EX288:FJ288"/>
    <mergeCell ref="EX289:FJ289"/>
    <mergeCell ref="EX290:FJ290"/>
    <mergeCell ref="EX282:FJ282"/>
    <mergeCell ref="EX286:FG286"/>
    <mergeCell ref="EX285:FG285"/>
    <mergeCell ref="EX281:FJ281"/>
    <mergeCell ref="EX280:FJ280"/>
    <mergeCell ref="EX279:FJ279"/>
    <mergeCell ref="EX278:FJ278"/>
    <mergeCell ref="EX277:FJ277"/>
    <mergeCell ref="EX276:FJ276"/>
    <mergeCell ref="EX275:FJ275"/>
    <mergeCell ref="EX274:FJ274"/>
    <mergeCell ref="EX229:FJ229"/>
    <mergeCell ref="EX268:FG268"/>
    <mergeCell ref="EX255:FG255"/>
    <mergeCell ref="EX256:FG256"/>
    <mergeCell ref="EX245:FG245"/>
    <mergeCell ref="EX252:FJ252"/>
    <mergeCell ref="EX253:FG253"/>
    <mergeCell ref="EX217:FJ217"/>
    <mergeCell ref="EX216:FG216"/>
    <mergeCell ref="EK217:EW217"/>
    <mergeCell ref="DX214:EJ214"/>
    <mergeCell ref="EK215:EW215"/>
    <mergeCell ref="DX216:EJ216"/>
    <mergeCell ref="EX212:FJ212"/>
    <mergeCell ref="EX213:FG213"/>
    <mergeCell ref="EX214:FJ214"/>
    <mergeCell ref="EX215:FG215"/>
    <mergeCell ref="EX210:FJ210"/>
    <mergeCell ref="EX209:FJ209"/>
    <mergeCell ref="EX200:FJ200"/>
    <mergeCell ref="EX201:FG201"/>
    <mergeCell ref="EK208:FJ208"/>
    <mergeCell ref="EX206:FJ206"/>
    <mergeCell ref="EK205:EW205"/>
    <mergeCell ref="EX205:FJ205"/>
    <mergeCell ref="EK200:EW200"/>
    <mergeCell ref="EK204:EW204"/>
    <mergeCell ref="EX163:FJ163"/>
    <mergeCell ref="EX192:FJ192"/>
    <mergeCell ref="EX179:FG179"/>
    <mergeCell ref="EX165:FG165"/>
    <mergeCell ref="EX191:FJ191"/>
    <mergeCell ref="EX166:FG166"/>
    <mergeCell ref="EX167:FJ167"/>
    <mergeCell ref="EX180:FG180"/>
    <mergeCell ref="EX187:FG187"/>
    <mergeCell ref="EX168:FJ168"/>
    <mergeCell ref="EX146:FJ146"/>
    <mergeCell ref="EX147:FG147"/>
    <mergeCell ref="EK176:EW176"/>
    <mergeCell ref="EX137:FJ137"/>
    <mergeCell ref="EX141:FJ141"/>
    <mergeCell ref="EX139:FJ139"/>
    <mergeCell ref="EX142:FJ142"/>
    <mergeCell ref="EX140:FJ140"/>
    <mergeCell ref="EX143:FJ143"/>
    <mergeCell ref="EX145:FJ145"/>
    <mergeCell ref="BJ41:CE41"/>
    <mergeCell ref="CW22:DM22"/>
    <mergeCell ref="CF23:CV23"/>
    <mergeCell ref="CW23:DM23"/>
    <mergeCell ref="CF26:CV26"/>
    <mergeCell ref="CW25:DM25"/>
    <mergeCell ref="CF31:CV31"/>
    <mergeCell ref="CW34:DM34"/>
    <mergeCell ref="BJ36:CE36"/>
    <mergeCell ref="BJ29:CE29"/>
    <mergeCell ref="BJ37:CE37"/>
    <mergeCell ref="AT42:BI42"/>
    <mergeCell ref="CF45:CV45"/>
    <mergeCell ref="CW45:DM45"/>
    <mergeCell ref="AT44:BI44"/>
    <mergeCell ref="BJ44:CE44"/>
    <mergeCell ref="CF44:CV44"/>
    <mergeCell ref="CW44:DM44"/>
    <mergeCell ref="AT45:BI45"/>
    <mergeCell ref="BJ45:CE45"/>
    <mergeCell ref="AT43:BI43"/>
    <mergeCell ref="AT50:BI50"/>
    <mergeCell ref="BJ50:CE50"/>
    <mergeCell ref="A56:AM56"/>
    <mergeCell ref="AT53:BI53"/>
    <mergeCell ref="AT55:BI55"/>
    <mergeCell ref="AN52:AS52"/>
    <mergeCell ref="AN56:AS56"/>
    <mergeCell ref="BJ51:CE51"/>
    <mergeCell ref="BJ56:CE56"/>
    <mergeCell ref="AN53:AS53"/>
    <mergeCell ref="AT51:BI51"/>
    <mergeCell ref="EE61:ES61"/>
    <mergeCell ref="EE54:ES54"/>
    <mergeCell ref="CW57:DM57"/>
    <mergeCell ref="CW55:DM55"/>
    <mergeCell ref="DN55:ED55"/>
    <mergeCell ref="CW51:DM51"/>
    <mergeCell ref="CW52:DM52"/>
    <mergeCell ref="CW53:DM53"/>
    <mergeCell ref="EK289:EW289"/>
    <mergeCell ref="DX185:EJ185"/>
    <mergeCell ref="DX215:EJ215"/>
    <mergeCell ref="EX133:FJ133"/>
    <mergeCell ref="EX148:FG148"/>
    <mergeCell ref="EX150:FG150"/>
    <mergeCell ref="EX136:FJ136"/>
    <mergeCell ref="EX138:FJ138"/>
    <mergeCell ref="EX144:FJ144"/>
    <mergeCell ref="EX152:FG152"/>
    <mergeCell ref="AK291:AP291"/>
    <mergeCell ref="AQ291:BB291"/>
    <mergeCell ref="A290:AJ290"/>
    <mergeCell ref="AK290:AP290"/>
    <mergeCell ref="AQ290:BB290"/>
    <mergeCell ref="A291:AJ291"/>
    <mergeCell ref="A289:AJ289"/>
    <mergeCell ref="AK289:AP289"/>
    <mergeCell ref="AQ289:BB289"/>
    <mergeCell ref="DK243:DW243"/>
    <mergeCell ref="BU262:CG262"/>
    <mergeCell ref="BC259:BT259"/>
    <mergeCell ref="BC260:BT260"/>
    <mergeCell ref="BC245:BT245"/>
    <mergeCell ref="AQ254:BB254"/>
    <mergeCell ref="BU254:CG254"/>
    <mergeCell ref="CH301:CW301"/>
    <mergeCell ref="DK228:DW228"/>
    <mergeCell ref="CH227:CW227"/>
    <mergeCell ref="DX228:EJ228"/>
    <mergeCell ref="DK227:DW227"/>
    <mergeCell ref="DK241:DW241"/>
    <mergeCell ref="DX239:EJ239"/>
    <mergeCell ref="CR247:FG247"/>
    <mergeCell ref="CH279:CW279"/>
    <mergeCell ref="CH297:CW297"/>
    <mergeCell ref="DK229:DW229"/>
    <mergeCell ref="DK223:DW223"/>
    <mergeCell ref="DK230:DW230"/>
    <mergeCell ref="DK216:DW216"/>
    <mergeCell ref="ET86:FJ86"/>
    <mergeCell ref="ET49:FG49"/>
    <mergeCell ref="AT49:BI49"/>
    <mergeCell ref="BJ49:CE49"/>
    <mergeCell ref="CF49:CV49"/>
    <mergeCell ref="CW49:DM49"/>
    <mergeCell ref="ET83:FG83"/>
    <mergeCell ref="ET81:FJ81"/>
    <mergeCell ref="ET51:FG51"/>
    <mergeCell ref="ET52:FG52"/>
    <mergeCell ref="A86:AK86"/>
    <mergeCell ref="CW86:DM86"/>
    <mergeCell ref="DN86:ED86"/>
    <mergeCell ref="EE86:ES86"/>
    <mergeCell ref="AT86:BI86"/>
    <mergeCell ref="BJ86:CE86"/>
    <mergeCell ref="CF86:CV86"/>
    <mergeCell ref="AT87:BI87"/>
    <mergeCell ref="BJ87:CE87"/>
    <mergeCell ref="CF87:CV87"/>
    <mergeCell ref="CF88:CV88"/>
    <mergeCell ref="CW88:DM88"/>
    <mergeCell ref="DN88:ED88"/>
    <mergeCell ref="A87:AK87"/>
    <mergeCell ref="A88:AM88"/>
    <mergeCell ref="AN88:AS88"/>
    <mergeCell ref="AT88:BI88"/>
    <mergeCell ref="BJ88:CE88"/>
    <mergeCell ref="ET88:FJ88"/>
    <mergeCell ref="DN87:ED87"/>
    <mergeCell ref="EE87:ES87"/>
    <mergeCell ref="ET87:FJ87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5" r:id="rId1"/>
  <rowBreaks count="7" manualBreakCount="7">
    <brk id="43" max="163" man="1"/>
    <brk id="84" max="163" man="1"/>
    <brk id="110" max="255" man="1"/>
    <brk id="159" max="163" man="1"/>
    <brk id="206" max="163" man="1"/>
    <brk id="246" max="163" man="1"/>
    <brk id="29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2012-11-01T07:37:38Z</cp:lastPrinted>
  <dcterms:created xsi:type="dcterms:W3CDTF">2005-02-01T12:32:18Z</dcterms:created>
  <dcterms:modified xsi:type="dcterms:W3CDTF">2012-11-01T10:39:27Z</dcterms:modified>
  <cp:category/>
  <cp:version/>
  <cp:contentType/>
  <cp:contentStatus/>
</cp:coreProperties>
</file>