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'отчет'!$A$47:$AM$47</definedName>
    <definedName name="_xlnm.Print_Area" localSheetId="0">'отчет'!$A$1:$FH$326</definedName>
  </definedNames>
  <calcPr fullCalcOnLoad="1"/>
</workbook>
</file>

<file path=xl/sharedStrings.xml><?xml version="1.0" encoding="utf-8"?>
<sst xmlns="http://schemas.openxmlformats.org/spreadsheetml/2006/main" count="679" uniqueCount="327">
  <si>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</si>
  <si>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</si>
  <si>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</si>
  <si>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</si>
  <si>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</si>
  <si>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</si>
  <si>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</si>
  <si>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</si>
  <si>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</si>
  <si>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</si>
  <si>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</si>
  <si>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</si>
  <si>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</si>
  <si>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</si>
  <si>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</si>
  <si>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</si>
  <si>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</si>
  <si>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</si>
  <si>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</si>
  <si>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</si>
  <si>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</si>
  <si>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</si>
  <si>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</si>
  <si>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</si>
  <si>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</si>
  <si>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</si>
  <si>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</si>
  <si>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</si>
  <si>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</si>
  <si>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</si>
  <si>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</si>
  <si>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</si>
  <si>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</si>
  <si>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</si>
  <si>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</si>
  <si>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</si>
  <si>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</si>
  <si>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</si>
  <si>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</si>
  <si>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</si>
  <si>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</si>
  <si>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</si>
  <si>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</si>
  <si>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</si>
  <si>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</si>
  <si>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</si>
  <si>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</si>
  <si>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</si>
  <si>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</si>
  <si>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</si>
  <si>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</si>
  <si>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</si>
  <si>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</si>
  <si>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</si>
  <si>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</si>
  <si>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</si>
  <si>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</si>
  <si>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</si>
  <si>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</si>
  <si>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</si>
  <si>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</si>
  <si>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</si>
  <si>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</si>
  <si>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</si>
  <si>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</si>
  <si>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</si>
  <si>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</si>
  <si>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</si>
  <si>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</si>
  <si>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</si>
  <si>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</si>
  <si>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</si>
  <si>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</si>
  <si>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</si>
  <si>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</si>
  <si>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</si>
  <si>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</si>
  <si>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</si>
  <si>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</si>
  <si>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</si>
  <si>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</si>
  <si>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</si>
  <si>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</si>
  <si>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</si>
  <si>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</si>
  <si>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</si>
  <si>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</si>
  <si>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</si>
  <si>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</si>
  <si>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</si>
  <si>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</si>
  <si>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</si>
  <si>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</si>
  <si>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</si>
  <si>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</si>
  <si>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</si>
  <si>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</si>
  <si>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</si>
  <si>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</si>
  <si>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</si>
  <si>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</si>
  <si>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</si>
  <si>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</si>
  <si>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</si>
  <si>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</si>
  <si>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</si>
  <si>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</si>
  <si>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</si>
  <si>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</si>
  <si>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</si>
  <si>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</si>
  <si>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</si>
  <si>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</si>
  <si>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</si>
  <si>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</si>
  <si>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</si>
  <si>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</si>
  <si>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</si>
  <si>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</si>
  <si>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</si>
  <si>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</si>
  <si>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</si>
  <si>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</si>
  <si>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</si>
  <si>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</si>
  <si>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</si>
  <si>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</si>
  <si>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</si>
  <si>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</si>
  <si>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</si>
  <si>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</si>
  <si>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</si>
  <si>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</si>
  <si>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</si>
  <si>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</si>
  <si>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</si>
  <si>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</si>
  <si>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</si>
  <si>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</si>
  <si>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</si>
  <si>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</si>
  <si>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</si>
  <si>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</si>
  <si>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</si>
  <si>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</si>
  <si>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</si>
  <si>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</si>
  <si>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</si>
  <si>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</si>
  <si>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</si>
  <si>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</si>
  <si>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</si>
  <si>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</si>
  <si>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</si>
  <si>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</si>
  <si>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</si>
  <si>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</si>
  <si>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</si>
  <si>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</si>
  <si>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</si>
  <si>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</si>
  <si>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</si>
  <si>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</si>
  <si>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</si>
  <si>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</si>
  <si>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</si>
  <si>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</si>
  <si>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</si>
  <si>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</si>
  <si>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</si>
  <si>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</si>
  <si>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</si>
  <si>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</si>
  <si>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</si>
  <si>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</si>
  <si>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</si>
  <si>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</si>
  <si>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</si>
  <si>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</si>
  <si>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</si>
  <si>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</si>
  <si>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</si>
  <si>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</si>
  <si>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</si>
  <si>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</si>
  <si>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</si>
  <si>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</si>
  <si>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</si>
  <si>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</si>
  <si>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</si>
  <si>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</si>
  <si>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</si>
  <si>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</si>
  <si>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</si>
  <si>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</si>
  <si>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</si>
  <si>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</si>
  <si>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</si>
  <si>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</si>
  <si>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</si>
  <si>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</si>
  <si>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</si>
  <si>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</si>
  <si>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</si>
  <si>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</si>
  <si>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</si>
  <si>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</si>
  <si>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</si>
  <si>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</si>
  <si>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</si>
  <si>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</si>
  <si>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</si>
  <si>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951.0113.0920300.244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</si>
  <si>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</si>
  <si>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</si>
  <si>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</si>
  <si>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</si>
  <si>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</si>
  <si>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</si>
  <si>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</si>
  <si>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</si>
  <si>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</si>
  <si>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</si>
  <si>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</si>
  <si>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</si>
  <si>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</si>
  <si>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</si>
  <si>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</si>
  <si>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</si>
  <si>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</si>
  <si>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</si>
  <si>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</si>
  <si>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</si>
  <si>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</si>
  <si>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</si>
  <si>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</si>
  <si>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</si>
  <si>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</si>
  <si>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</si>
  <si>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</si>
  <si>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</si>
  <si>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</si>
  <si>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</si>
  <si>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</si>
  <si>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</si>
  <si>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</si>
  <si>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</si>
  <si>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</si>
  <si>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</si>
  <si>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</si>
  <si>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</si>
  <si>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</si>
  <si>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Работы, услуги по содержанию имущества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</si>
  <si>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</si>
  <si>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</si>
  <si>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</si>
  <si>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</si>
  <si>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</si>
  <si>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</si>
  <si>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</si>
  <si>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</si>
  <si>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</si>
  <si>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</si>
  <si>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</si>
  <si>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</si>
  <si>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</si>
  <si>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</si>
  <si>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</si>
  <si>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</si>
  <si>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</si>
  <si>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</si>
  <si>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</si>
  <si>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</si>
  <si>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</si>
  <si>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</si>
  <si>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</si>
  <si>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</si>
  <si>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951.0113.0900200.244  ф.00</t>
  </si>
  <si>
    <t xml:space="preserve">     225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</si>
  <si>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</si>
  <si>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</si>
  <si>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</si>
  <si>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</si>
  <si>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</si>
  <si>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</si>
  <si>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</si>
  <si>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</si>
  <si>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</si>
  <si>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</si>
  <si>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</si>
  <si>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</si>
  <si>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</si>
  <si>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1 05 03010 01 3000 110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</si>
  <si>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</si>
  <si>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</si>
  <si>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</si>
  <si>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</si>
  <si>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</si>
  <si>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13 г.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</si>
  <si>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</si>
  <si>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</si>
  <si>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</si>
  <si>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</si>
  <si>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</si>
  <si>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</si>
  <si>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</si>
  <si>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951.0409.5222700.244 ф.19</t>
  </si>
  <si>
    <t>951.0503.7955546.244 ф.32</t>
  </si>
  <si>
    <t>951.0503.7953546.244 ф.36</t>
  </si>
  <si>
    <t>951.0503.7953546.244 ф.37</t>
  </si>
  <si>
    <t>1 09 04053 10 3000 110</t>
  </si>
  <si>
    <t>951.0309.7952646.244 ф.00</t>
  </si>
  <si>
    <t>951.0113.7952746.244   ф.00</t>
  </si>
  <si>
    <t>951.0409.5222700.243 ф.16</t>
  </si>
  <si>
    <t>951.0409.5222700.243 ф.85</t>
  </si>
  <si>
    <t xml:space="preserve">951.0502.5221500.411 </t>
  </si>
  <si>
    <t>951.0502.5221500.411 ф.16</t>
  </si>
  <si>
    <t>951.0502.5221500.411 ф.85</t>
  </si>
  <si>
    <t xml:space="preserve">951.0409.5222700.243 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</si>
  <si>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</si>
  <si>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</si>
  <si>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</si>
  <si>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</si>
  <si>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01.05.2013</t>
  </si>
  <si>
    <t>июня</t>
  </si>
  <si>
    <t>951.0503.7953546.244 ф.32</t>
  </si>
  <si>
    <t>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</si>
</sst>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4" fontId="5" fillId="0" borderId="13" xfId="0" applyNumberFormat="1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9" fontId="6" fillId="24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" fontId="5" fillId="24" borderId="13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9" fontId="6" fillId="0" borderId="13" xfId="57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166" fontId="5" fillId="0" borderId="13" xfId="43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3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6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wrapText="1" shrinkToFit="1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6"/>
  <sheetViews>
    <sheetView tabSelected="1" view="pageBreakPreview" zoomScaleSheetLayoutView="100" workbookViewId="0" topLeftCell="A16">
      <selection activeCell="DN32" sqref="DN32:ED32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1" t="s">
        <v>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58" t="s">
        <v>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5"/>
      <c r="ES2" s="5"/>
      <c r="ET2" s="146" t="s">
        <v>0</v>
      </c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47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48" t="s">
        <v>17</v>
      </c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50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63" t="s">
        <v>324</v>
      </c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5">
        <v>2013</v>
      </c>
      <c r="CF4" s="165"/>
      <c r="CG4" s="165"/>
      <c r="CH4" s="165"/>
      <c r="CI4" s="165"/>
      <c r="CJ4" s="118" t="s">
        <v>4</v>
      </c>
      <c r="CK4" s="118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51" t="s">
        <v>323</v>
      </c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2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4" t="s">
        <v>51</v>
      </c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52" t="s">
        <v>52</v>
      </c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4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4" t="s">
        <v>121</v>
      </c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5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2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5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2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190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55">
        <v>383</v>
      </c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7"/>
    </row>
    <row r="9" spans="1:166" s="4" customFormat="1" ht="15.75" customHeight="1">
      <c r="A9" s="158" t="s">
        <v>20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60"/>
    </row>
    <row r="10" spans="1:167" s="4" customFormat="1" ht="19.5" customHeight="1">
      <c r="A10" s="131" t="s">
        <v>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3"/>
      <c r="AN10" s="131" t="s">
        <v>23</v>
      </c>
      <c r="AO10" s="132"/>
      <c r="AP10" s="132"/>
      <c r="AQ10" s="132"/>
      <c r="AR10" s="132"/>
      <c r="AS10" s="133"/>
      <c r="AT10" s="131" t="s">
        <v>28</v>
      </c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3"/>
      <c r="BJ10" s="131" t="s">
        <v>138</v>
      </c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3"/>
      <c r="CF10" s="42" t="s">
        <v>24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4"/>
      <c r="ET10" s="69" t="s">
        <v>29</v>
      </c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5"/>
    </row>
    <row r="11" spans="1:167" s="4" customFormat="1" ht="109.5" customHeight="1">
      <c r="A11" s="134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6"/>
      <c r="AN11" s="134"/>
      <c r="AO11" s="135"/>
      <c r="AP11" s="135"/>
      <c r="AQ11" s="135"/>
      <c r="AR11" s="135"/>
      <c r="AS11" s="136"/>
      <c r="AT11" s="134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6"/>
      <c r="BJ11" s="134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6"/>
      <c r="CF11" s="43" t="s">
        <v>139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4"/>
      <c r="CW11" s="42" t="s">
        <v>25</v>
      </c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4"/>
      <c r="DN11" s="42" t="s">
        <v>26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4"/>
      <c r="EE11" s="42" t="s">
        <v>27</v>
      </c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4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5"/>
    </row>
    <row r="12" spans="1:167" s="4" customFormat="1" ht="11.25" customHeight="1">
      <c r="A12" s="139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1"/>
      <c r="AN12" s="139">
        <v>2</v>
      </c>
      <c r="AO12" s="140"/>
      <c r="AP12" s="140"/>
      <c r="AQ12" s="140"/>
      <c r="AR12" s="140"/>
      <c r="AS12" s="141"/>
      <c r="AT12" s="139">
        <v>3</v>
      </c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1"/>
      <c r="BJ12" s="139">
        <v>4</v>
      </c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1"/>
      <c r="CF12" s="139">
        <v>5</v>
      </c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1"/>
      <c r="CW12" s="139">
        <v>6</v>
      </c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1"/>
      <c r="DN12" s="139">
        <v>7</v>
      </c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1"/>
      <c r="EE12" s="139">
        <v>8</v>
      </c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1"/>
      <c r="ET12" s="138">
        <v>9</v>
      </c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5"/>
    </row>
    <row r="13" spans="1:167" s="12" customFormat="1" ht="20.25" customHeight="1">
      <c r="A13" s="142" t="s">
        <v>21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4"/>
      <c r="AN13" s="145" t="s">
        <v>30</v>
      </c>
      <c r="AO13" s="145"/>
      <c r="AP13" s="145"/>
      <c r="AQ13" s="145"/>
      <c r="AR13" s="145"/>
      <c r="AS13" s="145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66">
        <f>BJ15+BJ98</f>
        <v>8603846</v>
      </c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>
        <f>CF15+CF99</f>
        <v>2544848.6</v>
      </c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6">
        <f>CF13</f>
        <v>2544848.6</v>
      </c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11"/>
    </row>
    <row r="14" spans="1:167" s="4" customFormat="1" ht="15" customHeight="1">
      <c r="A14" s="129" t="s">
        <v>22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00" t="s">
        <v>31</v>
      </c>
      <c r="AO14" s="100"/>
      <c r="AP14" s="100"/>
      <c r="AQ14" s="100"/>
      <c r="AR14" s="100"/>
      <c r="AS14" s="100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5"/>
    </row>
    <row r="15" spans="1:167" s="12" customFormat="1" ht="18" customHeight="1">
      <c r="A15" s="108" t="s">
        <v>147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52"/>
      <c r="AO15" s="52"/>
      <c r="AP15" s="52"/>
      <c r="AQ15" s="52"/>
      <c r="AR15" s="52"/>
      <c r="AS15" s="52"/>
      <c r="AT15" s="52" t="s">
        <v>89</v>
      </c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66">
        <f>BJ16+BJ52+BJ68+BJ79+BJ83+BJ29+BJ90</f>
        <v>2490100</v>
      </c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>
        <f>CF16+CF52+CF68+CF83+CF72+CF79+CF95+CF29+CF90</f>
        <v>889148.6000000001</v>
      </c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6">
        <f>CF15</f>
        <v>889148.6000000001</v>
      </c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11"/>
    </row>
    <row r="16" spans="1:167" s="12" customFormat="1" ht="18" customHeight="1">
      <c r="A16" s="109" t="s">
        <v>167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52"/>
      <c r="AO16" s="52"/>
      <c r="AP16" s="52"/>
      <c r="AQ16" s="52"/>
      <c r="AR16" s="52"/>
      <c r="AS16" s="52"/>
      <c r="AT16" s="52" t="s">
        <v>148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66">
        <f>BJ17</f>
        <v>807800</v>
      </c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>
        <f>CF17</f>
        <v>144555.55000000002</v>
      </c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6">
        <f>CF16</f>
        <v>144555.55000000002</v>
      </c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10"/>
      <c r="FJ16" s="10"/>
      <c r="FK16" s="11"/>
    </row>
    <row r="17" spans="1:167" s="12" customFormat="1" ht="18.75" customHeight="1">
      <c r="A17" s="109" t="s">
        <v>50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52"/>
      <c r="AO17" s="52"/>
      <c r="AP17" s="52"/>
      <c r="AQ17" s="52"/>
      <c r="AR17" s="52"/>
      <c r="AS17" s="52"/>
      <c r="AT17" s="52" t="s">
        <v>107</v>
      </c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66">
        <f>BJ18</f>
        <v>807800</v>
      </c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>
        <f>CF18+CF25+CF22</f>
        <v>144555.55000000002</v>
      </c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6">
        <f>CF17</f>
        <v>144555.55000000002</v>
      </c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10"/>
      <c r="FI17" s="10"/>
      <c r="FJ17" s="10"/>
      <c r="FK17" s="11"/>
    </row>
    <row r="18" spans="1:167" s="12" customFormat="1" ht="18" customHeight="1">
      <c r="A18" s="108" t="s">
        <v>50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52"/>
      <c r="AO18" s="52"/>
      <c r="AP18" s="52"/>
      <c r="AQ18" s="52"/>
      <c r="AR18" s="52"/>
      <c r="AS18" s="52"/>
      <c r="AT18" s="52" t="s">
        <v>192</v>
      </c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6">
        <v>807800</v>
      </c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>
        <f>CF19+CF20+CF21</f>
        <v>141243.7</v>
      </c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6">
        <f>CF18</f>
        <v>141243.7</v>
      </c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11"/>
    </row>
    <row r="19" spans="1:170" s="4" customFormat="1" ht="15.75" customHeight="1">
      <c r="A19" s="59" t="s">
        <v>50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1"/>
      <c r="AO19" s="61"/>
      <c r="AP19" s="61"/>
      <c r="AQ19" s="61"/>
      <c r="AR19" s="61"/>
      <c r="AS19" s="61"/>
      <c r="AT19" s="61" t="s">
        <v>191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2">
        <v>0</v>
      </c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>
        <v>141243.7</v>
      </c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2">
        <f>CF19</f>
        <v>141243.7</v>
      </c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5"/>
      <c r="FN19" s="5"/>
    </row>
    <row r="20" spans="1:170" s="4" customFormat="1" ht="15.75" customHeight="1">
      <c r="A20" s="59" t="s">
        <v>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1"/>
      <c r="AO20" s="61"/>
      <c r="AP20" s="61"/>
      <c r="AQ20" s="61"/>
      <c r="AR20" s="61"/>
      <c r="AS20" s="61"/>
      <c r="AT20" s="61" t="s">
        <v>237</v>
      </c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2">
        <v>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0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2">
        <f aca="true" t="shared" si="0" ref="EE20:EE27">CF20</f>
        <v>0</v>
      </c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5"/>
      <c r="FN20" s="5"/>
    </row>
    <row r="21" spans="1:170" s="4" customFormat="1" ht="15.75" customHeight="1">
      <c r="A21" s="59" t="s">
        <v>50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1"/>
      <c r="AO21" s="61"/>
      <c r="AP21" s="61"/>
      <c r="AQ21" s="61"/>
      <c r="AR21" s="61"/>
      <c r="AS21" s="61"/>
      <c r="AT21" s="61" t="s">
        <v>291</v>
      </c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2">
        <v>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2">
        <f>CF21</f>
        <v>0</v>
      </c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5"/>
      <c r="FN21" s="5"/>
    </row>
    <row r="22" spans="1:170" s="12" customFormat="1" ht="15.75" customHeight="1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52"/>
      <c r="AO22" s="52"/>
      <c r="AP22" s="52"/>
      <c r="AQ22" s="52"/>
      <c r="AR22" s="52"/>
      <c r="AS22" s="52"/>
      <c r="AT22" s="52" t="s">
        <v>280</v>
      </c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66">
        <v>0</v>
      </c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>
        <f>CF23+CF24</f>
        <v>116.12</v>
      </c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6">
        <f t="shared" si="0"/>
        <v>116.12</v>
      </c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11"/>
      <c r="FN22" s="11"/>
    </row>
    <row r="23" spans="1:170" s="4" customFormat="1" ht="15.75" customHeight="1">
      <c r="A23" s="59" t="s">
        <v>50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1"/>
      <c r="AO23" s="61"/>
      <c r="AP23" s="61"/>
      <c r="AQ23" s="61"/>
      <c r="AR23" s="61"/>
      <c r="AS23" s="61"/>
      <c r="AT23" s="61" t="s">
        <v>279</v>
      </c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2">
        <v>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97.5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2">
        <f t="shared" si="0"/>
        <v>97.5</v>
      </c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5"/>
      <c r="FN23" s="5"/>
    </row>
    <row r="24" spans="1:170" s="4" customFormat="1" ht="15.75" customHeight="1">
      <c r="A24" s="59" t="s">
        <v>50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1"/>
      <c r="AO24" s="61"/>
      <c r="AP24" s="61"/>
      <c r="AQ24" s="61"/>
      <c r="AR24" s="61"/>
      <c r="AS24" s="61"/>
      <c r="AT24" s="61" t="s">
        <v>322</v>
      </c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2">
        <v>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18.62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2">
        <f>CF24</f>
        <v>18.62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5"/>
      <c r="FN24" s="5"/>
    </row>
    <row r="25" spans="1:170" s="12" customFormat="1" ht="15.75" customHeight="1">
      <c r="A25" s="108" t="s">
        <v>50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52"/>
      <c r="AO25" s="52"/>
      <c r="AP25" s="52"/>
      <c r="AQ25" s="52"/>
      <c r="AR25" s="52"/>
      <c r="AS25" s="52"/>
      <c r="AT25" s="52" t="s">
        <v>265</v>
      </c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66">
        <v>0</v>
      </c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>
        <f>CF26+CF27+CF28</f>
        <v>3195.73</v>
      </c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6">
        <f t="shared" si="0"/>
        <v>3195.73</v>
      </c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11"/>
      <c r="FN25" s="11"/>
    </row>
    <row r="26" spans="1:170" s="4" customFormat="1" ht="15.75" customHeight="1">
      <c r="A26" s="59" t="s">
        <v>50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1"/>
      <c r="AO26" s="61"/>
      <c r="AP26" s="61"/>
      <c r="AQ26" s="61"/>
      <c r="AR26" s="61"/>
      <c r="AS26" s="61"/>
      <c r="AT26" s="61" t="s">
        <v>238</v>
      </c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>
        <v>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2966.6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2">
        <f t="shared" si="0"/>
        <v>2966.6</v>
      </c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5"/>
      <c r="FN26" s="5"/>
    </row>
    <row r="27" spans="1:170" s="4" customFormat="1" ht="15.75" customHeight="1">
      <c r="A27" s="59" t="s">
        <v>50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61"/>
      <c r="AO27" s="61"/>
      <c r="AP27" s="61"/>
      <c r="AQ27" s="61"/>
      <c r="AR27" s="61"/>
      <c r="AS27" s="61"/>
      <c r="AT27" s="61" t="s">
        <v>239</v>
      </c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2">
        <v>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29.13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2">
        <f t="shared" si="0"/>
        <v>29.13</v>
      </c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5"/>
      <c r="FN27" s="5"/>
    </row>
    <row r="28" spans="1:170" s="4" customFormat="1" ht="15.75" customHeight="1">
      <c r="A28" s="59" t="s">
        <v>50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1"/>
      <c r="AO28" s="61"/>
      <c r="AP28" s="61"/>
      <c r="AQ28" s="61"/>
      <c r="AR28" s="61"/>
      <c r="AS28" s="61"/>
      <c r="AT28" s="61" t="s">
        <v>295</v>
      </c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2">
        <v>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2">
        <f>CF28</f>
        <v>200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5"/>
      <c r="FN28" s="5"/>
    </row>
    <row r="29" spans="1:167" s="4" customFormat="1" ht="23.25" customHeight="1">
      <c r="A29" s="65" t="s">
        <v>149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52"/>
      <c r="AO29" s="52"/>
      <c r="AP29" s="52"/>
      <c r="AQ29" s="52"/>
      <c r="AR29" s="52"/>
      <c r="AS29" s="52"/>
      <c r="AT29" s="52" t="s">
        <v>108</v>
      </c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66">
        <f>BJ30+BJ47</f>
        <v>322300</v>
      </c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>
        <f>CF30</f>
        <v>399514.82</v>
      </c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6">
        <f aca="true" t="shared" si="1" ref="EE29:EE38">CF29</f>
        <v>399514.82</v>
      </c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16"/>
      <c r="FJ29" s="16"/>
      <c r="FK29" s="5"/>
    </row>
    <row r="30" spans="1:175" s="4" customFormat="1" ht="34.5" customHeight="1">
      <c r="A30" s="108" t="s">
        <v>157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52"/>
      <c r="AO30" s="52"/>
      <c r="AP30" s="52"/>
      <c r="AQ30" s="52"/>
      <c r="AR30" s="52"/>
      <c r="AS30" s="52"/>
      <c r="AT30" s="52" t="s">
        <v>155</v>
      </c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66">
        <f>BJ31+BJ37</f>
        <v>322300</v>
      </c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>
        <f>CF31+CF37+CF45+CF47</f>
        <v>399514.82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6">
        <f t="shared" si="1"/>
        <v>399514.82</v>
      </c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16"/>
      <c r="FJ30" s="16"/>
      <c r="FK30" s="5"/>
      <c r="FS30" s="5"/>
    </row>
    <row r="31" spans="1:167" s="12" customFormat="1" ht="46.5" customHeight="1">
      <c r="A31" s="108" t="s">
        <v>158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52"/>
      <c r="AO31" s="52"/>
      <c r="AP31" s="52"/>
      <c r="AQ31" s="52"/>
      <c r="AR31" s="52"/>
      <c r="AS31" s="52"/>
      <c r="AT31" s="52" t="s">
        <v>193</v>
      </c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66">
        <f>BJ32+BJ33+BJ34+BJ36</f>
        <v>322300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>
        <f>CF32</f>
        <v>74096.27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6">
        <f t="shared" si="1"/>
        <v>74096.27</v>
      </c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11"/>
    </row>
    <row r="32" spans="1:167" s="4" customFormat="1" ht="33" customHeight="1">
      <c r="A32" s="59" t="s">
        <v>158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1"/>
      <c r="AO32" s="61"/>
      <c r="AP32" s="61"/>
      <c r="AQ32" s="61"/>
      <c r="AR32" s="61"/>
      <c r="AS32" s="61"/>
      <c r="AT32" s="61" t="s">
        <v>194</v>
      </c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2">
        <v>322300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f>CF33+CF34</f>
        <v>74096.27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2">
        <f t="shared" si="1"/>
        <v>74096.27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5"/>
    </row>
    <row r="33" spans="1:167" s="12" customFormat="1" ht="34.5" customHeight="1">
      <c r="A33" s="59" t="s">
        <v>158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2"/>
      <c r="AO33" s="71"/>
      <c r="AP33" s="71"/>
      <c r="AQ33" s="71"/>
      <c r="AR33" s="71"/>
      <c r="AS33" s="71"/>
      <c r="AT33" s="61" t="s">
        <v>188</v>
      </c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62">
        <v>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73869.57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2">
        <f t="shared" si="1"/>
        <v>73869.57</v>
      </c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10"/>
      <c r="FI33" s="10"/>
      <c r="FJ33" s="10"/>
      <c r="FK33" s="11"/>
    </row>
    <row r="34" spans="1:167" s="4" customFormat="1" ht="36.75" customHeight="1">
      <c r="A34" s="59" t="s">
        <v>262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2"/>
      <c r="AO34" s="52"/>
      <c r="AP34" s="52"/>
      <c r="AQ34" s="52"/>
      <c r="AR34" s="52"/>
      <c r="AS34" s="52"/>
      <c r="AT34" s="61" t="s">
        <v>253</v>
      </c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62">
        <v>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226.7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4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64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62">
        <f t="shared" si="1"/>
        <v>226.7</v>
      </c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64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16"/>
      <c r="FI34" s="16"/>
      <c r="FJ34" s="16"/>
      <c r="FK34" s="5"/>
    </row>
    <row r="35" spans="1:167" s="4" customFormat="1" ht="53.25" customHeight="1">
      <c r="A35" s="59" t="s">
        <v>261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2"/>
      <c r="AO35" s="52"/>
      <c r="AP35" s="52"/>
      <c r="AQ35" s="52"/>
      <c r="AR35" s="52"/>
      <c r="AS35" s="52"/>
      <c r="AT35" s="61" t="s">
        <v>281</v>
      </c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2">
        <v>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4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64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62">
        <f t="shared" si="1"/>
        <v>0</v>
      </c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64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16"/>
      <c r="FI35" s="16"/>
      <c r="FJ35" s="16"/>
      <c r="FK35" s="5"/>
    </row>
    <row r="36" spans="1:167" s="4" customFormat="1" ht="53.25" customHeight="1">
      <c r="A36" s="59" t="s">
        <v>261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2"/>
      <c r="AO36" s="52"/>
      <c r="AP36" s="52"/>
      <c r="AQ36" s="52"/>
      <c r="AR36" s="52"/>
      <c r="AS36" s="52"/>
      <c r="AT36" s="61" t="s">
        <v>254</v>
      </c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2">
        <v>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4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64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62">
        <f t="shared" si="1"/>
        <v>0</v>
      </c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64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16"/>
      <c r="FI36" s="16"/>
      <c r="FJ36" s="16"/>
      <c r="FK36" s="5"/>
    </row>
    <row r="37" spans="1:167" s="4" customFormat="1" ht="55.5" customHeight="1">
      <c r="A37" s="108" t="s">
        <v>159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52"/>
      <c r="AO37" s="52"/>
      <c r="AP37" s="52"/>
      <c r="AQ37" s="52"/>
      <c r="AR37" s="52"/>
      <c r="AS37" s="52"/>
      <c r="AT37" s="52" t="s">
        <v>196</v>
      </c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66">
        <f>BJ38</f>
        <v>0</v>
      </c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>
        <f>CF38+CF41+CF40+CF44</f>
        <v>27656.77</v>
      </c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4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64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62">
        <f t="shared" si="1"/>
        <v>27656.77</v>
      </c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64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16"/>
      <c r="FI37" s="16"/>
      <c r="FJ37" s="16"/>
      <c r="FK37" s="5"/>
    </row>
    <row r="38" spans="1:167" s="12" customFormat="1" ht="35.25" customHeight="1">
      <c r="A38" s="59" t="s">
        <v>181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2"/>
      <c r="AO38" s="52"/>
      <c r="AP38" s="52"/>
      <c r="AQ38" s="52"/>
      <c r="AR38" s="52"/>
      <c r="AS38" s="52"/>
      <c r="AT38" s="61" t="s">
        <v>195</v>
      </c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2">
        <v>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27052.88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2">
        <f t="shared" si="1"/>
        <v>27052.88</v>
      </c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82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4"/>
      <c r="FK38" s="11"/>
    </row>
    <row r="39" spans="1:167" s="12" customFormat="1" ht="37.5" customHeight="1">
      <c r="A39" s="59" t="s">
        <v>181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2"/>
      <c r="AO39" s="52"/>
      <c r="AP39" s="52"/>
      <c r="AQ39" s="52"/>
      <c r="AR39" s="52"/>
      <c r="AS39" s="52"/>
      <c r="AT39" s="61" t="s">
        <v>240</v>
      </c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2">
        <v>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27052.88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2">
        <f aca="true" t="shared" si="2" ref="EE39:EE45">CF39</f>
        <v>27052.88</v>
      </c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82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4"/>
      <c r="FK39" s="11"/>
    </row>
    <row r="40" spans="1:167" s="12" customFormat="1" ht="37.5" customHeight="1">
      <c r="A40" s="59" t="s">
        <v>181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2"/>
      <c r="AO40" s="52"/>
      <c r="AP40" s="52"/>
      <c r="AQ40" s="52"/>
      <c r="AR40" s="52"/>
      <c r="AS40" s="52"/>
      <c r="AT40" s="61" t="s">
        <v>275</v>
      </c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2">
        <v>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2">
        <f t="shared" si="2"/>
        <v>0</v>
      </c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82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4"/>
      <c r="FK40" s="11"/>
    </row>
    <row r="41" spans="1:167" s="12" customFormat="1" ht="54" customHeight="1">
      <c r="A41" s="59" t="s">
        <v>260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2"/>
      <c r="AO41" s="52"/>
      <c r="AP41" s="52"/>
      <c r="AQ41" s="52"/>
      <c r="AR41" s="52"/>
      <c r="AS41" s="52"/>
      <c r="AT41" s="61" t="s">
        <v>256</v>
      </c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2">
        <v>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603.89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2">
        <f t="shared" si="2"/>
        <v>603.89</v>
      </c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82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4"/>
      <c r="FK41" s="11"/>
    </row>
    <row r="42" spans="1:167" s="12" customFormat="1" ht="56.25" customHeight="1">
      <c r="A42" s="167" t="s">
        <v>260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9"/>
      <c r="AN42" s="52"/>
      <c r="AO42" s="52"/>
      <c r="AP42" s="52"/>
      <c r="AQ42" s="52"/>
      <c r="AR42" s="52"/>
      <c r="AS42" s="52"/>
      <c r="AT42" s="61" t="s">
        <v>255</v>
      </c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2">
        <v>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0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2">
        <f t="shared" si="2"/>
        <v>0</v>
      </c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82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4"/>
      <c r="FK42" s="11"/>
    </row>
    <row r="43" spans="1:167" s="12" customFormat="1" ht="75" customHeight="1">
      <c r="A43" s="59" t="s">
        <v>264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2"/>
      <c r="AO43" s="52"/>
      <c r="AP43" s="52"/>
      <c r="AQ43" s="52"/>
      <c r="AR43" s="52"/>
      <c r="AS43" s="52"/>
      <c r="AT43" s="61" t="s">
        <v>257</v>
      </c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2">
        <v>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0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2">
        <f t="shared" si="2"/>
        <v>0</v>
      </c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82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4"/>
      <c r="FK43" s="11"/>
    </row>
    <row r="44" spans="1:167" s="12" customFormat="1" ht="72" customHeight="1">
      <c r="A44" s="59" t="s">
        <v>263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2"/>
      <c r="AO44" s="52"/>
      <c r="AP44" s="52"/>
      <c r="AQ44" s="52"/>
      <c r="AR44" s="52"/>
      <c r="AS44" s="52"/>
      <c r="AT44" s="61" t="s">
        <v>258</v>
      </c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2">
        <v>0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0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2">
        <f t="shared" si="2"/>
        <v>0</v>
      </c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82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4"/>
      <c r="FK44" s="11"/>
    </row>
    <row r="45" spans="1:167" s="12" customFormat="1" ht="38.25" customHeight="1">
      <c r="A45" s="108" t="s">
        <v>282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52"/>
      <c r="AO45" s="52"/>
      <c r="AP45" s="52"/>
      <c r="AQ45" s="52"/>
      <c r="AR45" s="52"/>
      <c r="AS45" s="52"/>
      <c r="AT45" s="52" t="s">
        <v>284</v>
      </c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66">
        <f>BJ46</f>
        <v>0</v>
      </c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>
        <f>CF46</f>
        <v>1435.28</v>
      </c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6">
        <f t="shared" si="2"/>
        <v>1435.28</v>
      </c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82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4"/>
      <c r="FK45" s="11"/>
    </row>
    <row r="46" spans="1:167" s="12" customFormat="1" ht="38.25" customHeight="1">
      <c r="A46" s="59" t="s">
        <v>282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2"/>
      <c r="AO46" s="52"/>
      <c r="AP46" s="52"/>
      <c r="AQ46" s="52"/>
      <c r="AR46" s="52"/>
      <c r="AS46" s="52"/>
      <c r="AT46" s="61" t="s">
        <v>283</v>
      </c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>
        <v>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>
        <v>1435.28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2">
        <f aca="true" t="shared" si="3" ref="EE46:EE58">CF46</f>
        <v>1435.28</v>
      </c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82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4"/>
      <c r="FK46" s="11"/>
    </row>
    <row r="47" spans="1:167" s="12" customFormat="1" ht="18.75" customHeight="1">
      <c r="A47" s="179" t="s">
        <v>166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52"/>
      <c r="AO47" s="52"/>
      <c r="AP47" s="52"/>
      <c r="AQ47" s="52"/>
      <c r="AR47" s="52"/>
      <c r="AS47" s="52"/>
      <c r="AT47" s="52" t="s">
        <v>197</v>
      </c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66">
        <f>BJ48</f>
        <v>0</v>
      </c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>
        <f>CF48+CF51+CF50</f>
        <v>296326.5</v>
      </c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6">
        <f t="shared" si="3"/>
        <v>296326.5</v>
      </c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82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4"/>
      <c r="FK47" s="11"/>
    </row>
    <row r="48" spans="1:167" s="12" customFormat="1" ht="19.5" customHeight="1">
      <c r="A48" s="166" t="s">
        <v>166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52"/>
      <c r="AO48" s="52"/>
      <c r="AP48" s="52"/>
      <c r="AQ48" s="52"/>
      <c r="AR48" s="52"/>
      <c r="AS48" s="52"/>
      <c r="AT48" s="61" t="s">
        <v>198</v>
      </c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2">
        <v>0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296326.5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6">
        <f t="shared" si="3"/>
        <v>296326.5</v>
      </c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10"/>
      <c r="FI48" s="10"/>
      <c r="FJ48" s="10"/>
      <c r="FK48" s="11"/>
    </row>
    <row r="49" spans="1:167" s="12" customFormat="1" ht="19.5" customHeight="1">
      <c r="A49" s="166" t="s">
        <v>166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52"/>
      <c r="AO49" s="52"/>
      <c r="AP49" s="52"/>
      <c r="AQ49" s="52"/>
      <c r="AR49" s="52"/>
      <c r="AS49" s="52"/>
      <c r="AT49" s="61" t="s">
        <v>266</v>
      </c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2">
        <v>0</v>
      </c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>
        <v>296326.5</v>
      </c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6">
        <f t="shared" si="3"/>
        <v>296326.5</v>
      </c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10"/>
      <c r="FI49" s="10"/>
      <c r="FJ49" s="10"/>
      <c r="FK49" s="11"/>
    </row>
    <row r="50" spans="1:167" s="12" customFormat="1" ht="17.25" customHeight="1">
      <c r="A50" s="166" t="s">
        <v>166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52"/>
      <c r="AO50" s="52"/>
      <c r="AP50" s="52"/>
      <c r="AQ50" s="52"/>
      <c r="AR50" s="52"/>
      <c r="AS50" s="52"/>
      <c r="AT50" s="61" t="s">
        <v>292</v>
      </c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2">
        <v>0</v>
      </c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>
        <v>0</v>
      </c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6">
        <f>CF50</f>
        <v>0</v>
      </c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10"/>
      <c r="FI50" s="10"/>
      <c r="FJ50" s="10"/>
      <c r="FK50" s="11"/>
    </row>
    <row r="51" spans="1:167" s="12" customFormat="1" ht="17.25" customHeight="1">
      <c r="A51" s="166" t="s">
        <v>166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52"/>
      <c r="AO51" s="52"/>
      <c r="AP51" s="52"/>
      <c r="AQ51" s="52"/>
      <c r="AR51" s="52"/>
      <c r="AS51" s="52"/>
      <c r="AT51" s="61" t="s">
        <v>241</v>
      </c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2">
        <v>0</v>
      </c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>
        <v>0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6">
        <f t="shared" si="3"/>
        <v>0</v>
      </c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10"/>
      <c r="FI51" s="10"/>
      <c r="FJ51" s="10"/>
      <c r="FK51" s="11"/>
    </row>
    <row r="52" spans="1:167" s="4" customFormat="1" ht="16.5" customHeight="1">
      <c r="A52" s="65" t="s">
        <v>150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1"/>
      <c r="AO52" s="61"/>
      <c r="AP52" s="61"/>
      <c r="AQ52" s="61"/>
      <c r="AR52" s="61"/>
      <c r="AS52" s="61"/>
      <c r="AT52" s="52" t="s">
        <v>110</v>
      </c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137">
        <f>BJ53+BJ57</f>
        <v>1213300</v>
      </c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66">
        <f>CF53+CF57</f>
        <v>208480.94999999998</v>
      </c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6">
        <f t="shared" si="3"/>
        <v>208480.94999999998</v>
      </c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16"/>
      <c r="FI52" s="16"/>
      <c r="FJ52" s="16"/>
      <c r="FK52" s="5"/>
    </row>
    <row r="53" spans="1:167" s="4" customFormat="1" ht="18" customHeight="1">
      <c r="A53" s="65" t="s">
        <v>109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52"/>
      <c r="AO53" s="52"/>
      <c r="AP53" s="52"/>
      <c r="AQ53" s="52"/>
      <c r="AR53" s="52"/>
      <c r="AS53" s="52"/>
      <c r="AT53" s="52" t="s">
        <v>111</v>
      </c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66">
        <f>BJ54</f>
        <v>217600</v>
      </c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>
        <f>CF54</f>
        <v>63664.52</v>
      </c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6">
        <f t="shared" si="3"/>
        <v>63664.52</v>
      </c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16"/>
      <c r="FI53" s="16"/>
      <c r="FJ53" s="16"/>
      <c r="FK53" s="5"/>
    </row>
    <row r="54" spans="1:167" s="12" customFormat="1" ht="37.5" customHeight="1">
      <c r="A54" s="108" t="s">
        <v>177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52"/>
      <c r="AO54" s="52"/>
      <c r="AP54" s="52"/>
      <c r="AQ54" s="52"/>
      <c r="AR54" s="52"/>
      <c r="AS54" s="52"/>
      <c r="AT54" s="52" t="s">
        <v>90</v>
      </c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66">
        <v>217600</v>
      </c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>
        <f>CF55+CF56</f>
        <v>63664.52</v>
      </c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6">
        <f t="shared" si="3"/>
        <v>63664.52</v>
      </c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82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4"/>
      <c r="FK54" s="11"/>
    </row>
    <row r="55" spans="1:167" s="4" customFormat="1" ht="18.75" customHeight="1">
      <c r="A55" s="91" t="s">
        <v>109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61"/>
      <c r="AO55" s="61"/>
      <c r="AP55" s="61"/>
      <c r="AQ55" s="61"/>
      <c r="AR55" s="61"/>
      <c r="AS55" s="61"/>
      <c r="AT55" s="61" t="s">
        <v>91</v>
      </c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2">
        <v>0</v>
      </c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>
        <v>61907.2</v>
      </c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2">
        <f t="shared" si="3"/>
        <v>61907.2</v>
      </c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73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5"/>
      <c r="FK55" s="5"/>
    </row>
    <row r="56" spans="1:167" s="4" customFormat="1" ht="18" customHeight="1">
      <c r="A56" s="91" t="s">
        <v>109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61"/>
      <c r="AO56" s="61"/>
      <c r="AP56" s="61"/>
      <c r="AQ56" s="61"/>
      <c r="AR56" s="61"/>
      <c r="AS56" s="61"/>
      <c r="AT56" s="61" t="s">
        <v>229</v>
      </c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2">
        <v>0</v>
      </c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>
        <v>1757.32</v>
      </c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2">
        <f t="shared" si="3"/>
        <v>1757.32</v>
      </c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73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5"/>
      <c r="FK56" s="5"/>
    </row>
    <row r="57" spans="1:167" s="12" customFormat="1" ht="21.75" customHeight="1">
      <c r="A57" s="65" t="s">
        <v>92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52"/>
      <c r="AO57" s="52"/>
      <c r="AP57" s="52"/>
      <c r="AQ57" s="52"/>
      <c r="AR57" s="52"/>
      <c r="AS57" s="52"/>
      <c r="AT57" s="52" t="s">
        <v>141</v>
      </c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66">
        <f>BJ59+BJ64</f>
        <v>995700</v>
      </c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>
        <f>CF59+CF63</f>
        <v>144816.43</v>
      </c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6">
        <f t="shared" si="3"/>
        <v>144816.43</v>
      </c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82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4"/>
      <c r="FK57" s="11"/>
    </row>
    <row r="58" spans="1:167" s="12" customFormat="1" ht="18" customHeight="1">
      <c r="A58" s="65" t="s">
        <v>168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52"/>
      <c r="AO58" s="52"/>
      <c r="AP58" s="52"/>
      <c r="AQ58" s="52"/>
      <c r="AR58" s="52"/>
      <c r="AS58" s="52"/>
      <c r="AT58" s="52" t="s">
        <v>112</v>
      </c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66">
        <f>BJ59</f>
        <v>790500</v>
      </c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>
        <f>CF59</f>
        <v>45046.270000000004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6">
        <f t="shared" si="3"/>
        <v>45046.270000000004</v>
      </c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10"/>
      <c r="FI58" s="10"/>
      <c r="FJ58" s="10"/>
      <c r="FK58" s="11"/>
    </row>
    <row r="59" spans="1:167" s="12" customFormat="1" ht="19.5" customHeight="1">
      <c r="A59" s="65" t="s">
        <v>169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52"/>
      <c r="AO59" s="52"/>
      <c r="AP59" s="52"/>
      <c r="AQ59" s="52"/>
      <c r="AR59" s="52"/>
      <c r="AS59" s="52"/>
      <c r="AT59" s="52" t="s">
        <v>93</v>
      </c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66">
        <v>790500</v>
      </c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>
        <f>CF60+CF61+CF62</f>
        <v>45046.270000000004</v>
      </c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6">
        <f aca="true" t="shared" si="4" ref="EE59:EE68">CF59</f>
        <v>45046.270000000004</v>
      </c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82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4"/>
      <c r="FK59" s="11"/>
    </row>
    <row r="60" spans="1:167" s="4" customFormat="1" ht="20.25" customHeight="1">
      <c r="A60" s="91" t="s">
        <v>169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61"/>
      <c r="AO60" s="61"/>
      <c r="AP60" s="61"/>
      <c r="AQ60" s="61"/>
      <c r="AR60" s="61"/>
      <c r="AS60" s="61"/>
      <c r="AT60" s="61" t="s">
        <v>94</v>
      </c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>
        <v>0</v>
      </c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43637.87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2">
        <f t="shared" si="4"/>
        <v>43637.87</v>
      </c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73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5"/>
      <c r="FK60" s="5"/>
    </row>
    <row r="61" spans="1:167" s="4" customFormat="1" ht="18" customHeight="1">
      <c r="A61" s="125" t="s">
        <v>169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7"/>
      <c r="AN61" s="110"/>
      <c r="AO61" s="111"/>
      <c r="AP61" s="111"/>
      <c r="AQ61" s="111"/>
      <c r="AR61" s="111"/>
      <c r="AS61" s="112"/>
      <c r="AT61" s="110" t="s">
        <v>95</v>
      </c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2"/>
      <c r="BJ61" s="53">
        <v>0</v>
      </c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5"/>
      <c r="CF61" s="53">
        <v>1408.4</v>
      </c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5"/>
      <c r="CW61" s="73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5"/>
      <c r="DN61" s="73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5"/>
      <c r="EE61" s="53">
        <f t="shared" si="4"/>
        <v>1408.4</v>
      </c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5"/>
      <c r="ET61" s="73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5"/>
      <c r="FK61" s="5"/>
    </row>
    <row r="62" spans="1:167" s="4" customFormat="1" ht="18.75" customHeight="1">
      <c r="A62" s="125" t="s">
        <v>169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7"/>
      <c r="AN62" s="110"/>
      <c r="AO62" s="111"/>
      <c r="AP62" s="111"/>
      <c r="AQ62" s="111"/>
      <c r="AR62" s="111"/>
      <c r="AS62" s="112"/>
      <c r="AT62" s="110" t="s">
        <v>285</v>
      </c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2"/>
      <c r="BJ62" s="53">
        <v>0</v>
      </c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5"/>
      <c r="CF62" s="53">
        <v>0</v>
      </c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5"/>
      <c r="CW62" s="73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5"/>
      <c r="DN62" s="73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5"/>
      <c r="EE62" s="53">
        <f>CF62</f>
        <v>0</v>
      </c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5"/>
      <c r="ET62" s="73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5"/>
      <c r="FK62" s="5"/>
    </row>
    <row r="63" spans="1:167" s="4" customFormat="1" ht="18" customHeight="1">
      <c r="A63" s="65" t="s">
        <v>170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1"/>
      <c r="AO63" s="61"/>
      <c r="AP63" s="61"/>
      <c r="AQ63" s="61"/>
      <c r="AR63" s="61"/>
      <c r="AS63" s="61"/>
      <c r="AT63" s="52" t="s">
        <v>113</v>
      </c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66">
        <f>BJ64</f>
        <v>205200</v>
      </c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>
        <f>CF64</f>
        <v>99770.16</v>
      </c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6">
        <f t="shared" si="4"/>
        <v>99770.16</v>
      </c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16"/>
      <c r="FI63" s="16"/>
      <c r="FJ63" s="16"/>
      <c r="FK63" s="5"/>
    </row>
    <row r="64" spans="1:167" s="12" customFormat="1" ht="19.5" customHeight="1">
      <c r="A64" s="65" t="s">
        <v>170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52"/>
      <c r="AO64" s="52"/>
      <c r="AP64" s="52"/>
      <c r="AQ64" s="52"/>
      <c r="AR64" s="52"/>
      <c r="AS64" s="52"/>
      <c r="AT64" s="52" t="s">
        <v>96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66">
        <v>205200</v>
      </c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>
        <f>CF65+CF66+CF67</f>
        <v>99770.16</v>
      </c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6">
        <f t="shared" si="4"/>
        <v>99770.16</v>
      </c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82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4"/>
      <c r="FK64" s="11"/>
    </row>
    <row r="65" spans="1:167" s="4" customFormat="1" ht="20.25" customHeight="1">
      <c r="A65" s="91" t="s">
        <v>170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61"/>
      <c r="AO65" s="61"/>
      <c r="AP65" s="61"/>
      <c r="AQ65" s="61"/>
      <c r="AR65" s="61"/>
      <c r="AS65" s="61"/>
      <c r="AT65" s="61" t="s">
        <v>97</v>
      </c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2">
        <v>0</v>
      </c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>
        <v>99519.44</v>
      </c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2">
        <f t="shared" si="4"/>
        <v>99519.44</v>
      </c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73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5"/>
      <c r="FK65" s="5"/>
    </row>
    <row r="66" spans="1:167" s="4" customFormat="1" ht="18" customHeight="1">
      <c r="A66" s="91" t="s">
        <v>170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61"/>
      <c r="AO66" s="61"/>
      <c r="AP66" s="61"/>
      <c r="AQ66" s="61"/>
      <c r="AR66" s="61"/>
      <c r="AS66" s="61"/>
      <c r="AT66" s="61" t="s">
        <v>267</v>
      </c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2">
        <v>0</v>
      </c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>
        <v>250.72</v>
      </c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2">
        <f>CF66</f>
        <v>250.72</v>
      </c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73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5"/>
      <c r="FK66" s="5"/>
    </row>
    <row r="67" spans="1:167" s="4" customFormat="1" ht="18" customHeight="1">
      <c r="A67" s="91" t="s">
        <v>170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61"/>
      <c r="AO67" s="61"/>
      <c r="AP67" s="61"/>
      <c r="AQ67" s="61"/>
      <c r="AR67" s="61"/>
      <c r="AS67" s="61"/>
      <c r="AT67" s="61" t="s">
        <v>290</v>
      </c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2">
        <v>0</v>
      </c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>
        <v>0</v>
      </c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2">
        <f>CF67</f>
        <v>0</v>
      </c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73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5"/>
      <c r="FK67" s="5"/>
    </row>
    <row r="68" spans="1:167" s="12" customFormat="1" ht="19.5" customHeight="1">
      <c r="A68" s="65" t="s">
        <v>151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2"/>
      <c r="AO68" s="52"/>
      <c r="AP68" s="52"/>
      <c r="AQ68" s="52"/>
      <c r="AR68" s="52"/>
      <c r="AS68" s="52"/>
      <c r="AT68" s="52" t="s">
        <v>98</v>
      </c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66">
        <f>BJ69</f>
        <v>6000</v>
      </c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>
        <f>CF69</f>
        <v>14000</v>
      </c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6">
        <f t="shared" si="4"/>
        <v>14000</v>
      </c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82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4"/>
      <c r="FK68" s="11"/>
    </row>
    <row r="69" spans="1:167" s="12" customFormat="1" ht="57.75" customHeight="1">
      <c r="A69" s="59" t="s">
        <v>171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61"/>
      <c r="AO69" s="61"/>
      <c r="AP69" s="61"/>
      <c r="AQ69" s="61"/>
      <c r="AR69" s="61"/>
      <c r="AS69" s="61"/>
      <c r="AT69" s="61" t="s">
        <v>114</v>
      </c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2">
        <f>BJ70</f>
        <v>6000</v>
      </c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>
        <f>CF70</f>
        <v>14000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2">
        <f>CF69</f>
        <v>14000</v>
      </c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82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4"/>
      <c r="FI69" s="10"/>
      <c r="FJ69" s="10"/>
      <c r="FK69" s="11"/>
    </row>
    <row r="70" spans="1:167" s="12" customFormat="1" ht="93.75" customHeight="1">
      <c r="A70" s="166" t="s">
        <v>172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61"/>
      <c r="AO70" s="61"/>
      <c r="AP70" s="61"/>
      <c r="AQ70" s="61"/>
      <c r="AR70" s="61"/>
      <c r="AS70" s="61"/>
      <c r="AT70" s="61" t="s">
        <v>189</v>
      </c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2">
        <v>6000</v>
      </c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>
        <f>CF71</f>
        <v>14000</v>
      </c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2">
        <f>CF70</f>
        <v>14000</v>
      </c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82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4"/>
      <c r="FI70" s="10"/>
      <c r="FJ70" s="10"/>
      <c r="FK70" s="11"/>
    </row>
    <row r="71" spans="1:167" s="12" customFormat="1" ht="90.75" customHeight="1">
      <c r="A71" s="166" t="s">
        <v>172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61"/>
      <c r="AO71" s="61"/>
      <c r="AP71" s="61"/>
      <c r="AQ71" s="61"/>
      <c r="AR71" s="61"/>
      <c r="AS71" s="61"/>
      <c r="AT71" s="61" t="s">
        <v>103</v>
      </c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2">
        <v>0</v>
      </c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>
        <v>14000</v>
      </c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2">
        <f>CF71</f>
        <v>14000</v>
      </c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82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4"/>
      <c r="FI71" s="10"/>
      <c r="FJ71" s="10"/>
      <c r="FK71" s="11"/>
    </row>
    <row r="72" spans="1:167" s="4" customFormat="1" ht="55.5" customHeight="1">
      <c r="A72" s="179" t="s">
        <v>242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61"/>
      <c r="AO72" s="61"/>
      <c r="AP72" s="61"/>
      <c r="AQ72" s="61"/>
      <c r="AR72" s="61"/>
      <c r="AS72" s="61"/>
      <c r="AT72" s="52" t="s">
        <v>243</v>
      </c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66">
        <v>0</v>
      </c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>
        <f>CF73</f>
        <v>1053.88</v>
      </c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6">
        <f aca="true" t="shared" si="5" ref="EE72:EE77">CF72</f>
        <v>1053.88</v>
      </c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16"/>
      <c r="FI72" s="16"/>
      <c r="FJ72" s="16"/>
      <c r="FK72" s="5"/>
    </row>
    <row r="73" spans="1:167" s="12" customFormat="1" ht="20.25" customHeight="1">
      <c r="A73" s="65" t="s">
        <v>244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52"/>
      <c r="AO73" s="52"/>
      <c r="AP73" s="52"/>
      <c r="AQ73" s="52"/>
      <c r="AR73" s="52"/>
      <c r="AS73" s="52"/>
      <c r="AT73" s="52" t="s">
        <v>245</v>
      </c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66">
        <v>0</v>
      </c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>
        <f>CF75</f>
        <v>1053.88</v>
      </c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6">
        <f t="shared" si="5"/>
        <v>1053.88</v>
      </c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82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4"/>
      <c r="FK73" s="11"/>
    </row>
    <row r="74" spans="1:167" s="12" customFormat="1" ht="36" customHeight="1">
      <c r="A74" s="108" t="s">
        <v>246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52"/>
      <c r="AO74" s="52"/>
      <c r="AP74" s="52"/>
      <c r="AQ74" s="52"/>
      <c r="AR74" s="52"/>
      <c r="AS74" s="52"/>
      <c r="AT74" s="52" t="s">
        <v>247</v>
      </c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66">
        <v>0</v>
      </c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>
        <f>CF75</f>
        <v>1053.88</v>
      </c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6">
        <f>CF74</f>
        <v>1053.88</v>
      </c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10"/>
      <c r="FI74" s="10"/>
      <c r="FJ74" s="10"/>
      <c r="FK74" s="11"/>
    </row>
    <row r="75" spans="1:167" s="12" customFormat="1" ht="18.75" customHeight="1">
      <c r="A75" s="65" t="s">
        <v>248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2"/>
      <c r="AO75" s="52"/>
      <c r="AP75" s="52"/>
      <c r="AQ75" s="52"/>
      <c r="AR75" s="52"/>
      <c r="AS75" s="52"/>
      <c r="AT75" s="52" t="s">
        <v>249</v>
      </c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66">
        <v>0</v>
      </c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>
        <f>CF76+CF77+CF78</f>
        <v>1053.88</v>
      </c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6">
        <f t="shared" si="5"/>
        <v>1053.88</v>
      </c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10"/>
      <c r="FI75" s="10"/>
      <c r="FJ75" s="10"/>
      <c r="FK75" s="11"/>
    </row>
    <row r="76" spans="1:167" s="4" customFormat="1" ht="19.5" customHeight="1">
      <c r="A76" s="91" t="s">
        <v>248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61"/>
      <c r="AO76" s="61"/>
      <c r="AP76" s="61"/>
      <c r="AQ76" s="61"/>
      <c r="AR76" s="61"/>
      <c r="AS76" s="61"/>
      <c r="AT76" s="61" t="s">
        <v>250</v>
      </c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2">
        <v>0</v>
      </c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>
        <v>0</v>
      </c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2">
        <f t="shared" si="5"/>
        <v>0</v>
      </c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73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5"/>
      <c r="FK76" s="5"/>
    </row>
    <row r="77" spans="1:167" s="4" customFormat="1" ht="21" customHeight="1">
      <c r="A77" s="91" t="s">
        <v>248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61"/>
      <c r="AO77" s="61"/>
      <c r="AP77" s="61"/>
      <c r="AQ77" s="61"/>
      <c r="AR77" s="61"/>
      <c r="AS77" s="61"/>
      <c r="AT77" s="61" t="s">
        <v>251</v>
      </c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2">
        <v>0</v>
      </c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>
        <v>53.88</v>
      </c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2">
        <f t="shared" si="5"/>
        <v>53.88</v>
      </c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73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5"/>
      <c r="FK77" s="5"/>
    </row>
    <row r="78" spans="1:167" s="4" customFormat="1" ht="21" customHeight="1">
      <c r="A78" s="91" t="s">
        <v>248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61"/>
      <c r="AO78" s="61"/>
      <c r="AP78" s="61"/>
      <c r="AQ78" s="61"/>
      <c r="AR78" s="61"/>
      <c r="AS78" s="61"/>
      <c r="AT78" s="61" t="s">
        <v>310</v>
      </c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2">
        <v>0</v>
      </c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>
        <v>1000</v>
      </c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2">
        <f aca="true" t="shared" si="6" ref="EE78:EE94">CF78</f>
        <v>1000</v>
      </c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73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5"/>
      <c r="FK78" s="5"/>
    </row>
    <row r="79" spans="1:167" s="4" customFormat="1" ht="57.75" customHeight="1">
      <c r="A79" s="179" t="s">
        <v>152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61"/>
      <c r="AO79" s="61"/>
      <c r="AP79" s="61"/>
      <c r="AQ79" s="61"/>
      <c r="AR79" s="61"/>
      <c r="AS79" s="61"/>
      <c r="AT79" s="52" t="s">
        <v>115</v>
      </c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66">
        <f>BJ80</f>
        <v>76000</v>
      </c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>
        <f>CF80</f>
        <v>69837.4</v>
      </c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6">
        <f t="shared" si="6"/>
        <v>69837.4</v>
      </c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73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5"/>
      <c r="FI79" s="16"/>
      <c r="FJ79" s="16"/>
      <c r="FK79" s="5"/>
    </row>
    <row r="80" spans="1:167" s="12" customFormat="1" ht="36" customHeight="1">
      <c r="A80" s="179" t="s">
        <v>173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52"/>
      <c r="AO80" s="52"/>
      <c r="AP80" s="52"/>
      <c r="AQ80" s="52"/>
      <c r="AR80" s="52"/>
      <c r="AS80" s="52"/>
      <c r="AT80" s="52" t="s">
        <v>116</v>
      </c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66">
        <f>BJ81</f>
        <v>76000</v>
      </c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>
        <f>CF81</f>
        <v>69837.4</v>
      </c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6">
        <f t="shared" si="6"/>
        <v>69837.4</v>
      </c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82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4"/>
      <c r="FK80" s="11"/>
    </row>
    <row r="81" spans="1:167" s="12" customFormat="1" ht="18.75" customHeight="1">
      <c r="A81" s="179" t="s">
        <v>117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52"/>
      <c r="AO81" s="52"/>
      <c r="AP81" s="52"/>
      <c r="AQ81" s="52"/>
      <c r="AR81" s="52"/>
      <c r="AS81" s="52"/>
      <c r="AT81" s="52" t="s">
        <v>118</v>
      </c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66">
        <f>BJ82</f>
        <v>76000</v>
      </c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>
        <f>CF82</f>
        <v>69837.4</v>
      </c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6">
        <f t="shared" si="6"/>
        <v>69837.4</v>
      </c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82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4"/>
      <c r="FK81" s="11"/>
    </row>
    <row r="82" spans="1:167" s="4" customFormat="1" ht="21" customHeight="1">
      <c r="A82" s="91" t="s">
        <v>117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61"/>
      <c r="AO82" s="61"/>
      <c r="AP82" s="61"/>
      <c r="AQ82" s="61"/>
      <c r="AR82" s="61"/>
      <c r="AS82" s="61"/>
      <c r="AT82" s="61" t="s">
        <v>259</v>
      </c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2">
        <v>76000</v>
      </c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>
        <v>69837.4</v>
      </c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2">
        <f t="shared" si="6"/>
        <v>69837.4</v>
      </c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73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5"/>
      <c r="FK82" s="5"/>
    </row>
    <row r="83" spans="1:167" s="4" customFormat="1" ht="36.75" customHeight="1">
      <c r="A83" s="108" t="s">
        <v>153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2"/>
      <c r="AO83" s="52"/>
      <c r="AP83" s="52"/>
      <c r="AQ83" s="52"/>
      <c r="AR83" s="52"/>
      <c r="AS83" s="52"/>
      <c r="AT83" s="52" t="s">
        <v>120</v>
      </c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66">
        <f>BJ87+BJ84</f>
        <v>13500</v>
      </c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>
        <f>CF87+CF84</f>
        <v>0</v>
      </c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6">
        <f t="shared" si="6"/>
        <v>0</v>
      </c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82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4"/>
      <c r="FK83" s="5"/>
    </row>
    <row r="84" spans="1:176" s="39" customFormat="1" ht="39" customHeight="1">
      <c r="A84" s="186" t="s">
        <v>293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7"/>
      <c r="AL84" s="35"/>
      <c r="AM84" s="35"/>
      <c r="AN84" s="36"/>
      <c r="AO84" s="36"/>
      <c r="AP84" s="36"/>
      <c r="AQ84" s="36"/>
      <c r="AR84" s="36"/>
      <c r="AS84" s="36"/>
      <c r="AT84" s="50" t="s">
        <v>296</v>
      </c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67">
        <f>BJ85</f>
        <v>0</v>
      </c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>
        <f>CF85</f>
        <v>0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7">
        <f t="shared" si="6"/>
        <v>0</v>
      </c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76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8"/>
      <c r="FK84" s="37"/>
      <c r="FL84" s="38"/>
      <c r="FM84" s="38"/>
      <c r="FN84" s="38"/>
      <c r="FO84" s="38"/>
      <c r="FP84" s="38"/>
      <c r="FQ84" s="38"/>
      <c r="FR84" s="38"/>
      <c r="FS84" s="38"/>
      <c r="FT84" s="38"/>
    </row>
    <row r="85" spans="1:176" s="39" customFormat="1" ht="40.5" customHeight="1">
      <c r="A85" s="188" t="s">
        <v>294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9"/>
      <c r="AL85" s="35"/>
      <c r="AM85" s="35"/>
      <c r="AN85" s="36"/>
      <c r="AO85" s="36"/>
      <c r="AP85" s="36"/>
      <c r="AQ85" s="36"/>
      <c r="AR85" s="36"/>
      <c r="AS85" s="36"/>
      <c r="AT85" s="50" t="s">
        <v>297</v>
      </c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67">
        <v>0</v>
      </c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>
        <v>0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7">
        <f t="shared" si="6"/>
        <v>0</v>
      </c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76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8"/>
      <c r="FK85" s="37"/>
      <c r="FL85" s="38"/>
      <c r="FM85" s="38"/>
      <c r="FN85" s="38"/>
      <c r="FO85" s="38"/>
      <c r="FP85" s="38"/>
      <c r="FQ85" s="38"/>
      <c r="FR85" s="38"/>
      <c r="FS85" s="38"/>
      <c r="FT85" s="38"/>
    </row>
    <row r="86" spans="1:167" s="12" customFormat="1" ht="38.25" customHeight="1">
      <c r="A86" s="47" t="s">
        <v>134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110"/>
      <c r="AO86" s="111"/>
      <c r="AP86" s="111"/>
      <c r="AQ86" s="111"/>
      <c r="AR86" s="111"/>
      <c r="AS86" s="112"/>
      <c r="AT86" s="110" t="s">
        <v>105</v>
      </c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2"/>
      <c r="BJ86" s="53">
        <f>BJ87</f>
        <v>13500</v>
      </c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5"/>
      <c r="CF86" s="53">
        <f>CF87</f>
        <v>0</v>
      </c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5"/>
      <c r="CW86" s="73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5"/>
      <c r="DN86" s="73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5"/>
      <c r="EE86" s="53">
        <f t="shared" si="6"/>
        <v>0</v>
      </c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5"/>
      <c r="ET86" s="82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4"/>
      <c r="FK86" s="11"/>
    </row>
    <row r="87" spans="1:167" s="12" customFormat="1" ht="38.25" customHeight="1">
      <c r="A87" s="59" t="s">
        <v>134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61"/>
      <c r="AO87" s="61"/>
      <c r="AP87" s="61"/>
      <c r="AQ87" s="61"/>
      <c r="AR87" s="61"/>
      <c r="AS87" s="61"/>
      <c r="AT87" s="61" t="s">
        <v>105</v>
      </c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2">
        <f>BJ88</f>
        <v>13500</v>
      </c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>
        <f>CF88</f>
        <v>0</v>
      </c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2">
        <f t="shared" si="6"/>
        <v>0</v>
      </c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82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4"/>
      <c r="FK87" s="11"/>
    </row>
    <row r="88" spans="1:167" s="12" customFormat="1" ht="54.75" customHeight="1">
      <c r="A88" s="59" t="s">
        <v>135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61"/>
      <c r="AO88" s="61"/>
      <c r="AP88" s="61"/>
      <c r="AQ88" s="61"/>
      <c r="AR88" s="61"/>
      <c r="AS88" s="61"/>
      <c r="AT88" s="61" t="s">
        <v>119</v>
      </c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2">
        <f>BJ89</f>
        <v>13500</v>
      </c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>
        <f>CF89</f>
        <v>0</v>
      </c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2">
        <f t="shared" si="6"/>
        <v>0</v>
      </c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82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4"/>
      <c r="FK88" s="11"/>
    </row>
    <row r="89" spans="1:167" s="4" customFormat="1" ht="72.75" customHeight="1">
      <c r="A89" s="59" t="s">
        <v>136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61"/>
      <c r="AO89" s="61"/>
      <c r="AP89" s="61"/>
      <c r="AQ89" s="61"/>
      <c r="AR89" s="61"/>
      <c r="AS89" s="61"/>
      <c r="AT89" s="61" t="s">
        <v>199</v>
      </c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2">
        <v>13500</v>
      </c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>
        <v>0</v>
      </c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2">
        <f t="shared" si="6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73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5"/>
      <c r="FK89" s="5"/>
    </row>
    <row r="90" spans="1:167" s="4" customFormat="1" ht="23.25" customHeight="1">
      <c r="A90" s="108" t="s">
        <v>299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52"/>
      <c r="AO90" s="52"/>
      <c r="AP90" s="52"/>
      <c r="AQ90" s="52"/>
      <c r="AR90" s="52"/>
      <c r="AS90" s="52"/>
      <c r="AT90" s="52" t="s">
        <v>302</v>
      </c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66">
        <f>BJ91+BJ93</f>
        <v>51200</v>
      </c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>
        <f>CF93+CF91</f>
        <v>51706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66">
        <f t="shared" si="6"/>
        <v>51706</v>
      </c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82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4"/>
      <c r="FK90" s="5"/>
    </row>
    <row r="91" spans="1:176" s="39" customFormat="1" ht="57" customHeight="1">
      <c r="A91" s="186" t="s">
        <v>320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7"/>
      <c r="AL91" s="35"/>
      <c r="AM91" s="35"/>
      <c r="AN91" s="36"/>
      <c r="AO91" s="36"/>
      <c r="AP91" s="36"/>
      <c r="AQ91" s="36"/>
      <c r="AR91" s="36"/>
      <c r="AS91" s="36"/>
      <c r="AT91" s="50" t="s">
        <v>321</v>
      </c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67">
        <f>BJ92</f>
        <v>51000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>
        <f>CF92</f>
        <v>51706</v>
      </c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7">
        <f t="shared" si="6"/>
        <v>51706</v>
      </c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76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8"/>
      <c r="FK91" s="37"/>
      <c r="FL91" s="38"/>
      <c r="FM91" s="38"/>
      <c r="FN91" s="38"/>
      <c r="FO91" s="38"/>
      <c r="FP91" s="38"/>
      <c r="FQ91" s="38"/>
      <c r="FR91" s="38"/>
      <c r="FS91" s="38"/>
      <c r="FT91" s="38"/>
    </row>
    <row r="92" spans="1:176" s="39" customFormat="1" ht="57" customHeight="1">
      <c r="A92" s="186" t="s">
        <v>320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7"/>
      <c r="AL92" s="35"/>
      <c r="AM92" s="35"/>
      <c r="AN92" s="36"/>
      <c r="AO92" s="36"/>
      <c r="AP92" s="36"/>
      <c r="AQ92" s="36"/>
      <c r="AR92" s="36"/>
      <c r="AS92" s="36"/>
      <c r="AT92" s="50" t="s">
        <v>319</v>
      </c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67">
        <v>51000</v>
      </c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>
        <v>51706</v>
      </c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7">
        <f t="shared" si="6"/>
        <v>51706</v>
      </c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76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8"/>
      <c r="FK92" s="37"/>
      <c r="FL92" s="38"/>
      <c r="FM92" s="38"/>
      <c r="FN92" s="38"/>
      <c r="FO92" s="38"/>
      <c r="FP92" s="38"/>
      <c r="FQ92" s="38"/>
      <c r="FR92" s="38"/>
      <c r="FS92" s="38"/>
      <c r="FT92" s="38"/>
    </row>
    <row r="93" spans="1:176" s="39" customFormat="1" ht="39" customHeight="1">
      <c r="A93" s="186" t="s">
        <v>300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7"/>
      <c r="AL93" s="35"/>
      <c r="AM93" s="35"/>
      <c r="AN93" s="36"/>
      <c r="AO93" s="36"/>
      <c r="AP93" s="36"/>
      <c r="AQ93" s="36"/>
      <c r="AR93" s="36"/>
      <c r="AS93" s="36"/>
      <c r="AT93" s="50" t="s">
        <v>304</v>
      </c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67">
        <f>BJ94</f>
        <v>200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>
        <f>CF94</f>
        <v>0</v>
      </c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7">
        <f t="shared" si="6"/>
        <v>0</v>
      </c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76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8"/>
      <c r="FK93" s="37"/>
      <c r="FL93" s="38"/>
      <c r="FM93" s="38"/>
      <c r="FN93" s="38"/>
      <c r="FO93" s="38"/>
      <c r="FP93" s="38"/>
      <c r="FQ93" s="38"/>
      <c r="FR93" s="38"/>
      <c r="FS93" s="38"/>
      <c r="FT93" s="38"/>
    </row>
    <row r="94" spans="1:167" s="4" customFormat="1" ht="55.5" customHeight="1">
      <c r="A94" s="59" t="s">
        <v>301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61"/>
      <c r="AO94" s="61"/>
      <c r="AP94" s="61"/>
      <c r="AQ94" s="61"/>
      <c r="AR94" s="61"/>
      <c r="AS94" s="61"/>
      <c r="AT94" s="61" t="s">
        <v>303</v>
      </c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2">
        <v>200</v>
      </c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>
        <v>0</v>
      </c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2">
        <f t="shared" si="6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5"/>
      <c r="FK94" s="5"/>
    </row>
    <row r="95" spans="1:167" s="4" customFormat="1" ht="27" customHeight="1">
      <c r="A95" s="65" t="s">
        <v>268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52"/>
      <c r="AO95" s="52"/>
      <c r="AP95" s="52"/>
      <c r="AQ95" s="52"/>
      <c r="AR95" s="52"/>
      <c r="AS95" s="52"/>
      <c r="AT95" s="52" t="s">
        <v>269</v>
      </c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66">
        <f>BJ97</f>
        <v>0</v>
      </c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>
        <f>CF97</f>
        <v>0</v>
      </c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66">
        <f>EE97</f>
        <v>0</v>
      </c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16"/>
      <c r="FI95" s="16"/>
      <c r="FJ95" s="16"/>
      <c r="FK95" s="5"/>
    </row>
    <row r="96" spans="1:167" s="4" customFormat="1" ht="23.25" customHeight="1">
      <c r="A96" s="91" t="s">
        <v>270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52"/>
      <c r="AO96" s="52"/>
      <c r="AP96" s="52"/>
      <c r="AQ96" s="52"/>
      <c r="AR96" s="52"/>
      <c r="AS96" s="52"/>
      <c r="AT96" s="52" t="s">
        <v>271</v>
      </c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66">
        <v>0</v>
      </c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>
        <f>CF97</f>
        <v>0</v>
      </c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66">
        <f aca="true" t="shared" si="7" ref="EE96:EE102">CF96</f>
        <v>0</v>
      </c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5"/>
    </row>
    <row r="97" spans="1:167" s="12" customFormat="1" ht="38.25" customHeight="1">
      <c r="A97" s="59" t="s">
        <v>272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61"/>
      <c r="AO97" s="61"/>
      <c r="AP97" s="61"/>
      <c r="AQ97" s="61"/>
      <c r="AR97" s="61"/>
      <c r="AS97" s="61"/>
      <c r="AT97" s="61" t="s">
        <v>273</v>
      </c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2">
        <v>0</v>
      </c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>
        <v>0</v>
      </c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2">
        <f t="shared" si="7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11"/>
    </row>
    <row r="98" spans="1:167" s="12" customFormat="1" ht="22.5" customHeight="1">
      <c r="A98" s="108" t="s">
        <v>154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52"/>
      <c r="AO98" s="52"/>
      <c r="AP98" s="52"/>
      <c r="AQ98" s="52"/>
      <c r="AR98" s="52"/>
      <c r="AS98" s="52"/>
      <c r="AT98" s="52" t="s">
        <v>125</v>
      </c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66">
        <f>BJ99</f>
        <v>6113746</v>
      </c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>
        <f>CF99</f>
        <v>1655700</v>
      </c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66">
        <f t="shared" si="7"/>
        <v>1655700</v>
      </c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82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4"/>
      <c r="FK98" s="11"/>
    </row>
    <row r="99" spans="1:256" s="12" customFormat="1" ht="57" customHeight="1">
      <c r="A99" s="108" t="s">
        <v>174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52"/>
      <c r="AO99" s="52"/>
      <c r="AP99" s="52"/>
      <c r="AQ99" s="52"/>
      <c r="AR99" s="52"/>
      <c r="AS99" s="52"/>
      <c r="AT99" s="52" t="s">
        <v>99</v>
      </c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66">
        <f>BJ100+BJ103+BJ108</f>
        <v>6113746</v>
      </c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>
        <f>CF100+CF103+CF108</f>
        <v>1655700</v>
      </c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66">
        <f t="shared" si="7"/>
        <v>1655700</v>
      </c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82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4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12" customFormat="1" ht="42" customHeight="1">
      <c r="A100" s="108" t="s">
        <v>126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52"/>
      <c r="AO100" s="52"/>
      <c r="AP100" s="52"/>
      <c r="AQ100" s="52"/>
      <c r="AR100" s="52"/>
      <c r="AS100" s="52"/>
      <c r="AT100" s="52" t="s">
        <v>127</v>
      </c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66">
        <f>BJ102</f>
        <v>2756200</v>
      </c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>
        <f>CF102</f>
        <v>1506200</v>
      </c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66">
        <f t="shared" si="7"/>
        <v>1506200</v>
      </c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82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4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4" customFormat="1" ht="27.75" customHeight="1">
      <c r="A101" s="59" t="s">
        <v>129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61"/>
      <c r="AO101" s="61"/>
      <c r="AP101" s="61"/>
      <c r="AQ101" s="61"/>
      <c r="AR101" s="61"/>
      <c r="AS101" s="61"/>
      <c r="AT101" s="61" t="s">
        <v>128</v>
      </c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2">
        <f>BJ102</f>
        <v>2756200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f>CF102</f>
        <v>1506200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4" t="s">
        <v>122</v>
      </c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2">
        <f t="shared" si="7"/>
        <v>1506200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73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4" customFormat="1" ht="39" customHeight="1">
      <c r="A102" s="59" t="s">
        <v>130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61"/>
      <c r="AO102" s="61"/>
      <c r="AP102" s="61"/>
      <c r="AQ102" s="61"/>
      <c r="AR102" s="61"/>
      <c r="AS102" s="61"/>
      <c r="AT102" s="61" t="s">
        <v>100</v>
      </c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2">
        <v>2756200</v>
      </c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>
        <v>1506200</v>
      </c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2">
        <f t="shared" si="7"/>
        <v>1506200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73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12" customFormat="1" ht="40.5" customHeight="1">
      <c r="A103" s="108" t="s">
        <v>161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52"/>
      <c r="AO103" s="52"/>
      <c r="AP103" s="52"/>
      <c r="AQ103" s="52"/>
      <c r="AR103" s="52"/>
      <c r="AS103" s="52"/>
      <c r="AT103" s="52" t="s">
        <v>131</v>
      </c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66">
        <f>BJ104+BJ106</f>
        <v>149500</v>
      </c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>
        <f>CF104+CF106</f>
        <v>149500</v>
      </c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66">
        <f aca="true" t="shared" si="8" ref="EE103:EE109">CF103</f>
        <v>149500</v>
      </c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82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4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12" customFormat="1" ht="42" customHeight="1">
      <c r="A104" s="108" t="s">
        <v>175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52"/>
      <c r="AO104" s="52"/>
      <c r="AP104" s="52"/>
      <c r="AQ104" s="52"/>
      <c r="AR104" s="52"/>
      <c r="AS104" s="52"/>
      <c r="AT104" s="52" t="s">
        <v>160</v>
      </c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66">
        <f>BJ105</f>
        <v>149300</v>
      </c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>
        <f>CF105</f>
        <v>149300</v>
      </c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66">
        <f t="shared" si="8"/>
        <v>149300</v>
      </c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82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4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17" customFormat="1" ht="42.75" customHeight="1">
      <c r="A105" s="59" t="s">
        <v>175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61"/>
      <c r="AO105" s="61"/>
      <c r="AP105" s="61"/>
      <c r="AQ105" s="61"/>
      <c r="AR105" s="61"/>
      <c r="AS105" s="61"/>
      <c r="AT105" s="61" t="s">
        <v>101</v>
      </c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2">
        <v>149300</v>
      </c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149300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2">
        <f t="shared" si="8"/>
        <v>149300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73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166" s="11" customFormat="1" ht="56.25" customHeight="1">
      <c r="A106" s="108" t="s">
        <v>180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52"/>
      <c r="AO106" s="52"/>
      <c r="AP106" s="52"/>
      <c r="AQ106" s="52"/>
      <c r="AR106" s="52"/>
      <c r="AS106" s="52"/>
      <c r="AT106" s="52" t="s">
        <v>179</v>
      </c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66">
        <f>BJ107</f>
        <v>200</v>
      </c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>
        <f>CF107</f>
        <v>200</v>
      </c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66">
        <f>CF106</f>
        <v>200</v>
      </c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10"/>
      <c r="FI106" s="10"/>
      <c r="FJ106" s="10"/>
    </row>
    <row r="107" spans="1:166" s="5" customFormat="1" ht="57" customHeight="1">
      <c r="A107" s="59" t="s">
        <v>180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61"/>
      <c r="AO107" s="61"/>
      <c r="AP107" s="61"/>
      <c r="AQ107" s="61"/>
      <c r="AR107" s="61"/>
      <c r="AS107" s="61"/>
      <c r="AT107" s="61" t="s">
        <v>178</v>
      </c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2">
        <v>200</v>
      </c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200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2">
        <f>CF107</f>
        <v>200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16"/>
      <c r="FI107" s="16"/>
      <c r="FJ107" s="16"/>
    </row>
    <row r="108" spans="1:167" s="12" customFormat="1" ht="36" customHeight="1">
      <c r="A108" s="108" t="s">
        <v>176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52"/>
      <c r="AO108" s="52"/>
      <c r="AP108" s="52"/>
      <c r="AQ108" s="52"/>
      <c r="AR108" s="52"/>
      <c r="AS108" s="52"/>
      <c r="AT108" s="52" t="s">
        <v>133</v>
      </c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66">
        <f>BJ109</f>
        <v>3208046</v>
      </c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>
        <f>CF109</f>
        <v>0</v>
      </c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66">
        <f t="shared" si="8"/>
        <v>0</v>
      </c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82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4"/>
      <c r="FK108" s="11"/>
    </row>
    <row r="109" spans="1:167" s="4" customFormat="1" ht="37.5" customHeight="1">
      <c r="A109" s="59" t="s">
        <v>132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61"/>
      <c r="AO109" s="61"/>
      <c r="AP109" s="61"/>
      <c r="AQ109" s="61"/>
      <c r="AR109" s="61"/>
      <c r="AS109" s="61"/>
      <c r="AT109" s="61" t="s">
        <v>102</v>
      </c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2">
        <v>3208046</v>
      </c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0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2">
        <f t="shared" si="8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73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5"/>
      <c r="FK109" s="5"/>
    </row>
    <row r="110" spans="1:167" s="4" customFormat="1" ht="18.75">
      <c r="A110" s="105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6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7"/>
      <c r="FH110" s="13"/>
      <c r="FI110" s="13"/>
      <c r="FJ110" s="18" t="s">
        <v>39</v>
      </c>
      <c r="FK110" s="5"/>
    </row>
    <row r="111" spans="1:167" s="4" customFormat="1" ht="18.75">
      <c r="A111" s="105" t="s">
        <v>84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106"/>
      <c r="FC111" s="106"/>
      <c r="FD111" s="106"/>
      <c r="FE111" s="106"/>
      <c r="FF111" s="106"/>
      <c r="FG111" s="106"/>
      <c r="FH111" s="106"/>
      <c r="FI111" s="106"/>
      <c r="FJ111" s="107"/>
      <c r="FK111" s="5"/>
    </row>
    <row r="112" spans="1:167" s="4" customFormat="1" ht="18" customHeight="1">
      <c r="A112" s="69" t="s">
        <v>8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 t="s">
        <v>23</v>
      </c>
      <c r="AL112" s="69"/>
      <c r="AM112" s="69"/>
      <c r="AN112" s="69"/>
      <c r="AO112" s="69"/>
      <c r="AP112" s="69"/>
      <c r="AQ112" s="19" t="s">
        <v>35</v>
      </c>
      <c r="AR112" s="19"/>
      <c r="AS112" s="19"/>
      <c r="AT112" s="131"/>
      <c r="AU112" s="132"/>
      <c r="AV112" s="132"/>
      <c r="AW112" s="132"/>
      <c r="AX112" s="132"/>
      <c r="AY112" s="132"/>
      <c r="AZ112" s="132"/>
      <c r="BA112" s="132"/>
      <c r="BB112" s="133"/>
      <c r="BC112" s="69" t="s">
        <v>140</v>
      </c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 t="s">
        <v>37</v>
      </c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 t="s">
        <v>24</v>
      </c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42" t="s">
        <v>29</v>
      </c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4"/>
      <c r="FK112" s="5"/>
    </row>
    <row r="113" spans="1:167" s="4" customFormat="1" ht="78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19"/>
      <c r="AR113" s="19"/>
      <c r="AS113" s="19"/>
      <c r="AT113" s="134"/>
      <c r="AU113" s="135"/>
      <c r="AV113" s="135"/>
      <c r="AW113" s="135"/>
      <c r="AX113" s="135"/>
      <c r="AY113" s="135"/>
      <c r="AZ113" s="135"/>
      <c r="BA113" s="135"/>
      <c r="BB113" s="136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 t="s">
        <v>46</v>
      </c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 t="s">
        <v>25</v>
      </c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 t="s">
        <v>26</v>
      </c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 t="s">
        <v>27</v>
      </c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 t="s">
        <v>38</v>
      </c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42" t="s">
        <v>47</v>
      </c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4"/>
      <c r="FK113" s="5"/>
    </row>
    <row r="114" spans="1:167" s="4" customFormat="1" ht="18.75">
      <c r="A114" s="79">
        <v>1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>
        <v>2</v>
      </c>
      <c r="AL114" s="79"/>
      <c r="AM114" s="79"/>
      <c r="AN114" s="79"/>
      <c r="AO114" s="79"/>
      <c r="AP114" s="79"/>
      <c r="AQ114" s="79">
        <v>3</v>
      </c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>
        <v>4</v>
      </c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>
        <v>5</v>
      </c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>
        <v>6</v>
      </c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>
        <v>7</v>
      </c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>
        <v>8</v>
      </c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>
        <v>9</v>
      </c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>
        <v>10</v>
      </c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92">
        <v>11</v>
      </c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4"/>
      <c r="FK114" s="5"/>
    </row>
    <row r="115" spans="1:167" s="12" customFormat="1" ht="15" customHeight="1">
      <c r="A115" s="177" t="s">
        <v>32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45" t="s">
        <v>33</v>
      </c>
      <c r="AL115" s="145"/>
      <c r="AM115" s="145"/>
      <c r="AN115" s="145"/>
      <c r="AO115" s="145"/>
      <c r="AP115" s="145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66">
        <f>BC121+BC125</f>
        <v>696200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>
        <f>BU121+BU125</f>
        <v>273707.74</v>
      </c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>
        <f>CH121+CH125</f>
        <v>273707.74</v>
      </c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>
        <f>DX121+DX125</f>
        <v>273707.74</v>
      </c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99">
        <f>EK122+EK125</f>
        <v>0</v>
      </c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56">
        <f>EX121</f>
        <v>0</v>
      </c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8"/>
      <c r="FK115" s="11"/>
    </row>
    <row r="116" spans="1:167" s="4" customFormat="1" ht="20.25" customHeight="1">
      <c r="A116" s="190" t="s">
        <v>143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53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5"/>
      <c r="FK116" s="5"/>
    </row>
    <row r="117" spans="1:167" s="22" customFormat="1" ht="15" customHeight="1" hidden="1">
      <c r="A117" s="87" t="s">
        <v>137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101" t="s">
        <v>53</v>
      </c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72">
        <f>SUM(BC118:BT120)</f>
        <v>116900</v>
      </c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>
        <f>BU120+BU119+BU118</f>
        <v>116769.88</v>
      </c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>
        <f>SUM(CH118:CW120)</f>
        <v>116769.88</v>
      </c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>
        <f>SUM(DX118:EJ120)</f>
        <v>116769.88</v>
      </c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>
        <f>SUM(EK118:EW120)</f>
        <v>130.12000000000262</v>
      </c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113">
        <v>0</v>
      </c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5"/>
      <c r="FK117" s="21"/>
    </row>
    <row r="118" spans="1:167" s="4" customFormat="1" ht="15" customHeight="1" hidden="1">
      <c r="A118" s="91" t="s">
        <v>57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61" t="s">
        <v>54</v>
      </c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2">
        <v>82900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82880.2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82880.2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>CH118</f>
        <v>82880.2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15">
        <f>BC118-BU118</f>
        <v>19.80000000000291</v>
      </c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53">
        <f>BU118-CH118</f>
        <v>0</v>
      </c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5"/>
      <c r="FK118" s="5"/>
    </row>
    <row r="119" spans="1:167" s="4" customFormat="1" ht="15" customHeight="1" hidden="1">
      <c r="A119" s="91" t="s">
        <v>58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61" t="s">
        <v>55</v>
      </c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2">
        <v>13200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13172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13172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>CH119</f>
        <v>13172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>BC119-BU119</f>
        <v>28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53">
        <f>BU119-CH119</f>
        <v>0</v>
      </c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5"/>
      <c r="FK119" s="5"/>
    </row>
    <row r="120" spans="1:167" s="4" customFormat="1" ht="16.5" customHeight="1" hidden="1">
      <c r="A120" s="91" t="s">
        <v>59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61" t="s">
        <v>56</v>
      </c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2">
        <v>20800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20717.68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20717.68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>CH120</f>
        <v>20717.68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>BC120-BU120</f>
        <v>82.31999999999971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53">
        <f>BU120-CH120</f>
        <v>0</v>
      </c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5"/>
      <c r="FK120" s="5"/>
    </row>
    <row r="121" spans="1:167" s="4" customFormat="1" ht="21" customHeight="1">
      <c r="A121" s="180" t="s">
        <v>142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52"/>
      <c r="AL121" s="52"/>
      <c r="AM121" s="52"/>
      <c r="AN121" s="52"/>
      <c r="AO121" s="52"/>
      <c r="AP121" s="52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6">
        <f>BC122</f>
        <v>671500</v>
      </c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66">
        <f>BU122</f>
        <v>249014.08</v>
      </c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>
        <f>CH122</f>
        <v>249014.08</v>
      </c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46">
        <f>DX122</f>
        <v>249014.08</v>
      </c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>
        <f>EK123+EK124+EK127</f>
        <v>0</v>
      </c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183">
        <v>0</v>
      </c>
      <c r="EY121" s="184"/>
      <c r="EZ121" s="184"/>
      <c r="FA121" s="184"/>
      <c r="FB121" s="184"/>
      <c r="FC121" s="184"/>
      <c r="FD121" s="184"/>
      <c r="FE121" s="184"/>
      <c r="FF121" s="184"/>
      <c r="FG121" s="184"/>
      <c r="FH121" s="184"/>
      <c r="FI121" s="184"/>
      <c r="FJ121" s="185"/>
      <c r="FK121" s="5"/>
    </row>
    <row r="122" spans="1:167" s="4" customFormat="1" ht="22.5" customHeight="1">
      <c r="A122" s="87" t="s">
        <v>200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102" t="s">
        <v>201</v>
      </c>
      <c r="AL122" s="103"/>
      <c r="AM122" s="103"/>
      <c r="AN122" s="103"/>
      <c r="AO122" s="103"/>
      <c r="AP122" s="104"/>
      <c r="AQ122" s="14"/>
      <c r="AR122" s="14"/>
      <c r="AS122" s="110"/>
      <c r="AT122" s="111"/>
      <c r="AU122" s="111"/>
      <c r="AV122" s="111"/>
      <c r="AW122" s="111"/>
      <c r="AX122" s="111"/>
      <c r="AY122" s="111"/>
      <c r="AZ122" s="111"/>
      <c r="BA122" s="111"/>
      <c r="BB122" s="112"/>
      <c r="BC122" s="66">
        <f>BC123+BC124</f>
        <v>671500</v>
      </c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10"/>
      <c r="BT122" s="10"/>
      <c r="BU122" s="66">
        <f>BU123+BU124</f>
        <v>249014.08</v>
      </c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>
        <f>CH123+CH124</f>
        <v>249014.08</v>
      </c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46">
        <f>DX123+DX124</f>
        <v>249014.08</v>
      </c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>
        <f>EK123+EK124+EK127</f>
        <v>0</v>
      </c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23"/>
      <c r="FI122" s="23"/>
      <c r="FJ122" s="23"/>
      <c r="FK122" s="5"/>
    </row>
    <row r="123" spans="1:167" s="4" customFormat="1" ht="19.5" customHeight="1">
      <c r="A123" s="91" t="s">
        <v>57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61" t="s">
        <v>54</v>
      </c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2">
        <v>514700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199043.27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199043.27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>CH123</f>
        <v>199043.27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41">
        <f>BU123-CH123</f>
        <v>0</v>
      </c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1"/>
      <c r="FK123" s="5"/>
    </row>
    <row r="124" spans="1:167" s="4" customFormat="1" ht="18" customHeight="1">
      <c r="A124" s="91" t="s">
        <v>59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61" t="s">
        <v>56</v>
      </c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2">
        <v>156800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49970.81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49970.81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>CH124</f>
        <v>49970.81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v>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41">
        <v>0</v>
      </c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1"/>
      <c r="FK124" s="5"/>
    </row>
    <row r="125" spans="1:167" s="4" customFormat="1" ht="23.25" customHeight="1">
      <c r="A125" s="87" t="s">
        <v>203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102" t="s">
        <v>202</v>
      </c>
      <c r="AL125" s="103"/>
      <c r="AM125" s="103"/>
      <c r="AN125" s="103"/>
      <c r="AO125" s="103"/>
      <c r="AP125" s="104"/>
      <c r="AQ125" s="14"/>
      <c r="AR125" s="14"/>
      <c r="AS125" s="110"/>
      <c r="AT125" s="111"/>
      <c r="AU125" s="111"/>
      <c r="AV125" s="111"/>
      <c r="AW125" s="111"/>
      <c r="AX125" s="111"/>
      <c r="AY125" s="111"/>
      <c r="AZ125" s="111"/>
      <c r="BA125" s="111"/>
      <c r="BB125" s="112"/>
      <c r="BC125" s="66">
        <f>BC126+BC127</f>
        <v>24700</v>
      </c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10"/>
      <c r="BT125" s="10"/>
      <c r="BU125" s="66">
        <f>BU126+BU127</f>
        <v>24693.66</v>
      </c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>
        <f>CH126+CH127</f>
        <v>24693.66</v>
      </c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46">
        <f>DX126+DX127+DX129</f>
        <v>24693.66</v>
      </c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>
        <f>EK126+EK127</f>
        <v>0</v>
      </c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23"/>
      <c r="FI125" s="23"/>
      <c r="FJ125" s="23"/>
      <c r="FK125" s="5"/>
    </row>
    <row r="126" spans="1:167" s="4" customFormat="1" ht="20.25" customHeight="1">
      <c r="A126" s="91" t="s">
        <v>58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61" t="s">
        <v>55</v>
      </c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2">
        <v>19400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19398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19398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>CH126</f>
        <v>19398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v>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41">
        <f>BU126-CH126</f>
        <v>0</v>
      </c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1"/>
      <c r="FK126" s="5"/>
    </row>
    <row r="127" spans="1:167" s="4" customFormat="1" ht="20.25" customHeight="1">
      <c r="A127" s="91" t="s">
        <v>228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61" t="s">
        <v>56</v>
      </c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2">
        <v>5300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5295.66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5295.66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>CH127</f>
        <v>5295.66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v>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41">
        <v>0</v>
      </c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1"/>
      <c r="FK127" s="5"/>
    </row>
    <row r="128" spans="1:167" s="4" customFormat="1" ht="18.75">
      <c r="A128" s="105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7"/>
      <c r="CG128" s="85" t="s">
        <v>84</v>
      </c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92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4"/>
      <c r="FH128" s="13"/>
      <c r="FI128" s="13"/>
      <c r="FJ128" s="18" t="s">
        <v>39</v>
      </c>
      <c r="FK128" s="5"/>
    </row>
    <row r="129" spans="1:167" s="4" customFormat="1" ht="19.5" customHeight="1">
      <c r="A129" s="69" t="s">
        <v>8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 t="s">
        <v>23</v>
      </c>
      <c r="AL129" s="69"/>
      <c r="AM129" s="69"/>
      <c r="AN129" s="69"/>
      <c r="AO129" s="69"/>
      <c r="AP129" s="69"/>
      <c r="AQ129" s="69" t="s">
        <v>35</v>
      </c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 t="s">
        <v>36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 t="s">
        <v>37</v>
      </c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 t="s">
        <v>24</v>
      </c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42" t="s">
        <v>29</v>
      </c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4"/>
      <c r="FK129" s="5"/>
    </row>
    <row r="130" spans="1:167" s="4" customFormat="1" ht="78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 t="s">
        <v>46</v>
      </c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 t="s">
        <v>25</v>
      </c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 t="s">
        <v>26</v>
      </c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 t="s">
        <v>27</v>
      </c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 t="s">
        <v>38</v>
      </c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42" t="s">
        <v>47</v>
      </c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4"/>
      <c r="FK130" s="5"/>
    </row>
    <row r="131" spans="1:167" s="4" customFormat="1" ht="18.75">
      <c r="A131" s="79">
        <v>1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>
        <v>2</v>
      </c>
      <c r="AL131" s="79"/>
      <c r="AM131" s="79"/>
      <c r="AN131" s="79"/>
      <c r="AO131" s="79"/>
      <c r="AP131" s="79"/>
      <c r="AQ131" s="79">
        <v>3</v>
      </c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>
        <v>4</v>
      </c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>
        <v>5</v>
      </c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>
        <v>6</v>
      </c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>
        <v>7</v>
      </c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>
        <v>8</v>
      </c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>
        <v>9</v>
      </c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>
        <v>10</v>
      </c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92">
        <v>11</v>
      </c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4"/>
      <c r="FK131" s="5"/>
    </row>
    <row r="132" spans="1:167" s="12" customFormat="1" ht="21" customHeight="1">
      <c r="A132" s="177" t="s">
        <v>104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45" t="s">
        <v>33</v>
      </c>
      <c r="AL132" s="145"/>
      <c r="AM132" s="145"/>
      <c r="AN132" s="145"/>
      <c r="AO132" s="145"/>
      <c r="AP132" s="145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66">
        <f>BC136+BC145+BC142</f>
        <v>2037500</v>
      </c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>
        <f>BU136+BU142+BU145</f>
        <v>867523.1799999999</v>
      </c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>
        <f>CH136+CH142+CH145</f>
        <v>867523.1799999999</v>
      </c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>
        <f>DX136+DX142+DX145</f>
        <v>867523.1799999999</v>
      </c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99">
        <f>EK136+EK142+EK145</f>
        <v>1169976.82</v>
      </c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56">
        <f>EX136+EX142+EX145</f>
        <v>0</v>
      </c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8"/>
      <c r="FK132" s="11"/>
    </row>
    <row r="133" spans="1:167" s="4" customFormat="1" ht="14.25" customHeight="1">
      <c r="A133" s="129" t="s">
        <v>22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00"/>
      <c r="AL133" s="100"/>
      <c r="AM133" s="100"/>
      <c r="AN133" s="100"/>
      <c r="AO133" s="100"/>
      <c r="AP133" s="100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53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5"/>
      <c r="FK133" s="5"/>
    </row>
    <row r="134" spans="1:166" s="4" customFormat="1" ht="20.25" customHeight="1">
      <c r="A134" s="181" t="s">
        <v>144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13"/>
      <c r="FI134" s="13"/>
      <c r="FJ134" s="13"/>
    </row>
    <row r="135" spans="1:166" s="4" customFormat="1" ht="18" customHeight="1">
      <c r="A135" s="87" t="s">
        <v>204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101"/>
      <c r="AL135" s="101"/>
      <c r="AM135" s="101"/>
      <c r="AN135" s="101"/>
      <c r="AO135" s="101"/>
      <c r="AP135" s="10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53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5"/>
    </row>
    <row r="136" spans="1:166" s="22" customFormat="1" ht="19.5" customHeight="1">
      <c r="A136" s="59" t="s">
        <v>142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101" t="s">
        <v>53</v>
      </c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66">
        <f>BC137+BC138</f>
        <v>1584500</v>
      </c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72">
        <f>SUM(BU137:CG138)</f>
        <v>587202.97</v>
      </c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>
        <f>SUM(CH137:CW138)</f>
        <v>587202.97</v>
      </c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>
        <f>SUM(DX137:EJ138)</f>
        <v>587202.97</v>
      </c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>
        <f>EK137+EK138</f>
        <v>997297.03</v>
      </c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113">
        <f>EX137+EX138</f>
        <v>0</v>
      </c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</row>
    <row r="137" spans="1:166" s="4" customFormat="1" ht="21" customHeight="1">
      <c r="A137" s="91" t="s">
        <v>57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61" t="s">
        <v>54</v>
      </c>
      <c r="AL137" s="61"/>
      <c r="AM137" s="61"/>
      <c r="AN137" s="61"/>
      <c r="AO137" s="61"/>
      <c r="AP137" s="61"/>
      <c r="AQ137" s="61" t="s">
        <v>122</v>
      </c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2">
        <v>1217000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444987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444987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aca="true" t="shared" si="9" ref="DX137:DX143">CH137</f>
        <v>444987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>BC137-BU137</f>
        <v>772013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53">
        <f aca="true" t="shared" si="10" ref="EX137:EX144">BU137-CH137</f>
        <v>0</v>
      </c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5"/>
    </row>
    <row r="138" spans="1:166" s="4" customFormat="1" ht="22.5" customHeight="1">
      <c r="A138" s="91" t="s">
        <v>59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61" t="s">
        <v>56</v>
      </c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2">
        <v>367500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142215.97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142215.97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9"/>
        <v>142215.97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>BC138-BU138</f>
        <v>225284.03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53">
        <f t="shared" si="10"/>
        <v>0</v>
      </c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5"/>
    </row>
    <row r="139" spans="1:166" s="12" customFormat="1" ht="19.5" customHeight="1">
      <c r="A139" s="65" t="s">
        <v>274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66">
        <f>BC140+BC141</f>
        <v>1410800</v>
      </c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66">
        <f>BU140+BU141</f>
        <v>525194.14</v>
      </c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66">
        <f>CH140+CH141</f>
        <v>525194.14</v>
      </c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66">
        <f t="shared" si="9"/>
        <v>525194.14</v>
      </c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66">
        <f aca="true" t="shared" si="11" ref="EK139:EK144">BC139-CH139</f>
        <v>885605.86</v>
      </c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56">
        <f t="shared" si="10"/>
        <v>0</v>
      </c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8"/>
    </row>
    <row r="140" spans="1:166" s="4" customFormat="1" ht="17.25" customHeight="1">
      <c r="A140" s="91" t="s">
        <v>57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61" t="s">
        <v>54</v>
      </c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2">
        <v>1083600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394669.11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394669.11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9"/>
        <v>394669.11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11"/>
        <v>688930.89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41">
        <f t="shared" si="10"/>
        <v>0</v>
      </c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1"/>
    </row>
    <row r="141" spans="1:166" s="4" customFormat="1" ht="18" customHeight="1">
      <c r="A141" s="91" t="s">
        <v>59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61" t="s">
        <v>56</v>
      </c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2">
        <v>327200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>
        <v>130525.03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>
        <v>130525.03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9"/>
        <v>130525.03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11"/>
        <v>196674.97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41">
        <f t="shared" si="10"/>
        <v>0</v>
      </c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1"/>
    </row>
    <row r="142" spans="1:166" s="22" customFormat="1" ht="21.75" customHeight="1">
      <c r="A142" s="87" t="s">
        <v>205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101" t="s">
        <v>53</v>
      </c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66">
        <f>SUM(BC143:BT144)</f>
        <v>85100</v>
      </c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72">
        <f>SUM(BU143:CG144)</f>
        <v>11492.65</v>
      </c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>
        <f>SUM(CH143:CW144)</f>
        <v>11492.65</v>
      </c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>
        <f t="shared" si="9"/>
        <v>11492.65</v>
      </c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>
        <f t="shared" si="11"/>
        <v>73607.35</v>
      </c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113">
        <f t="shared" si="10"/>
        <v>0</v>
      </c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5"/>
    </row>
    <row r="143" spans="1:166" s="4" customFormat="1" ht="21.75" customHeight="1">
      <c r="A143" s="91" t="s">
        <v>58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61" t="s">
        <v>55</v>
      </c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2">
        <v>65400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>
        <v>9028</v>
      </c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>
        <v>9028</v>
      </c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>
        <f t="shared" si="9"/>
        <v>9028</v>
      </c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>
        <f t="shared" si="11"/>
        <v>56372</v>
      </c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41">
        <f t="shared" si="10"/>
        <v>0</v>
      </c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1"/>
    </row>
    <row r="144" spans="1:166" s="4" customFormat="1" ht="20.25" customHeight="1">
      <c r="A144" s="91" t="s">
        <v>228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61" t="s">
        <v>56</v>
      </c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2">
        <v>19700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>
        <v>2464.65</v>
      </c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>
        <v>2464.65</v>
      </c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v>2464.65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11"/>
        <v>17235.35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41">
        <f t="shared" si="10"/>
        <v>0</v>
      </c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1"/>
    </row>
    <row r="145" spans="1:166" s="22" customFormat="1" ht="18.75" customHeight="1">
      <c r="A145" s="65" t="s">
        <v>162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66">
        <f>BC146+BC150+BC155+BC157</f>
        <v>367900</v>
      </c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72">
        <f>BU146+BU150+BU155+BU157</f>
        <v>268827.56</v>
      </c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>
        <f>CH146+CH150+CH155+CH157</f>
        <v>268827.56</v>
      </c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>
        <f>DX146+DX150+DX156+DX157</f>
        <v>268827.56</v>
      </c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>
        <f>EK146+EK150+EK155+EK157</f>
        <v>99072.43999999999</v>
      </c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113">
        <f>EX146+EX150</f>
        <v>0</v>
      </c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5"/>
    </row>
    <row r="146" spans="1:166" s="4" customFormat="1" ht="19.5" customHeight="1">
      <c r="A146" s="87" t="s">
        <v>206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66">
        <f>BC147+BC149+BC148</f>
        <v>46100</v>
      </c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15"/>
      <c r="BT146" s="15"/>
      <c r="BU146" s="99">
        <f>BU147+BU149+BU148</f>
        <v>44622.36</v>
      </c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66">
        <f>CH147+CH149+CI148</f>
        <v>44622.36</v>
      </c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66">
        <f>DX147+DX149+DX148</f>
        <v>44622.36</v>
      </c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>
        <f>EK147+EK149+EK148</f>
        <v>1477.6399999999994</v>
      </c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>
        <f>EX147+EX149</f>
        <v>0</v>
      </c>
      <c r="EY146" s="66"/>
      <c r="EZ146" s="66"/>
      <c r="FA146" s="66"/>
      <c r="FB146" s="66"/>
      <c r="FC146" s="66"/>
      <c r="FD146" s="66"/>
      <c r="FE146" s="66"/>
      <c r="FF146" s="66"/>
      <c r="FG146" s="66"/>
      <c r="FH146" s="15"/>
      <c r="FI146" s="15"/>
      <c r="FJ146" s="15"/>
    </row>
    <row r="147" spans="1:166" s="4" customFormat="1" ht="18.75" customHeight="1">
      <c r="A147" s="95" t="s">
        <v>80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61" t="s">
        <v>81</v>
      </c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2">
        <v>18000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15"/>
      <c r="BT147" s="15"/>
      <c r="BU147" s="67">
        <v>17472.36</v>
      </c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2">
        <v>17472.36</v>
      </c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>
        <f>CH147</f>
        <v>17472.36</v>
      </c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>
        <f>BC147-BU147</f>
        <v>527.6399999999994</v>
      </c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>
        <f>BU147-CH147</f>
        <v>0</v>
      </c>
      <c r="EY147" s="62"/>
      <c r="EZ147" s="62"/>
      <c r="FA147" s="62"/>
      <c r="FB147" s="62"/>
      <c r="FC147" s="62"/>
      <c r="FD147" s="62"/>
      <c r="FE147" s="62"/>
      <c r="FF147" s="62"/>
      <c r="FG147" s="62"/>
      <c r="FH147" s="15"/>
      <c r="FI147" s="15"/>
      <c r="FJ147" s="15"/>
    </row>
    <row r="148" spans="1:166" s="4" customFormat="1" ht="21" customHeight="1">
      <c r="A148" s="191" t="s">
        <v>252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3"/>
      <c r="AI148" s="32"/>
      <c r="AJ148" s="32"/>
      <c r="AK148" s="170" t="s">
        <v>278</v>
      </c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2"/>
      <c r="BC148" s="53">
        <v>5500</v>
      </c>
      <c r="BD148" s="54"/>
      <c r="BE148" s="54"/>
      <c r="BF148" s="54"/>
      <c r="BG148" s="54"/>
      <c r="BH148" s="54"/>
      <c r="BI148" s="5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96">
        <v>5350</v>
      </c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8"/>
      <c r="CH148" s="15"/>
      <c r="CI148" s="53">
        <v>5350</v>
      </c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5"/>
      <c r="CX148" s="53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5"/>
      <c r="DS148" s="15"/>
      <c r="DT148" s="15"/>
      <c r="DU148" s="15"/>
      <c r="DV148" s="15"/>
      <c r="DW148" s="15"/>
      <c r="DX148" s="53">
        <f>CI148</f>
        <v>5350</v>
      </c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5"/>
      <c r="EK148" s="53">
        <f>BC148-CI148</f>
        <v>150</v>
      </c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5"/>
      <c r="EX148" s="53">
        <f>BU148-CI148</f>
        <v>0</v>
      </c>
      <c r="EY148" s="54"/>
      <c r="EZ148" s="54"/>
      <c r="FA148" s="54"/>
      <c r="FB148" s="54"/>
      <c r="FC148" s="54"/>
      <c r="FD148" s="54"/>
      <c r="FE148" s="55"/>
      <c r="FF148" s="15"/>
      <c r="FG148" s="15"/>
      <c r="FH148" s="15"/>
      <c r="FI148" s="15"/>
      <c r="FJ148" s="15"/>
    </row>
    <row r="149" spans="1:166" s="4" customFormat="1" ht="22.5" customHeight="1">
      <c r="A149" s="95" t="s">
        <v>68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61" t="s">
        <v>61</v>
      </c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2">
        <v>22600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15"/>
      <c r="BT149" s="15"/>
      <c r="BU149" s="67">
        <v>21800</v>
      </c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2">
        <v>21800</v>
      </c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>
        <f>CH149</f>
        <v>21800</v>
      </c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>
        <f>BC149-BU149</f>
        <v>800</v>
      </c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>
        <f>BU149-CH149</f>
        <v>0</v>
      </c>
      <c r="EY149" s="62"/>
      <c r="EZ149" s="62"/>
      <c r="FA149" s="62"/>
      <c r="FB149" s="62"/>
      <c r="FC149" s="62"/>
      <c r="FD149" s="62"/>
      <c r="FE149" s="62"/>
      <c r="FF149" s="62"/>
      <c r="FG149" s="62"/>
      <c r="FH149" s="15"/>
      <c r="FI149" s="15"/>
      <c r="FJ149" s="15"/>
    </row>
    <row r="150" spans="1:166" s="4" customFormat="1" ht="21" customHeight="1">
      <c r="A150" s="87" t="s">
        <v>207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66">
        <f>BC151+BC154+BC153+BC152</f>
        <v>296200</v>
      </c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15"/>
      <c r="BT150" s="15"/>
      <c r="BU150" s="99">
        <f>BU151+BU153+BU154+BU152</f>
        <v>217450.2</v>
      </c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66">
        <f>CH151+CH153+CH154+CH152</f>
        <v>217450.2</v>
      </c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66">
        <f>DX151+DX153+DX154+DX152</f>
        <v>217450.2</v>
      </c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>
        <f>BC150-CH150</f>
        <v>78749.79999999999</v>
      </c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>
        <f>EX151+EX154+EX155+EX157</f>
        <v>0</v>
      </c>
      <c r="EY150" s="66"/>
      <c r="EZ150" s="66"/>
      <c r="FA150" s="66"/>
      <c r="FB150" s="66"/>
      <c r="FC150" s="66"/>
      <c r="FD150" s="66"/>
      <c r="FE150" s="66"/>
      <c r="FF150" s="66"/>
      <c r="FG150" s="66"/>
      <c r="FH150" s="15"/>
      <c r="FI150" s="15"/>
      <c r="FJ150" s="15"/>
    </row>
    <row r="151" spans="1:166" s="4" customFormat="1" ht="21.75" customHeight="1">
      <c r="A151" s="95" t="s">
        <v>163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61" t="s">
        <v>63</v>
      </c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2">
        <v>167000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15"/>
      <c r="BT151" s="15"/>
      <c r="BU151" s="67">
        <v>90000</v>
      </c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2">
        <v>90000</v>
      </c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>
        <v>90000</v>
      </c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>
        <f>BC151-BU151</f>
        <v>77000</v>
      </c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>
        <f>BU151-CH151</f>
        <v>0</v>
      </c>
      <c r="EY151" s="62"/>
      <c r="EZ151" s="62"/>
      <c r="FA151" s="62"/>
      <c r="FB151" s="62"/>
      <c r="FC151" s="62"/>
      <c r="FD151" s="62"/>
      <c r="FE151" s="62"/>
      <c r="FF151" s="62"/>
      <c r="FG151" s="62"/>
      <c r="FH151" s="15"/>
      <c r="FI151" s="15"/>
      <c r="FJ151" s="15"/>
    </row>
    <row r="152" spans="1:166" s="4" customFormat="1" ht="22.5" customHeight="1">
      <c r="A152" s="95" t="s">
        <v>68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61" t="s">
        <v>61</v>
      </c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2">
        <v>65900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15"/>
      <c r="BT152" s="15"/>
      <c r="BU152" s="67">
        <v>64700</v>
      </c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2">
        <v>64700</v>
      </c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>
        <f>CH152</f>
        <v>64700</v>
      </c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>
        <f>BC152-BU152</f>
        <v>1200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>
        <f>BU152-CH152</f>
        <v>0</v>
      </c>
      <c r="EY152" s="62"/>
      <c r="EZ152" s="62"/>
      <c r="FA152" s="62"/>
      <c r="FB152" s="62"/>
      <c r="FC152" s="62"/>
      <c r="FD152" s="62"/>
      <c r="FE152" s="62"/>
      <c r="FF152" s="62"/>
      <c r="FG152" s="62"/>
      <c r="FH152" s="15"/>
      <c r="FI152" s="15"/>
      <c r="FJ152" s="15"/>
    </row>
    <row r="153" spans="1:166" s="4" customFormat="1" ht="18" customHeight="1">
      <c r="A153" s="91" t="s">
        <v>83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61" t="s">
        <v>64</v>
      </c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2">
        <v>11500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11190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>
        <v>11190</v>
      </c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>CH153</f>
        <v>11190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>BC153-CH153</f>
        <v>310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53">
        <v>0</v>
      </c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5"/>
    </row>
    <row r="154" spans="1:166" s="4" customFormat="1" ht="19.5" customHeight="1">
      <c r="A154" s="59" t="s">
        <v>145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61" t="s">
        <v>62</v>
      </c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2">
        <v>51800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15"/>
      <c r="BT154" s="15"/>
      <c r="BU154" s="67">
        <v>51560.2</v>
      </c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2">
        <v>51560.2</v>
      </c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>
        <f>CH154</f>
        <v>51560.2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>BC154-CH154</f>
        <v>239.8000000000029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>BU154-CH154</f>
        <v>0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15"/>
      <c r="FI154" s="15"/>
      <c r="FJ154" s="15"/>
    </row>
    <row r="155" spans="1:166" s="12" customFormat="1" ht="19.5" customHeight="1">
      <c r="A155" s="65" t="s">
        <v>208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66">
        <f>BC156</f>
        <v>19600</v>
      </c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9"/>
      <c r="BT155" s="9"/>
      <c r="BU155" s="99">
        <f>BU156</f>
        <v>4500</v>
      </c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66">
        <f>CH156</f>
        <v>4500</v>
      </c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>
        <f>DX156</f>
        <v>4500</v>
      </c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>
        <f>EK156</f>
        <v>15100</v>
      </c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>
        <f>EX156</f>
        <v>0</v>
      </c>
      <c r="EY155" s="66"/>
      <c r="EZ155" s="66"/>
      <c r="FA155" s="66"/>
      <c r="FB155" s="66"/>
      <c r="FC155" s="66"/>
      <c r="FD155" s="66"/>
      <c r="FE155" s="66"/>
      <c r="FF155" s="66"/>
      <c r="FG155" s="66"/>
      <c r="FH155" s="9"/>
      <c r="FI155" s="9"/>
      <c r="FJ155" s="9"/>
    </row>
    <row r="156" spans="1:166" s="4" customFormat="1" ht="34.5" customHeight="1">
      <c r="A156" s="96" t="s">
        <v>209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8"/>
      <c r="AK156" s="61" t="s">
        <v>66</v>
      </c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2">
        <v>19600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15"/>
      <c r="BR156" s="15"/>
      <c r="BS156" s="15"/>
      <c r="BT156" s="15"/>
      <c r="BU156" s="67">
        <v>4500</v>
      </c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2">
        <v>4500</v>
      </c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>
        <f>CH156</f>
        <v>4500</v>
      </c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3">
        <f>BC156-BU156</f>
        <v>15100</v>
      </c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62">
        <f>BU156-CH156</f>
        <v>0</v>
      </c>
      <c r="EY156" s="62"/>
      <c r="EZ156" s="62"/>
      <c r="FA156" s="62"/>
      <c r="FB156" s="62"/>
      <c r="FC156" s="62"/>
      <c r="FD156" s="62"/>
      <c r="FE156" s="62"/>
      <c r="FF156" s="62"/>
      <c r="FG156" s="62"/>
      <c r="FH156" s="15"/>
      <c r="FI156" s="15"/>
      <c r="FJ156" s="15"/>
    </row>
    <row r="157" spans="1:166" s="12" customFormat="1" ht="21.75" customHeight="1">
      <c r="A157" s="65" t="s">
        <v>210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66">
        <f>BC158</f>
        <v>6000</v>
      </c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9"/>
      <c r="BT157" s="9"/>
      <c r="BU157" s="99">
        <f>BU158</f>
        <v>2255</v>
      </c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66">
        <f>CH158</f>
        <v>2255</v>
      </c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>
        <f>DX158</f>
        <v>2255</v>
      </c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>
        <f>EK158</f>
        <v>3745</v>
      </c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>
        <f>EX158</f>
        <v>0</v>
      </c>
      <c r="EY157" s="66"/>
      <c r="EZ157" s="66"/>
      <c r="FA157" s="66"/>
      <c r="FB157" s="66"/>
      <c r="FC157" s="66"/>
      <c r="FD157" s="66"/>
      <c r="FE157" s="66"/>
      <c r="FF157" s="66"/>
      <c r="FG157" s="66"/>
      <c r="FH157" s="9"/>
      <c r="FI157" s="9"/>
      <c r="FJ157" s="9"/>
    </row>
    <row r="158" spans="1:166" s="4" customFormat="1" ht="21.75" customHeight="1">
      <c r="A158" s="95" t="s">
        <v>68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61" t="s">
        <v>69</v>
      </c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2">
        <v>6000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15"/>
      <c r="BT158" s="15"/>
      <c r="BU158" s="67">
        <v>2255</v>
      </c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2">
        <v>2255</v>
      </c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f>CH158</f>
        <v>2255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f>BC158-BU158</f>
        <v>3745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>
        <f>BU158-CH158</f>
        <v>0</v>
      </c>
      <c r="EY158" s="62"/>
      <c r="EZ158" s="62"/>
      <c r="FA158" s="62"/>
      <c r="FB158" s="62"/>
      <c r="FC158" s="62"/>
      <c r="FD158" s="62"/>
      <c r="FE158" s="62"/>
      <c r="FF158" s="62"/>
      <c r="FG158" s="62"/>
      <c r="FH158" s="15"/>
      <c r="FI158" s="15"/>
      <c r="FJ158" s="15"/>
    </row>
    <row r="159" spans="1:166" s="4" customFormat="1" ht="18.75">
      <c r="A159" s="105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7"/>
      <c r="CG159" s="85" t="s">
        <v>84</v>
      </c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92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3"/>
      <c r="ER159" s="93"/>
      <c r="ES159" s="93"/>
      <c r="ET159" s="93"/>
      <c r="EU159" s="93"/>
      <c r="EV159" s="93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4"/>
      <c r="FH159" s="13"/>
      <c r="FI159" s="13"/>
      <c r="FJ159" s="18" t="s">
        <v>39</v>
      </c>
    </row>
    <row r="160" spans="1:166" s="4" customFormat="1" ht="20.25" customHeight="1">
      <c r="A160" s="69" t="s">
        <v>8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 t="s">
        <v>23</v>
      </c>
      <c r="AL160" s="69"/>
      <c r="AM160" s="69"/>
      <c r="AN160" s="69"/>
      <c r="AO160" s="69"/>
      <c r="AP160" s="69"/>
      <c r="AQ160" s="69" t="s">
        <v>35</v>
      </c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 t="s">
        <v>36</v>
      </c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 t="s">
        <v>37</v>
      </c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 t="s">
        <v>24</v>
      </c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42" t="s">
        <v>29</v>
      </c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4"/>
    </row>
    <row r="161" spans="1:166" s="4" customFormat="1" ht="78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 t="s">
        <v>46</v>
      </c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 t="s">
        <v>25</v>
      </c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 t="s">
        <v>26</v>
      </c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 t="s">
        <v>27</v>
      </c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 t="s">
        <v>38</v>
      </c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42" t="s">
        <v>47</v>
      </c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4"/>
    </row>
    <row r="162" spans="1:166" s="4" customFormat="1" ht="18.75">
      <c r="A162" s="79">
        <v>1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>
        <v>2</v>
      </c>
      <c r="AL162" s="79"/>
      <c r="AM162" s="79"/>
      <c r="AN162" s="79"/>
      <c r="AO162" s="79"/>
      <c r="AP162" s="79"/>
      <c r="AQ162" s="79">
        <v>3</v>
      </c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>
        <v>4</v>
      </c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>
        <v>5</v>
      </c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>
        <v>6</v>
      </c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>
        <v>7</v>
      </c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>
        <v>8</v>
      </c>
      <c r="DL162" s="79"/>
      <c r="DM162" s="79"/>
      <c r="DN162" s="79"/>
      <c r="DO162" s="79"/>
      <c r="DP162" s="79"/>
      <c r="DQ162" s="79"/>
      <c r="DR162" s="79"/>
      <c r="DS162" s="79"/>
      <c r="DT162" s="79"/>
      <c r="DU162" s="79"/>
      <c r="DV162" s="79"/>
      <c r="DW162" s="79"/>
      <c r="DX162" s="79">
        <v>9</v>
      </c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>
        <v>10</v>
      </c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92">
        <v>11</v>
      </c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4"/>
    </row>
    <row r="163" spans="1:166" s="4" customFormat="1" ht="18.75" customHeight="1">
      <c r="A163" s="109" t="s">
        <v>32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61" t="s">
        <v>33</v>
      </c>
      <c r="AL163" s="61"/>
      <c r="AM163" s="61"/>
      <c r="AN163" s="61"/>
      <c r="AO163" s="61"/>
      <c r="AP163" s="6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66">
        <f>BC166</f>
        <v>200</v>
      </c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15"/>
      <c r="BT163" s="15"/>
      <c r="BU163" s="99">
        <f>BU166</f>
        <v>200</v>
      </c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66">
        <f>CH166</f>
        <v>200</v>
      </c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9"/>
      <c r="DL163" s="79"/>
      <c r="DM163" s="79"/>
      <c r="DN163" s="79"/>
      <c r="DO163" s="79"/>
      <c r="DP163" s="79"/>
      <c r="DQ163" s="79"/>
      <c r="DR163" s="79"/>
      <c r="DS163" s="79"/>
      <c r="DT163" s="79"/>
      <c r="DU163" s="79"/>
      <c r="DV163" s="79"/>
      <c r="DW163" s="79"/>
      <c r="DX163" s="66">
        <f>DX166</f>
        <v>200</v>
      </c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>
        <f>BU163-CH163</f>
        <v>0</v>
      </c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56">
        <f>EX166</f>
        <v>0</v>
      </c>
      <c r="EY163" s="57"/>
      <c r="EZ163" s="57"/>
      <c r="FA163" s="57"/>
      <c r="FB163" s="57"/>
      <c r="FC163" s="57"/>
      <c r="FD163" s="57"/>
      <c r="FE163" s="57"/>
      <c r="FF163" s="57"/>
      <c r="FG163" s="57"/>
      <c r="FH163" s="58"/>
      <c r="FI163" s="15"/>
      <c r="FJ163" s="15"/>
    </row>
    <row r="164" spans="1:166" s="4" customFormat="1" ht="18.75" customHeight="1">
      <c r="A164" s="91" t="s">
        <v>22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61" t="s">
        <v>34</v>
      </c>
      <c r="AL164" s="61"/>
      <c r="AM164" s="61"/>
      <c r="AN164" s="61"/>
      <c r="AO164" s="61"/>
      <c r="AP164" s="6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15"/>
      <c r="FI164" s="15"/>
      <c r="FJ164" s="15"/>
    </row>
    <row r="165" spans="1:166" s="22" customFormat="1" ht="150" customHeight="1">
      <c r="A165" s="59" t="s">
        <v>230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20"/>
      <c r="BT165" s="20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20"/>
      <c r="FI165" s="20"/>
      <c r="FJ165" s="20"/>
    </row>
    <row r="166" spans="1:166" s="4" customFormat="1" ht="17.25" customHeight="1">
      <c r="A166" s="87" t="s">
        <v>211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6">
        <f>BC167</f>
        <v>200</v>
      </c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>
        <f>BU167</f>
        <v>200</v>
      </c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>
        <f>CH167</f>
        <v>200</v>
      </c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>
        <f>DX167</f>
        <v>200</v>
      </c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>
        <f>BC166-CH166</f>
        <v>0</v>
      </c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56">
        <f>EX167</f>
        <v>0</v>
      </c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8"/>
    </row>
    <row r="167" spans="1:166" s="22" customFormat="1" ht="24" customHeight="1">
      <c r="A167" s="166" t="s">
        <v>145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61" t="s">
        <v>62</v>
      </c>
      <c r="AL167" s="61"/>
      <c r="AM167" s="61"/>
      <c r="AN167" s="61"/>
      <c r="AO167" s="61"/>
      <c r="AP167" s="6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62">
        <v>200</v>
      </c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>
        <v>200</v>
      </c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>
        <v>200</v>
      </c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>
        <f>CH167</f>
        <v>200</v>
      </c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>
        <f>BC167-CH167</f>
        <v>0</v>
      </c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53">
        <f>BU167-CH167</f>
        <v>0</v>
      </c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5"/>
    </row>
    <row r="168" spans="1:166" s="4" customFormat="1" ht="15" customHeight="1">
      <c r="A168" s="105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7"/>
      <c r="CE168" s="13"/>
      <c r="CF168" s="13"/>
      <c r="CG168" s="85" t="s">
        <v>84</v>
      </c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9"/>
      <c r="DM168" s="79"/>
      <c r="DN168" s="79"/>
      <c r="DO168" s="79"/>
      <c r="DP168" s="79"/>
      <c r="DQ168" s="79"/>
      <c r="DR168" s="79"/>
      <c r="DS168" s="79"/>
      <c r="DT168" s="79"/>
      <c r="DU168" s="79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  <c r="FC168" s="79"/>
      <c r="FD168" s="79"/>
      <c r="FE168" s="79"/>
      <c r="FF168" s="79"/>
      <c r="FG168" s="79"/>
      <c r="FH168" s="13"/>
      <c r="FI168" s="13"/>
      <c r="FJ168" s="18" t="s">
        <v>39</v>
      </c>
    </row>
    <row r="169" spans="1:166" s="4" customFormat="1" ht="32.25" customHeight="1">
      <c r="A169" s="69" t="s">
        <v>8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 t="s">
        <v>23</v>
      </c>
      <c r="AL169" s="69"/>
      <c r="AM169" s="69"/>
      <c r="AN169" s="69"/>
      <c r="AO169" s="69"/>
      <c r="AP169" s="69"/>
      <c r="AQ169" s="69" t="s">
        <v>35</v>
      </c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 t="s">
        <v>140</v>
      </c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 t="s">
        <v>37</v>
      </c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 t="s">
        <v>24</v>
      </c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42" t="s">
        <v>29</v>
      </c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4"/>
    </row>
    <row r="170" spans="1:166" s="4" customFormat="1" ht="81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 t="s">
        <v>46</v>
      </c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 t="s">
        <v>25</v>
      </c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 t="s">
        <v>26</v>
      </c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 t="s">
        <v>27</v>
      </c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 t="s">
        <v>38</v>
      </c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42" t="s">
        <v>47</v>
      </c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4"/>
    </row>
    <row r="171" spans="1:166" s="4" customFormat="1" ht="15" customHeight="1">
      <c r="A171" s="79">
        <v>1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>
        <v>2</v>
      </c>
      <c r="AL171" s="79"/>
      <c r="AM171" s="79"/>
      <c r="AN171" s="79"/>
      <c r="AO171" s="79"/>
      <c r="AP171" s="79"/>
      <c r="AQ171" s="79">
        <v>3</v>
      </c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>
        <v>4</v>
      </c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>
        <v>5</v>
      </c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>
        <v>6</v>
      </c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>
        <v>7</v>
      </c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>
        <v>8</v>
      </c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>
        <v>9</v>
      </c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>
        <v>10</v>
      </c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92">
        <v>11</v>
      </c>
      <c r="EY171" s="93"/>
      <c r="EZ171" s="93"/>
      <c r="FA171" s="93"/>
      <c r="FB171" s="93"/>
      <c r="FC171" s="93"/>
      <c r="FD171" s="93"/>
      <c r="FE171" s="93"/>
      <c r="FF171" s="93"/>
      <c r="FG171" s="93"/>
      <c r="FH171" s="93"/>
      <c r="FI171" s="93"/>
      <c r="FJ171" s="94"/>
    </row>
    <row r="172" spans="1:166" s="4" customFormat="1" ht="15" customHeight="1">
      <c r="A172" s="109" t="s">
        <v>32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61" t="s">
        <v>33</v>
      </c>
      <c r="AL172" s="61"/>
      <c r="AM172" s="61"/>
      <c r="AN172" s="61"/>
      <c r="AO172" s="61"/>
      <c r="AP172" s="6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66">
        <f>BC178+BC181+BC175</f>
        <v>104000</v>
      </c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15"/>
      <c r="BT172" s="15"/>
      <c r="BU172" s="99">
        <f>BU175+BU178+BU181</f>
        <v>103602.11</v>
      </c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66">
        <f>CH175+CH178+CH181</f>
        <v>103602.11</v>
      </c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9"/>
      <c r="DL172" s="79"/>
      <c r="DM172" s="79"/>
      <c r="DN172" s="79"/>
      <c r="DO172" s="79"/>
      <c r="DP172" s="79"/>
      <c r="DQ172" s="79"/>
      <c r="DR172" s="79"/>
      <c r="DS172" s="79"/>
      <c r="DT172" s="79"/>
      <c r="DU172" s="79"/>
      <c r="DV172" s="79"/>
      <c r="DW172" s="79"/>
      <c r="DX172" s="66">
        <f>DX178+DX181+DX175</f>
        <v>103602.11</v>
      </c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>
        <f>EK179+EK181</f>
        <v>0</v>
      </c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56">
        <f>EX179</f>
        <v>0</v>
      </c>
      <c r="EY172" s="57"/>
      <c r="EZ172" s="57"/>
      <c r="FA172" s="57"/>
      <c r="FB172" s="57"/>
      <c r="FC172" s="57"/>
      <c r="FD172" s="57"/>
      <c r="FE172" s="57"/>
      <c r="FF172" s="57"/>
      <c r="FG172" s="57"/>
      <c r="FH172" s="58"/>
      <c r="FI172" s="15"/>
      <c r="FJ172" s="15"/>
    </row>
    <row r="173" spans="1:166" s="4" customFormat="1" ht="19.5" customHeight="1">
      <c r="A173" s="91" t="s">
        <v>22</v>
      </c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61"/>
      <c r="AL173" s="61"/>
      <c r="AM173" s="61"/>
      <c r="AN173" s="61"/>
      <c r="AO173" s="61"/>
      <c r="AP173" s="6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15"/>
      <c r="FI173" s="15"/>
      <c r="FJ173" s="15"/>
    </row>
    <row r="174" spans="1:166" s="4" customFormat="1" ht="19.5" customHeight="1">
      <c r="A174" s="182" t="s">
        <v>164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61"/>
      <c r="AL174" s="61"/>
      <c r="AM174" s="61"/>
      <c r="AN174" s="61"/>
      <c r="AO174" s="61"/>
      <c r="AP174" s="6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15"/>
      <c r="FI174" s="15"/>
      <c r="FJ174" s="15"/>
    </row>
    <row r="175" spans="1:166" s="4" customFormat="1" ht="19.5" customHeight="1">
      <c r="A175" s="87" t="s">
        <v>277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61"/>
      <c r="AL175" s="61"/>
      <c r="AM175" s="61"/>
      <c r="AN175" s="61"/>
      <c r="AO175" s="61"/>
      <c r="AP175" s="6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66">
        <f>BC176</f>
        <v>94000</v>
      </c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>
        <f>BU176</f>
        <v>93602.11</v>
      </c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>
        <f>CH176</f>
        <v>93602.11</v>
      </c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66">
        <f>DX176</f>
        <v>93602.11</v>
      </c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>
        <f>BC175-CH175</f>
        <v>397.8899999999994</v>
      </c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>
        <v>0</v>
      </c>
      <c r="EY175" s="66"/>
      <c r="EZ175" s="66"/>
      <c r="FA175" s="66"/>
      <c r="FB175" s="66"/>
      <c r="FC175" s="66"/>
      <c r="FD175" s="66"/>
      <c r="FE175" s="66"/>
      <c r="FF175" s="66"/>
      <c r="FG175" s="66"/>
      <c r="FH175" s="15"/>
      <c r="FI175" s="15"/>
      <c r="FJ175" s="15"/>
    </row>
    <row r="176" spans="1:166" s="4" customFormat="1" ht="19.5" customHeight="1">
      <c r="A176" s="91" t="s">
        <v>276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61" t="s">
        <v>61</v>
      </c>
      <c r="AL176" s="61"/>
      <c r="AM176" s="61"/>
      <c r="AN176" s="61"/>
      <c r="AO176" s="61"/>
      <c r="AP176" s="6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62">
        <v>94000</v>
      </c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>
        <v>93602.11</v>
      </c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>
        <v>93602.11</v>
      </c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62">
        <v>93602.11</v>
      </c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6">
        <f>BC176-CH176</f>
        <v>397.8899999999994</v>
      </c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2">
        <v>0</v>
      </c>
      <c r="EY176" s="62"/>
      <c r="EZ176" s="62"/>
      <c r="FA176" s="62"/>
      <c r="FB176" s="62"/>
      <c r="FC176" s="62"/>
      <c r="FD176" s="62"/>
      <c r="FE176" s="62"/>
      <c r="FF176" s="62"/>
      <c r="FG176" s="62"/>
      <c r="FH176" s="15"/>
      <c r="FI176" s="15"/>
      <c r="FJ176" s="15"/>
    </row>
    <row r="177" spans="1:166" s="4" customFormat="1" ht="33.75" customHeight="1">
      <c r="A177" s="182" t="s">
        <v>164</v>
      </c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15"/>
      <c r="BT177" s="15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71"/>
      <c r="EZ177" s="71"/>
      <c r="FA177" s="71"/>
      <c r="FB177" s="71"/>
      <c r="FC177" s="71"/>
      <c r="FD177" s="71"/>
      <c r="FE177" s="71"/>
      <c r="FF177" s="71"/>
      <c r="FG177" s="71"/>
      <c r="FH177" s="15"/>
      <c r="FI177" s="15"/>
      <c r="FJ177" s="15"/>
    </row>
    <row r="178" spans="1:166" s="4" customFormat="1" ht="18.75" customHeight="1">
      <c r="A178" s="87" t="s">
        <v>212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66">
        <f>BC179</f>
        <v>5000</v>
      </c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9"/>
      <c r="BT178" s="9"/>
      <c r="BU178" s="66">
        <f>BU179</f>
        <v>5000</v>
      </c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>
        <f>CH179</f>
        <v>5000</v>
      </c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>
        <f>CH178</f>
        <v>5000</v>
      </c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>
        <f>BC178-CH178</f>
        <v>0</v>
      </c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>
        <f>BU178-CH178</f>
        <v>0</v>
      </c>
      <c r="EY178" s="86"/>
      <c r="EZ178" s="86"/>
      <c r="FA178" s="86"/>
      <c r="FB178" s="86"/>
      <c r="FC178" s="86"/>
      <c r="FD178" s="86"/>
      <c r="FE178" s="86"/>
      <c r="FF178" s="86"/>
      <c r="FG178" s="86"/>
      <c r="FH178" s="15"/>
      <c r="FI178" s="15"/>
      <c r="FJ178" s="15"/>
    </row>
    <row r="179" spans="1:166" s="4" customFormat="1" ht="15" customHeight="1">
      <c r="A179" s="91" t="s">
        <v>60</v>
      </c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61" t="s">
        <v>69</v>
      </c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2">
        <v>5000</v>
      </c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15"/>
      <c r="BT179" s="15"/>
      <c r="BU179" s="62">
        <v>5000</v>
      </c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>
        <v>5000</v>
      </c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>
        <f>CH179</f>
        <v>5000</v>
      </c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>
        <f>BC179-CH179</f>
        <v>0</v>
      </c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>
        <f>BU179-CH179</f>
        <v>0</v>
      </c>
      <c r="EY179" s="71"/>
      <c r="EZ179" s="71"/>
      <c r="FA179" s="71"/>
      <c r="FB179" s="71"/>
      <c r="FC179" s="71"/>
      <c r="FD179" s="71"/>
      <c r="FE179" s="71"/>
      <c r="FF179" s="71"/>
      <c r="FG179" s="71"/>
      <c r="FH179" s="15"/>
      <c r="FI179" s="15"/>
      <c r="FJ179" s="15"/>
    </row>
    <row r="180" spans="1:166" s="4" customFormat="1" ht="74.25" customHeight="1">
      <c r="A180" s="88" t="s">
        <v>231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90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15"/>
      <c r="BT180" s="15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71"/>
      <c r="EZ180" s="71"/>
      <c r="FA180" s="71"/>
      <c r="FB180" s="71"/>
      <c r="FC180" s="71"/>
      <c r="FD180" s="71"/>
      <c r="FE180" s="71"/>
      <c r="FF180" s="71"/>
      <c r="FG180" s="71"/>
      <c r="FH180" s="15"/>
      <c r="FI180" s="15"/>
      <c r="FJ180" s="15"/>
    </row>
    <row r="181" spans="1:166" s="12" customFormat="1" ht="18.75" customHeight="1">
      <c r="A181" s="87" t="s">
        <v>312</v>
      </c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66">
        <f>BC182</f>
        <v>5000</v>
      </c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9"/>
      <c r="BT181" s="9"/>
      <c r="BU181" s="66">
        <f>BU182</f>
        <v>5000</v>
      </c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>
        <f>CH182</f>
        <v>5000</v>
      </c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>
        <f>DX182</f>
        <v>5000</v>
      </c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>
        <f>BC181-CH181</f>
        <v>0</v>
      </c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>
        <f>BU181-CH181</f>
        <v>0</v>
      </c>
      <c r="EY181" s="86"/>
      <c r="EZ181" s="86"/>
      <c r="FA181" s="86"/>
      <c r="FB181" s="86"/>
      <c r="FC181" s="86"/>
      <c r="FD181" s="86"/>
      <c r="FE181" s="86"/>
      <c r="FF181" s="86"/>
      <c r="FG181" s="86"/>
      <c r="FH181" s="9"/>
      <c r="FI181" s="9"/>
      <c r="FJ181" s="9"/>
    </row>
    <row r="182" spans="1:166" s="4" customFormat="1" ht="15" customHeight="1">
      <c r="A182" s="91" t="s">
        <v>276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61" t="s">
        <v>61</v>
      </c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2">
        <v>5000</v>
      </c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15"/>
      <c r="BT182" s="15"/>
      <c r="BU182" s="62">
        <v>5000</v>
      </c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>
        <v>5000</v>
      </c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>
        <v>5000</v>
      </c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>
        <f>BC182-CH182</f>
        <v>0</v>
      </c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>
        <f>BU182-CH182</f>
        <v>0</v>
      </c>
      <c r="EY182" s="71"/>
      <c r="EZ182" s="71"/>
      <c r="FA182" s="71"/>
      <c r="FB182" s="71"/>
      <c r="FC182" s="71"/>
      <c r="FD182" s="71"/>
      <c r="FE182" s="71"/>
      <c r="FF182" s="71"/>
      <c r="FG182" s="71"/>
      <c r="FH182" s="15"/>
      <c r="FI182" s="15"/>
      <c r="FJ182" s="15"/>
    </row>
    <row r="183" spans="1:166" s="4" customFormat="1" ht="18.75">
      <c r="A183" s="105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  <c r="DZ183" s="106"/>
      <c r="EA183" s="106"/>
      <c r="EB183" s="106"/>
      <c r="EC183" s="106"/>
      <c r="ED183" s="106"/>
      <c r="EE183" s="106"/>
      <c r="EF183" s="106"/>
      <c r="EG183" s="106"/>
      <c r="EH183" s="106"/>
      <c r="EI183" s="106"/>
      <c r="EJ183" s="106"/>
      <c r="EK183" s="106"/>
      <c r="EL183" s="106"/>
      <c r="EM183" s="106"/>
      <c r="EN183" s="106"/>
      <c r="EO183" s="106"/>
      <c r="EP183" s="106"/>
      <c r="EQ183" s="106"/>
      <c r="ER183" s="106"/>
      <c r="ES183" s="106"/>
      <c r="ET183" s="106"/>
      <c r="EU183" s="106"/>
      <c r="EV183" s="106"/>
      <c r="EW183" s="106"/>
      <c r="EX183" s="106"/>
      <c r="EY183" s="106"/>
      <c r="EZ183" s="106"/>
      <c r="FA183" s="106"/>
      <c r="FB183" s="106"/>
      <c r="FC183" s="106"/>
      <c r="FD183" s="106"/>
      <c r="FE183" s="106"/>
      <c r="FF183" s="106"/>
      <c r="FG183" s="107"/>
      <c r="FH183" s="13"/>
      <c r="FI183" s="13"/>
      <c r="FJ183" s="18" t="s">
        <v>39</v>
      </c>
    </row>
    <row r="184" spans="1:166" s="4" customFormat="1" ht="18.75">
      <c r="A184" s="105" t="s">
        <v>84</v>
      </c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  <c r="DV184" s="106"/>
      <c r="DW184" s="106"/>
      <c r="DX184" s="106"/>
      <c r="DY184" s="106"/>
      <c r="DZ184" s="106"/>
      <c r="EA184" s="106"/>
      <c r="EB184" s="106"/>
      <c r="EC184" s="106"/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6"/>
      <c r="ET184" s="106"/>
      <c r="EU184" s="106"/>
      <c r="EV184" s="106"/>
      <c r="EW184" s="106"/>
      <c r="EX184" s="106"/>
      <c r="EY184" s="106"/>
      <c r="EZ184" s="106"/>
      <c r="FA184" s="106"/>
      <c r="FB184" s="106"/>
      <c r="FC184" s="106"/>
      <c r="FD184" s="106"/>
      <c r="FE184" s="106"/>
      <c r="FF184" s="106"/>
      <c r="FG184" s="106"/>
      <c r="FH184" s="106"/>
      <c r="FI184" s="106"/>
      <c r="FJ184" s="107"/>
    </row>
    <row r="185" spans="1:166" s="4" customFormat="1" ht="17.25" customHeight="1">
      <c r="A185" s="69" t="s">
        <v>8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 t="s">
        <v>23</v>
      </c>
      <c r="AL185" s="69"/>
      <c r="AM185" s="69"/>
      <c r="AN185" s="69"/>
      <c r="AO185" s="69"/>
      <c r="AP185" s="69"/>
      <c r="AQ185" s="69" t="s">
        <v>35</v>
      </c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 t="s">
        <v>36</v>
      </c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 t="s">
        <v>37</v>
      </c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 t="s">
        <v>24</v>
      </c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42" t="s">
        <v>29</v>
      </c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4"/>
    </row>
    <row r="186" spans="1:166" s="4" customFormat="1" ht="78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 t="s">
        <v>46</v>
      </c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 t="s">
        <v>25</v>
      </c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 t="s">
        <v>26</v>
      </c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 t="s">
        <v>27</v>
      </c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 t="s">
        <v>38</v>
      </c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42" t="s">
        <v>47</v>
      </c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4"/>
    </row>
    <row r="187" spans="1:166" s="4" customFormat="1" ht="18.75">
      <c r="A187" s="79">
        <v>1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>
        <v>2</v>
      </c>
      <c r="AL187" s="79"/>
      <c r="AM187" s="79"/>
      <c r="AN187" s="79"/>
      <c r="AO187" s="79"/>
      <c r="AP187" s="79"/>
      <c r="AQ187" s="79">
        <v>3</v>
      </c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>
        <v>4</v>
      </c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>
        <v>5</v>
      </c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>
        <v>6</v>
      </c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>
        <v>7</v>
      </c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>
        <v>8</v>
      </c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>
        <v>9</v>
      </c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>
        <v>10</v>
      </c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92">
        <v>11</v>
      </c>
      <c r="EY187" s="93"/>
      <c r="EZ187" s="93"/>
      <c r="FA187" s="93"/>
      <c r="FB187" s="93"/>
      <c r="FC187" s="93"/>
      <c r="FD187" s="93"/>
      <c r="FE187" s="93"/>
      <c r="FF187" s="93"/>
      <c r="FG187" s="93"/>
      <c r="FH187" s="93"/>
      <c r="FI187" s="93"/>
      <c r="FJ187" s="94"/>
    </row>
    <row r="188" spans="1:166" s="12" customFormat="1" ht="15" customHeight="1">
      <c r="A188" s="177" t="s">
        <v>32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45" t="s">
        <v>33</v>
      </c>
      <c r="AL188" s="145"/>
      <c r="AM188" s="145"/>
      <c r="AN188" s="145"/>
      <c r="AO188" s="145"/>
      <c r="AP188" s="145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66">
        <f>BC191+BC199</f>
        <v>149300</v>
      </c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>
        <f>BU191+BU199</f>
        <v>49225.2</v>
      </c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>
        <f>CH191+CH199</f>
        <v>49225.2</v>
      </c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>
        <f>CH188</f>
        <v>49225.2</v>
      </c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>
        <f>EK191+EK199</f>
        <v>100074.8</v>
      </c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56">
        <f>EX191+EX199</f>
        <v>0</v>
      </c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8"/>
    </row>
    <row r="189" spans="1:166" s="4" customFormat="1" ht="15" customHeight="1">
      <c r="A189" s="129" t="s">
        <v>22</v>
      </c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00" t="s">
        <v>34</v>
      </c>
      <c r="AL189" s="100"/>
      <c r="AM189" s="100"/>
      <c r="AN189" s="100"/>
      <c r="AO189" s="100"/>
      <c r="AP189" s="100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53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5"/>
    </row>
    <row r="190" spans="1:166" s="4" customFormat="1" ht="57.75" customHeight="1">
      <c r="A190" s="195" t="s">
        <v>146</v>
      </c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53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5"/>
    </row>
    <row r="191" spans="1:166" s="22" customFormat="1" ht="19.5" customHeight="1">
      <c r="A191" s="87" t="s">
        <v>214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66">
        <f>BC192</f>
        <v>132000</v>
      </c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>
        <f>BU192</f>
        <v>49225.2</v>
      </c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>
        <f>CH192</f>
        <v>49225.2</v>
      </c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66">
        <f>CH191</f>
        <v>49225.2</v>
      </c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>
        <f>EK192</f>
        <v>82774.8</v>
      </c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56">
        <f>EX192</f>
        <v>0</v>
      </c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8"/>
    </row>
    <row r="192" spans="1:166" s="4" customFormat="1" ht="20.25" customHeight="1">
      <c r="A192" s="59" t="s">
        <v>142</v>
      </c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2" t="s">
        <v>53</v>
      </c>
      <c r="AL192" s="52"/>
      <c r="AM192" s="52"/>
      <c r="AN192" s="52"/>
      <c r="AO192" s="52"/>
      <c r="AP192" s="52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6">
        <f>BC193+BC194</f>
        <v>132000</v>
      </c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>
        <f>BU193+BU194</f>
        <v>49225.2</v>
      </c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>
        <f>CH193+CH194</f>
        <v>49225.2</v>
      </c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>
        <f>SUM(DX193:EJ194)</f>
        <v>49225.2</v>
      </c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>
        <f>BC192-CH192</f>
        <v>82774.8</v>
      </c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56">
        <f>BU192-CH192</f>
        <v>0</v>
      </c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8"/>
    </row>
    <row r="193" spans="1:166" s="4" customFormat="1" ht="15.75" customHeight="1">
      <c r="A193" s="91" t="s">
        <v>57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61" t="s">
        <v>54</v>
      </c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2">
        <v>101400</v>
      </c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>
        <v>39357.84</v>
      </c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>
        <v>39357.84</v>
      </c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>
        <f>CH193</f>
        <v>39357.84</v>
      </c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>
        <f>BC193-BU193</f>
        <v>62042.16</v>
      </c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53">
        <v>0</v>
      </c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5"/>
    </row>
    <row r="194" spans="1:166" s="4" customFormat="1" ht="18.75" customHeight="1">
      <c r="A194" s="91" t="s">
        <v>59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61" t="s">
        <v>56</v>
      </c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2">
        <v>30600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>
        <v>9867.36</v>
      </c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>
        <v>9867.36</v>
      </c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>
        <f>CH194</f>
        <v>9867.36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>BC194-BU194</f>
        <v>20732.64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53">
        <f>BU194-CH194</f>
        <v>0</v>
      </c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5"/>
    </row>
    <row r="195" spans="1:166" s="4" customFormat="1" ht="18" customHeight="1">
      <c r="A195" s="65" t="s">
        <v>123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52"/>
      <c r="AL195" s="52"/>
      <c r="AM195" s="52"/>
      <c r="AN195" s="52"/>
      <c r="AO195" s="52"/>
      <c r="AP195" s="52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1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1"/>
    </row>
    <row r="196" spans="1:166" s="4" customFormat="1" ht="15" customHeight="1" hidden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6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16"/>
      <c r="BT196" s="1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16"/>
      <c r="FI196" s="16"/>
      <c r="FJ196" s="16"/>
    </row>
    <row r="197" spans="1:166" s="4" customFormat="1" ht="15" customHeight="1" hidden="1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16"/>
      <c r="BT197" s="16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62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45"/>
      <c r="EY197" s="64"/>
      <c r="EZ197" s="64"/>
      <c r="FA197" s="64"/>
      <c r="FB197" s="64"/>
      <c r="FC197" s="64"/>
      <c r="FD197" s="64"/>
      <c r="FE197" s="64"/>
      <c r="FF197" s="64"/>
      <c r="FG197" s="64"/>
      <c r="FH197" s="16"/>
      <c r="FI197" s="16"/>
      <c r="FJ197" s="16"/>
    </row>
    <row r="198" spans="1:166" s="4" customFormat="1" ht="15" customHeight="1" hidden="1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16"/>
      <c r="BT198" s="16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62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45"/>
      <c r="EY198" s="64"/>
      <c r="EZ198" s="64"/>
      <c r="FA198" s="64"/>
      <c r="FB198" s="64"/>
      <c r="FC198" s="64"/>
      <c r="FD198" s="64"/>
      <c r="FE198" s="64"/>
      <c r="FF198" s="64"/>
      <c r="FG198" s="64"/>
      <c r="FH198" s="16"/>
      <c r="FI198" s="16"/>
      <c r="FJ198" s="16"/>
    </row>
    <row r="199" spans="1:166" s="4" customFormat="1" ht="18.75" customHeight="1">
      <c r="A199" s="87" t="s">
        <v>213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52" t="s">
        <v>184</v>
      </c>
      <c r="AL199" s="52"/>
      <c r="AM199" s="52"/>
      <c r="AN199" s="52"/>
      <c r="AO199" s="52"/>
      <c r="AP199" s="52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6">
        <f>BC200+BC201</f>
        <v>17300</v>
      </c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>
        <f>BU200+BU201</f>
        <v>0</v>
      </c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>
        <f>CH200+CH201</f>
        <v>0</v>
      </c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>
        <f>DX200+DX201</f>
        <v>0</v>
      </c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>
        <f>EK200+EK201</f>
        <v>17300</v>
      </c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56">
        <f>EX200+EX201</f>
        <v>0</v>
      </c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8"/>
    </row>
    <row r="200" spans="1:166" s="4" customFormat="1" ht="15" customHeight="1">
      <c r="A200" s="91" t="s">
        <v>83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61" t="s">
        <v>64</v>
      </c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2">
        <v>7300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>
        <v>0</v>
      </c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>
        <v>0</v>
      </c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>
        <f>CH200</f>
        <v>0</v>
      </c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>
        <f>BC200-CH200</f>
        <v>7300</v>
      </c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53">
        <v>0</v>
      </c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5"/>
    </row>
    <row r="201" spans="1:166" s="4" customFormat="1" ht="18.75" customHeight="1">
      <c r="A201" s="59" t="s">
        <v>145</v>
      </c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61" t="s">
        <v>62</v>
      </c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2">
        <v>10000</v>
      </c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>
        <v>0</v>
      </c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>
        <v>0</v>
      </c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>
        <f>CH201</f>
        <v>0</v>
      </c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>
        <f>BC201-CH201</f>
        <v>10000</v>
      </c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53">
        <f>BU201-CH201</f>
        <v>0</v>
      </c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5"/>
    </row>
    <row r="202" spans="1:166" s="4" customFormat="1" ht="18.75">
      <c r="A202" s="105" t="s">
        <v>84</v>
      </c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06"/>
      <c r="DM202" s="106"/>
      <c r="DN202" s="106"/>
      <c r="DO202" s="106"/>
      <c r="DP202" s="106"/>
      <c r="DQ202" s="106"/>
      <c r="DR202" s="106"/>
      <c r="DS202" s="106"/>
      <c r="DT202" s="106"/>
      <c r="DU202" s="106"/>
      <c r="DV202" s="106"/>
      <c r="DW202" s="106"/>
      <c r="DX202" s="106"/>
      <c r="DY202" s="106"/>
      <c r="DZ202" s="106"/>
      <c r="EA202" s="106"/>
      <c r="EB202" s="106"/>
      <c r="EC202" s="106"/>
      <c r="ED202" s="106"/>
      <c r="EE202" s="106"/>
      <c r="EF202" s="106"/>
      <c r="EG202" s="106"/>
      <c r="EH202" s="106"/>
      <c r="EI202" s="106"/>
      <c r="EJ202" s="106"/>
      <c r="EK202" s="106"/>
      <c r="EL202" s="106"/>
      <c r="EM202" s="106"/>
      <c r="EN202" s="106"/>
      <c r="EO202" s="106"/>
      <c r="EP202" s="106"/>
      <c r="EQ202" s="106"/>
      <c r="ER202" s="106"/>
      <c r="ES202" s="106"/>
      <c r="ET202" s="106"/>
      <c r="EU202" s="106"/>
      <c r="EV202" s="106"/>
      <c r="EW202" s="106"/>
      <c r="EX202" s="106"/>
      <c r="EY202" s="106"/>
      <c r="EZ202" s="106"/>
      <c r="FA202" s="106"/>
      <c r="FB202" s="106"/>
      <c r="FC202" s="106"/>
      <c r="FD202" s="106"/>
      <c r="FE202" s="106"/>
      <c r="FF202" s="106"/>
      <c r="FG202" s="106"/>
      <c r="FH202" s="106"/>
      <c r="FI202" s="106"/>
      <c r="FJ202" s="107"/>
    </row>
    <row r="203" spans="1:166" s="4" customFormat="1" ht="15.75" customHeight="1">
      <c r="A203" s="69" t="s">
        <v>8</v>
      </c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 t="s">
        <v>23</v>
      </c>
      <c r="AL203" s="69"/>
      <c r="AM203" s="69"/>
      <c r="AN203" s="69"/>
      <c r="AO203" s="69"/>
      <c r="AP203" s="69"/>
      <c r="AQ203" s="69" t="s">
        <v>35</v>
      </c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 t="s">
        <v>36</v>
      </c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 t="s">
        <v>37</v>
      </c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 t="s">
        <v>24</v>
      </c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42" t="s">
        <v>29</v>
      </c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4"/>
    </row>
    <row r="204" spans="1:166" s="4" customFormat="1" ht="98.2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 t="s">
        <v>46</v>
      </c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 t="s">
        <v>25</v>
      </c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 t="s">
        <v>26</v>
      </c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 t="s">
        <v>27</v>
      </c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 t="s">
        <v>38</v>
      </c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42" t="s">
        <v>47</v>
      </c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4"/>
    </row>
    <row r="205" spans="1:166" s="4" customFormat="1" ht="18.75">
      <c r="A205" s="79">
        <v>1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>
        <v>2</v>
      </c>
      <c r="AL205" s="79"/>
      <c r="AM205" s="79"/>
      <c r="AN205" s="79"/>
      <c r="AO205" s="79"/>
      <c r="AP205" s="79"/>
      <c r="AQ205" s="79">
        <v>3</v>
      </c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>
        <v>4</v>
      </c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>
        <v>5</v>
      </c>
      <c r="BV205" s="79"/>
      <c r="BW205" s="79"/>
      <c r="BX205" s="79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>
        <v>6</v>
      </c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>
        <v>7</v>
      </c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>
        <v>8</v>
      </c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>
        <v>9</v>
      </c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>
        <v>10</v>
      </c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92">
        <v>11</v>
      </c>
      <c r="EY205" s="93"/>
      <c r="EZ205" s="93"/>
      <c r="FA205" s="93"/>
      <c r="FB205" s="93"/>
      <c r="FC205" s="93"/>
      <c r="FD205" s="93"/>
      <c r="FE205" s="93"/>
      <c r="FF205" s="93"/>
      <c r="FG205" s="93"/>
      <c r="FH205" s="93"/>
      <c r="FI205" s="93"/>
      <c r="FJ205" s="94"/>
    </row>
    <row r="206" spans="1:166" s="12" customFormat="1" ht="15" customHeight="1">
      <c r="A206" s="177" t="s">
        <v>32</v>
      </c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45" t="s">
        <v>33</v>
      </c>
      <c r="AL206" s="145"/>
      <c r="AM206" s="145"/>
      <c r="AN206" s="145"/>
      <c r="AO206" s="145"/>
      <c r="AP206" s="145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66">
        <f>BC209+BC212+BC214</f>
        <v>123300</v>
      </c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>
        <f>BU209+BU212+BU214</f>
        <v>35000</v>
      </c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>
        <f>CH209+CH212+CH214</f>
        <v>35000</v>
      </c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>
        <f>DX209+DX212+DX214</f>
        <v>35000</v>
      </c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>
        <f>EK210+EK213+EK214</f>
        <v>88300</v>
      </c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56">
        <f>BU206-CH206</f>
        <v>0</v>
      </c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8"/>
    </row>
    <row r="207" spans="1:166" s="4" customFormat="1" ht="15" customHeight="1">
      <c r="A207" s="129" t="s">
        <v>22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00" t="s">
        <v>34</v>
      </c>
      <c r="AL207" s="100"/>
      <c r="AM207" s="100"/>
      <c r="AN207" s="100"/>
      <c r="AO207" s="100"/>
      <c r="AP207" s="100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53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5"/>
    </row>
    <row r="208" spans="1:166" s="4" customFormat="1" ht="39" customHeight="1">
      <c r="A208" s="116" t="s">
        <v>186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00"/>
      <c r="AL208" s="100"/>
      <c r="AM208" s="100"/>
      <c r="AN208" s="100"/>
      <c r="AO208" s="100"/>
      <c r="AP208" s="100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15"/>
      <c r="BT208" s="15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15"/>
      <c r="FI208" s="15"/>
      <c r="FJ208" s="15"/>
    </row>
    <row r="209" spans="1:166" s="12" customFormat="1" ht="15" customHeight="1">
      <c r="A209" s="65" t="s">
        <v>232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66">
        <f>BC210</f>
        <v>114300</v>
      </c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>
        <f>BU210</f>
        <v>35000</v>
      </c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>
        <f>CH210</f>
        <v>35000</v>
      </c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>
        <f>DX210</f>
        <v>35000</v>
      </c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>
        <f>BC209-CH209</f>
        <v>79300</v>
      </c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56">
        <v>0</v>
      </c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8"/>
    </row>
    <row r="210" spans="1:166" s="12" customFormat="1" ht="34.5" customHeight="1">
      <c r="A210" s="167" t="s">
        <v>216</v>
      </c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9"/>
      <c r="AK210" s="61" t="s">
        <v>66</v>
      </c>
      <c r="AL210" s="61"/>
      <c r="AM210" s="61"/>
      <c r="AN210" s="61"/>
      <c r="AO210" s="61"/>
      <c r="AP210" s="61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62">
        <v>114300</v>
      </c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9"/>
      <c r="BT210" s="9"/>
      <c r="BU210" s="62">
        <v>35000</v>
      </c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>
        <v>35000</v>
      </c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>
        <v>35000</v>
      </c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>
        <f>BC210-CH210</f>
        <v>79300</v>
      </c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6">
        <f>BU210-CH210</f>
        <v>0</v>
      </c>
      <c r="EY210" s="66"/>
      <c r="EZ210" s="66"/>
      <c r="FA210" s="66"/>
      <c r="FB210" s="66"/>
      <c r="FC210" s="66"/>
      <c r="FD210" s="66"/>
      <c r="FE210" s="66"/>
      <c r="FF210" s="66"/>
      <c r="FG210" s="66"/>
      <c r="FH210" s="9"/>
      <c r="FI210" s="9"/>
      <c r="FJ210" s="9"/>
    </row>
    <row r="211" spans="1:166" s="12" customFormat="1" ht="58.5" customHeight="1">
      <c r="A211" s="108" t="s">
        <v>215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61"/>
      <c r="AL211" s="61"/>
      <c r="AM211" s="61"/>
      <c r="AN211" s="61"/>
      <c r="AO211" s="61"/>
      <c r="AP211" s="61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9"/>
      <c r="BT211" s="9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9"/>
      <c r="FI211" s="9"/>
      <c r="FJ211" s="9"/>
    </row>
    <row r="212" spans="1:166" s="4" customFormat="1" ht="15" customHeight="1">
      <c r="A212" s="65" t="s">
        <v>233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6">
        <f>BC213</f>
        <v>5000</v>
      </c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>
        <f>BU213</f>
        <v>0</v>
      </c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>
        <f>CH213</f>
        <v>0</v>
      </c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6">
        <v>0</v>
      </c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>
        <f>EK213</f>
        <v>5000</v>
      </c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56">
        <v>0</v>
      </c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8"/>
    </row>
    <row r="213" spans="1:166" s="4" customFormat="1" ht="18.75" customHeight="1">
      <c r="A213" s="59" t="s">
        <v>217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61" t="s">
        <v>61</v>
      </c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2">
        <v>5000</v>
      </c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>
        <v>0</v>
      </c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>
        <v>0</v>
      </c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>
        <v>0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>BC213-CH213</f>
        <v>5000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41">
        <v>0</v>
      </c>
      <c r="EY213" s="80"/>
      <c r="EZ213" s="80"/>
      <c r="FA213" s="80"/>
      <c r="FB213" s="80"/>
      <c r="FC213" s="80"/>
      <c r="FD213" s="80"/>
      <c r="FE213" s="80"/>
      <c r="FF213" s="80"/>
      <c r="FG213" s="80"/>
      <c r="FH213" s="80"/>
      <c r="FI213" s="80"/>
      <c r="FJ213" s="81"/>
    </row>
    <row r="214" spans="1:166" s="4" customFormat="1" ht="57" customHeight="1">
      <c r="A214" s="108" t="s">
        <v>218</v>
      </c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6">
        <f>BC216</f>
        <v>4000</v>
      </c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>
        <f>BU216</f>
        <v>0</v>
      </c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>
        <f>CH216</f>
        <v>0</v>
      </c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>
        <f>DX216</f>
        <v>0</v>
      </c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>
        <f>EK216</f>
        <v>4000</v>
      </c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46">
        <f>EX216</f>
        <v>0</v>
      </c>
      <c r="EY214" s="46"/>
      <c r="EZ214" s="46"/>
      <c r="FA214" s="46"/>
      <c r="FB214" s="46"/>
      <c r="FC214" s="46"/>
      <c r="FD214" s="46"/>
      <c r="FE214" s="46"/>
      <c r="FF214" s="46"/>
      <c r="FG214" s="46"/>
      <c r="FH214" s="24"/>
      <c r="FI214" s="24"/>
      <c r="FJ214" s="24"/>
    </row>
    <row r="215" spans="1:166" s="4" customFormat="1" ht="15" customHeight="1">
      <c r="A215" s="65" t="s">
        <v>311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73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5"/>
    </row>
    <row r="216" spans="1:166" s="4" customFormat="1" ht="15.75" customHeight="1">
      <c r="A216" s="59" t="s">
        <v>217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61" t="s">
        <v>61</v>
      </c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45">
        <v>4000</v>
      </c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>
        <v>0</v>
      </c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>
        <v>0</v>
      </c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>
        <v>0</v>
      </c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>
        <f>BC216-BU216</f>
        <v>4000</v>
      </c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1">
        <v>0</v>
      </c>
      <c r="EY216" s="80"/>
      <c r="EZ216" s="80"/>
      <c r="FA216" s="80"/>
      <c r="FB216" s="80"/>
      <c r="FC216" s="80"/>
      <c r="FD216" s="80"/>
      <c r="FE216" s="80"/>
      <c r="FF216" s="80"/>
      <c r="FG216" s="80"/>
      <c r="FH216" s="80"/>
      <c r="FI216" s="80"/>
      <c r="FJ216" s="81"/>
    </row>
    <row r="217" spans="1:166" s="4" customFormat="1" ht="22.5" customHeight="1">
      <c r="A217" s="73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5"/>
      <c r="BI217" s="70" t="s">
        <v>106</v>
      </c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3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5"/>
      <c r="FH217" s="16"/>
      <c r="FI217" s="16"/>
      <c r="FJ217" s="16"/>
    </row>
    <row r="218" spans="1:166" s="4" customFormat="1" ht="18" customHeight="1">
      <c r="A218" s="69" t="s">
        <v>8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 t="s">
        <v>23</v>
      </c>
      <c r="AL218" s="69"/>
      <c r="AM218" s="69"/>
      <c r="AN218" s="69"/>
      <c r="AO218" s="69"/>
      <c r="AP218" s="69"/>
      <c r="AQ218" s="69" t="s">
        <v>35</v>
      </c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 t="s">
        <v>36</v>
      </c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 t="s">
        <v>37</v>
      </c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 t="s">
        <v>24</v>
      </c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42" t="s">
        <v>29</v>
      </c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4"/>
    </row>
    <row r="219" spans="1:166" s="4" customFormat="1" ht="122.2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 t="s">
        <v>46</v>
      </c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 t="s">
        <v>25</v>
      </c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 t="s">
        <v>26</v>
      </c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 t="s">
        <v>27</v>
      </c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 t="s">
        <v>38</v>
      </c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42" t="s">
        <v>47</v>
      </c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4"/>
    </row>
    <row r="220" spans="1:166" s="4" customFormat="1" ht="18" customHeight="1">
      <c r="A220" s="79">
        <v>1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>
        <v>2</v>
      </c>
      <c r="AL220" s="79"/>
      <c r="AM220" s="79"/>
      <c r="AN220" s="79"/>
      <c r="AO220" s="79"/>
      <c r="AP220" s="79"/>
      <c r="AQ220" s="79">
        <v>3</v>
      </c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>
        <v>4</v>
      </c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>
        <v>5</v>
      </c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>
        <v>6</v>
      </c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>
        <v>7</v>
      </c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>
        <v>8</v>
      </c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>
        <v>9</v>
      </c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>
        <v>10</v>
      </c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92">
        <v>11</v>
      </c>
      <c r="EY220" s="93"/>
      <c r="EZ220" s="93"/>
      <c r="FA220" s="93"/>
      <c r="FB220" s="93"/>
      <c r="FC220" s="93"/>
      <c r="FD220" s="93"/>
      <c r="FE220" s="93"/>
      <c r="FF220" s="93"/>
      <c r="FG220" s="93"/>
      <c r="FH220" s="93"/>
      <c r="FI220" s="93"/>
      <c r="FJ220" s="94"/>
    </row>
    <row r="221" spans="1:166" s="12" customFormat="1" ht="15.75" customHeight="1">
      <c r="A221" s="177" t="s">
        <v>32</v>
      </c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45" t="s">
        <v>33</v>
      </c>
      <c r="AL221" s="145"/>
      <c r="AM221" s="145"/>
      <c r="AN221" s="145"/>
      <c r="AO221" s="145"/>
      <c r="AP221" s="145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66">
        <f>BC231+BC226</f>
        <v>2566148</v>
      </c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>
        <f>BU231</f>
        <v>0</v>
      </c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>
        <f>CH231</f>
        <v>0</v>
      </c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>
        <f>DX231</f>
        <v>0</v>
      </c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>
        <f>EK231</f>
        <v>204100</v>
      </c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56">
        <f>EX231</f>
        <v>0</v>
      </c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8"/>
    </row>
    <row r="222" spans="1:166" s="4" customFormat="1" ht="15" customHeight="1">
      <c r="A222" s="129" t="s">
        <v>22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00" t="s">
        <v>34</v>
      </c>
      <c r="AL222" s="100"/>
      <c r="AM222" s="100"/>
      <c r="AN222" s="100"/>
      <c r="AO222" s="100"/>
      <c r="AP222" s="100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53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5"/>
    </row>
    <row r="223" spans="1:166" s="4" customFormat="1" ht="57" customHeight="1">
      <c r="A223" s="116" t="s">
        <v>219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00"/>
      <c r="AL223" s="100"/>
      <c r="AM223" s="100"/>
      <c r="AN223" s="100"/>
      <c r="AO223" s="100"/>
      <c r="AP223" s="100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15"/>
      <c r="BT223" s="15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15"/>
      <c r="FI223" s="15"/>
      <c r="FJ223" s="15"/>
    </row>
    <row r="224" spans="1:166" s="4" customFormat="1" ht="25.5" customHeight="1" hidden="1">
      <c r="A224" s="91" t="s">
        <v>68</v>
      </c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61" t="s">
        <v>61</v>
      </c>
      <c r="AL224" s="61"/>
      <c r="AM224" s="61"/>
      <c r="AN224" s="61"/>
      <c r="AO224" s="61"/>
      <c r="AP224" s="61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62">
        <v>9000</v>
      </c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9"/>
      <c r="BT224" s="9"/>
      <c r="BU224" s="62">
        <v>252.98</v>
      </c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>
        <v>252.98</v>
      </c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>
        <v>252.98</v>
      </c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>
        <f>BC224-CH224</f>
        <v>8747.02</v>
      </c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6">
        <f>BU224-CH224</f>
        <v>0</v>
      </c>
      <c r="EY224" s="66"/>
      <c r="EZ224" s="66"/>
      <c r="FA224" s="66"/>
      <c r="FB224" s="66"/>
      <c r="FC224" s="66"/>
      <c r="FD224" s="66"/>
      <c r="FE224" s="66"/>
      <c r="FF224" s="66"/>
      <c r="FG224" s="66"/>
      <c r="FH224" s="9"/>
      <c r="FI224" s="9"/>
      <c r="FJ224" s="9"/>
    </row>
    <row r="225" spans="1:166" s="4" customFormat="1" ht="25.5" customHeight="1" hidden="1">
      <c r="A225" s="108" t="s">
        <v>156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61"/>
      <c r="AL225" s="61"/>
      <c r="AM225" s="61"/>
      <c r="AN225" s="61"/>
      <c r="AO225" s="61"/>
      <c r="AP225" s="61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9"/>
      <c r="BT225" s="9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9"/>
      <c r="FI225" s="9"/>
      <c r="FJ225" s="9"/>
    </row>
    <row r="226" spans="1:166" s="12" customFormat="1" ht="27" customHeight="1">
      <c r="A226" s="65" t="s">
        <v>318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52" t="s">
        <v>65</v>
      </c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66">
        <f>BC227+BC229</f>
        <v>2362048</v>
      </c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>
        <f>BU227</f>
        <v>0</v>
      </c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>
        <f>CH227</f>
        <v>0</v>
      </c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>
        <f aca="true" t="shared" si="12" ref="DX226:DX232">CH226</f>
        <v>0</v>
      </c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>
        <f aca="true" t="shared" si="13" ref="EK226:EK232">BC226-CH226</f>
        <v>2362048</v>
      </c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46">
        <v>0</v>
      </c>
      <c r="EY226" s="46"/>
      <c r="EZ226" s="46"/>
      <c r="FA226" s="46"/>
      <c r="FB226" s="46"/>
      <c r="FC226" s="46"/>
      <c r="FD226" s="46"/>
      <c r="FE226" s="46"/>
      <c r="FF226" s="46"/>
      <c r="FG226" s="46"/>
      <c r="FH226" s="23"/>
      <c r="FI226" s="23"/>
      <c r="FJ226" s="23"/>
    </row>
    <row r="227" spans="1:166" s="12" customFormat="1" ht="27" customHeight="1">
      <c r="A227" s="65" t="s">
        <v>313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52" t="s">
        <v>65</v>
      </c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66">
        <f>BC228</f>
        <v>2243946</v>
      </c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>
        <f>BU228</f>
        <v>0</v>
      </c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>
        <f>CH228</f>
        <v>0</v>
      </c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>
        <f t="shared" si="12"/>
        <v>0</v>
      </c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>
        <f t="shared" si="13"/>
        <v>2243946</v>
      </c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46">
        <v>0</v>
      </c>
      <c r="EY227" s="46"/>
      <c r="EZ227" s="46"/>
      <c r="FA227" s="46"/>
      <c r="FB227" s="46"/>
      <c r="FC227" s="46"/>
      <c r="FD227" s="46"/>
      <c r="FE227" s="46"/>
      <c r="FF227" s="46"/>
      <c r="FG227" s="46"/>
      <c r="FH227" s="23"/>
      <c r="FI227" s="23"/>
      <c r="FJ227" s="23"/>
    </row>
    <row r="228" spans="1:166" s="4" customFormat="1" ht="56.25" customHeight="1">
      <c r="A228" s="59" t="s">
        <v>185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61" t="s">
        <v>65</v>
      </c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2">
        <v>2243946</v>
      </c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>
        <v>0</v>
      </c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>
        <v>0</v>
      </c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>
        <f t="shared" si="12"/>
        <v>0</v>
      </c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>
        <f t="shared" si="13"/>
        <v>2243946</v>
      </c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45">
        <v>0</v>
      </c>
      <c r="EY228" s="45"/>
      <c r="EZ228" s="45"/>
      <c r="FA228" s="45"/>
      <c r="FB228" s="45"/>
      <c r="FC228" s="45"/>
      <c r="FD228" s="45"/>
      <c r="FE228" s="45"/>
      <c r="FF228" s="45"/>
      <c r="FG228" s="45"/>
      <c r="FH228" s="24"/>
      <c r="FI228" s="24"/>
      <c r="FJ228" s="24"/>
    </row>
    <row r="229" spans="1:166" s="12" customFormat="1" ht="27" customHeight="1">
      <c r="A229" s="65" t="s">
        <v>314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52" t="s">
        <v>65</v>
      </c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66">
        <f>BC230</f>
        <v>118102</v>
      </c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>
        <f>BU230</f>
        <v>0</v>
      </c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>
        <f>CH230</f>
        <v>0</v>
      </c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>
        <f t="shared" si="12"/>
        <v>0</v>
      </c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>
        <f t="shared" si="13"/>
        <v>118102</v>
      </c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46">
        <v>0</v>
      </c>
      <c r="EY229" s="46"/>
      <c r="EZ229" s="46"/>
      <c r="FA229" s="46"/>
      <c r="FB229" s="46"/>
      <c r="FC229" s="46"/>
      <c r="FD229" s="46"/>
      <c r="FE229" s="46"/>
      <c r="FF229" s="46"/>
      <c r="FG229" s="46"/>
      <c r="FH229" s="23"/>
      <c r="FI229" s="23"/>
      <c r="FJ229" s="23"/>
    </row>
    <row r="230" spans="1:166" s="4" customFormat="1" ht="56.25" customHeight="1">
      <c r="A230" s="59" t="s">
        <v>185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61" t="s">
        <v>65</v>
      </c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2">
        <v>118102</v>
      </c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>
        <v>0</v>
      </c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>
        <v>0</v>
      </c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>
        <f t="shared" si="12"/>
        <v>0</v>
      </c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>
        <f t="shared" si="13"/>
        <v>118102</v>
      </c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45">
        <v>0</v>
      </c>
      <c r="EY230" s="45"/>
      <c r="EZ230" s="45"/>
      <c r="FA230" s="45"/>
      <c r="FB230" s="45"/>
      <c r="FC230" s="45"/>
      <c r="FD230" s="45"/>
      <c r="FE230" s="45"/>
      <c r="FF230" s="45"/>
      <c r="FG230" s="45"/>
      <c r="FH230" s="24"/>
      <c r="FI230" s="24"/>
      <c r="FJ230" s="24"/>
    </row>
    <row r="231" spans="1:166" s="12" customFormat="1" ht="27" customHeight="1">
      <c r="A231" s="65" t="s">
        <v>306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52" t="s">
        <v>65</v>
      </c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66">
        <f>BC232</f>
        <v>204100</v>
      </c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>
        <f>BU232</f>
        <v>0</v>
      </c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>
        <f>CH232</f>
        <v>0</v>
      </c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>
        <f t="shared" si="12"/>
        <v>0</v>
      </c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>
        <f t="shared" si="13"/>
        <v>204100</v>
      </c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46">
        <v>0</v>
      </c>
      <c r="EY231" s="46"/>
      <c r="EZ231" s="46"/>
      <c r="FA231" s="46"/>
      <c r="FB231" s="46"/>
      <c r="FC231" s="46"/>
      <c r="FD231" s="46"/>
      <c r="FE231" s="46"/>
      <c r="FF231" s="46"/>
      <c r="FG231" s="46"/>
      <c r="FH231" s="23"/>
      <c r="FI231" s="23"/>
      <c r="FJ231" s="23"/>
    </row>
    <row r="232" spans="1:166" s="4" customFormat="1" ht="56.25" customHeight="1">
      <c r="A232" s="59" t="s">
        <v>185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61" t="s">
        <v>65</v>
      </c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2">
        <v>204100</v>
      </c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>
        <v>0</v>
      </c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>
        <v>0</v>
      </c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>
        <f t="shared" si="12"/>
        <v>0</v>
      </c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>
        <f t="shared" si="13"/>
        <v>204100</v>
      </c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45">
        <v>0</v>
      </c>
      <c r="EY232" s="45"/>
      <c r="EZ232" s="45"/>
      <c r="FA232" s="45"/>
      <c r="FB232" s="45"/>
      <c r="FC232" s="45"/>
      <c r="FD232" s="45"/>
      <c r="FE232" s="45"/>
      <c r="FF232" s="45"/>
      <c r="FG232" s="45"/>
      <c r="FH232" s="24"/>
      <c r="FI232" s="24"/>
      <c r="FJ232" s="24"/>
    </row>
    <row r="233" spans="1:166" s="4" customFormat="1" ht="18.75">
      <c r="A233" s="105" t="s">
        <v>84</v>
      </c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6"/>
      <c r="CM233" s="106"/>
      <c r="CN233" s="106"/>
      <c r="CO233" s="106"/>
      <c r="CP233" s="106"/>
      <c r="CQ233" s="106"/>
      <c r="CR233" s="106"/>
      <c r="CS233" s="106"/>
      <c r="CT233" s="106"/>
      <c r="CU233" s="106"/>
      <c r="CV233" s="106"/>
      <c r="CW233" s="106"/>
      <c r="CX233" s="106"/>
      <c r="CY233" s="106"/>
      <c r="CZ233" s="106"/>
      <c r="DA233" s="106"/>
      <c r="DB233" s="106"/>
      <c r="DC233" s="106"/>
      <c r="DD233" s="106"/>
      <c r="DE233" s="106"/>
      <c r="DF233" s="106"/>
      <c r="DG233" s="106"/>
      <c r="DH233" s="106"/>
      <c r="DI233" s="106"/>
      <c r="DJ233" s="106"/>
      <c r="DK233" s="106"/>
      <c r="DL233" s="106"/>
      <c r="DM233" s="106"/>
      <c r="DN233" s="106"/>
      <c r="DO233" s="106"/>
      <c r="DP233" s="106"/>
      <c r="DQ233" s="106"/>
      <c r="DR233" s="106"/>
      <c r="DS233" s="106"/>
      <c r="DT233" s="106"/>
      <c r="DU233" s="106"/>
      <c r="DV233" s="106"/>
      <c r="DW233" s="106"/>
      <c r="DX233" s="106"/>
      <c r="DY233" s="106"/>
      <c r="DZ233" s="106"/>
      <c r="EA233" s="106"/>
      <c r="EB233" s="106"/>
      <c r="EC233" s="106"/>
      <c r="ED233" s="106"/>
      <c r="EE233" s="106"/>
      <c r="EF233" s="106"/>
      <c r="EG233" s="106"/>
      <c r="EH233" s="106"/>
      <c r="EI233" s="106"/>
      <c r="EJ233" s="106"/>
      <c r="EK233" s="106"/>
      <c r="EL233" s="106"/>
      <c r="EM233" s="106"/>
      <c r="EN233" s="106"/>
      <c r="EO233" s="106"/>
      <c r="EP233" s="106"/>
      <c r="EQ233" s="106"/>
      <c r="ER233" s="106"/>
      <c r="ES233" s="106"/>
      <c r="ET233" s="106"/>
      <c r="EU233" s="106"/>
      <c r="EV233" s="106"/>
      <c r="EW233" s="106"/>
      <c r="EX233" s="106"/>
      <c r="EY233" s="106"/>
      <c r="EZ233" s="106"/>
      <c r="FA233" s="106"/>
      <c r="FB233" s="106"/>
      <c r="FC233" s="106"/>
      <c r="FD233" s="106"/>
      <c r="FE233" s="106"/>
      <c r="FF233" s="106"/>
      <c r="FG233" s="106"/>
      <c r="FH233" s="106"/>
      <c r="FI233" s="106"/>
      <c r="FJ233" s="107"/>
    </row>
    <row r="234" spans="1:166" s="4" customFormat="1" ht="15.75" customHeight="1">
      <c r="A234" s="69" t="s">
        <v>8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 t="s">
        <v>23</v>
      </c>
      <c r="AL234" s="69"/>
      <c r="AM234" s="69"/>
      <c r="AN234" s="69"/>
      <c r="AO234" s="69"/>
      <c r="AP234" s="69"/>
      <c r="AQ234" s="69" t="s">
        <v>35</v>
      </c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 t="s">
        <v>36</v>
      </c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 t="s">
        <v>37</v>
      </c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 t="s">
        <v>24</v>
      </c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42" t="s">
        <v>29</v>
      </c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4"/>
    </row>
    <row r="235" spans="1:166" s="4" customFormat="1" ht="91.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 t="s">
        <v>46</v>
      </c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 t="s">
        <v>25</v>
      </c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 t="s">
        <v>26</v>
      </c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 t="s">
        <v>27</v>
      </c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 t="s">
        <v>38</v>
      </c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42" t="s">
        <v>47</v>
      </c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4"/>
    </row>
    <row r="236" spans="1:166" s="4" customFormat="1" ht="18.75">
      <c r="A236" s="79">
        <v>1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>
        <v>2</v>
      </c>
      <c r="AL236" s="79"/>
      <c r="AM236" s="79"/>
      <c r="AN236" s="79"/>
      <c r="AO236" s="79"/>
      <c r="AP236" s="79"/>
      <c r="AQ236" s="79">
        <v>3</v>
      </c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>
        <v>4</v>
      </c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>
        <v>5</v>
      </c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>
        <v>6</v>
      </c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>
        <v>7</v>
      </c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>
        <v>8</v>
      </c>
      <c r="DL236" s="79"/>
      <c r="DM236" s="79"/>
      <c r="DN236" s="79"/>
      <c r="DO236" s="79"/>
      <c r="DP236" s="79"/>
      <c r="DQ236" s="79"/>
      <c r="DR236" s="79"/>
      <c r="DS236" s="79"/>
      <c r="DT236" s="79"/>
      <c r="DU236" s="79"/>
      <c r="DV236" s="79"/>
      <c r="DW236" s="79"/>
      <c r="DX236" s="79">
        <v>9</v>
      </c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>
        <v>10</v>
      </c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92">
        <v>11</v>
      </c>
      <c r="EY236" s="93"/>
      <c r="EZ236" s="93"/>
      <c r="FA236" s="93"/>
      <c r="FB236" s="93"/>
      <c r="FC236" s="93"/>
      <c r="FD236" s="93"/>
      <c r="FE236" s="93"/>
      <c r="FF236" s="93"/>
      <c r="FG236" s="93"/>
      <c r="FH236" s="93"/>
      <c r="FI236" s="93"/>
      <c r="FJ236" s="94"/>
    </row>
    <row r="237" spans="1:166" s="4" customFormat="1" ht="20.25" customHeight="1">
      <c r="A237" s="177" t="s">
        <v>32</v>
      </c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45" t="s">
        <v>33</v>
      </c>
      <c r="AL237" s="145"/>
      <c r="AM237" s="145"/>
      <c r="AN237" s="145"/>
      <c r="AO237" s="145"/>
      <c r="AP237" s="145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>
        <f>BC240</f>
        <v>800000</v>
      </c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>
        <f>BU240</f>
        <v>25852.6</v>
      </c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>
        <f>CH240</f>
        <v>25852.6</v>
      </c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>
        <f>CH237</f>
        <v>25852.6</v>
      </c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>
        <f>EK240</f>
        <v>774147.4</v>
      </c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56">
        <f>EX240</f>
        <v>0</v>
      </c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8"/>
    </row>
    <row r="238" spans="1:166" s="4" customFormat="1" ht="15" customHeight="1">
      <c r="A238" s="129" t="s">
        <v>22</v>
      </c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00" t="s">
        <v>34</v>
      </c>
      <c r="AL238" s="100"/>
      <c r="AM238" s="100"/>
      <c r="AN238" s="100"/>
      <c r="AO238" s="100"/>
      <c r="AP238" s="100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53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5"/>
    </row>
    <row r="239" spans="1:166" s="4" customFormat="1" ht="49.5" customHeight="1">
      <c r="A239" s="194" t="s">
        <v>305</v>
      </c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4"/>
      <c r="AK239" s="100"/>
      <c r="AL239" s="100"/>
      <c r="AM239" s="100"/>
      <c r="AN239" s="100"/>
      <c r="AO239" s="100"/>
      <c r="AP239" s="100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15"/>
      <c r="BT239" s="15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15"/>
      <c r="FI239" s="15"/>
      <c r="FJ239" s="15"/>
    </row>
    <row r="240" spans="1:166" s="12" customFormat="1" ht="18" customHeight="1">
      <c r="A240" s="65" t="s">
        <v>315</v>
      </c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52" t="s">
        <v>64</v>
      </c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66">
        <f>BC241+BC243</f>
        <v>800000</v>
      </c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>
        <f>BU241+BU243</f>
        <v>25852.6</v>
      </c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>
        <f>CH241+CH243</f>
        <v>25852.6</v>
      </c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>
        <f>CH240</f>
        <v>25852.6</v>
      </c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>
        <f>BC240-CH240</f>
        <v>774147.4</v>
      </c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46">
        <v>0</v>
      </c>
      <c r="EY240" s="46"/>
      <c r="EZ240" s="46"/>
      <c r="FA240" s="46"/>
      <c r="FB240" s="46"/>
      <c r="FC240" s="46"/>
      <c r="FD240" s="46"/>
      <c r="FE240" s="46"/>
      <c r="FF240" s="46"/>
      <c r="FG240" s="46"/>
      <c r="FH240" s="23"/>
      <c r="FI240" s="23"/>
      <c r="FJ240" s="23"/>
    </row>
    <row r="241" spans="1:166" s="12" customFormat="1" ht="18.75" customHeight="1">
      <c r="A241" s="65" t="s">
        <v>316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52" t="s">
        <v>64</v>
      </c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66">
        <f>BC242</f>
        <v>760000</v>
      </c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>
        <v>0</v>
      </c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>
        <v>0</v>
      </c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>
        <f>CH241</f>
        <v>0</v>
      </c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>
        <v>0</v>
      </c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46">
        <v>0</v>
      </c>
      <c r="EY241" s="46"/>
      <c r="EZ241" s="46"/>
      <c r="FA241" s="46"/>
      <c r="FB241" s="46"/>
      <c r="FC241" s="46"/>
      <c r="FD241" s="46"/>
      <c r="FE241" s="46"/>
      <c r="FF241" s="46"/>
      <c r="FG241" s="46"/>
      <c r="FH241" s="23"/>
      <c r="FI241" s="23"/>
      <c r="FJ241" s="23"/>
    </row>
    <row r="242" spans="1:166" s="4" customFormat="1" ht="19.5" customHeight="1">
      <c r="A242" s="91" t="s">
        <v>83</v>
      </c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61" t="s">
        <v>64</v>
      </c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2">
        <v>760000</v>
      </c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>
        <v>0</v>
      </c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>
        <v>0</v>
      </c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>
        <f>CH242</f>
        <v>0</v>
      </c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>
        <f>BC242-CH242</f>
        <v>760000</v>
      </c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45">
        <v>0</v>
      </c>
      <c r="EY242" s="45"/>
      <c r="EZ242" s="45"/>
      <c r="FA242" s="45"/>
      <c r="FB242" s="45"/>
      <c r="FC242" s="45"/>
      <c r="FD242" s="45"/>
      <c r="FE242" s="45"/>
      <c r="FF242" s="45"/>
      <c r="FG242" s="45"/>
      <c r="FH242" s="24"/>
      <c r="FI242" s="24"/>
      <c r="FJ242" s="24"/>
    </row>
    <row r="243" spans="1:166" s="12" customFormat="1" ht="20.25" customHeight="1">
      <c r="A243" s="65" t="s">
        <v>317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52" t="s">
        <v>64</v>
      </c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66">
        <f>BC244</f>
        <v>40000</v>
      </c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>
        <f>BU244</f>
        <v>25852.6</v>
      </c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>
        <f>CH244</f>
        <v>25852.6</v>
      </c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>
        <f>CH243</f>
        <v>25852.6</v>
      </c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>
        <f>BC243-CH243</f>
        <v>14147.400000000001</v>
      </c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46">
        <v>0</v>
      </c>
      <c r="EY243" s="46"/>
      <c r="EZ243" s="46"/>
      <c r="FA243" s="46"/>
      <c r="FB243" s="46"/>
      <c r="FC243" s="46"/>
      <c r="FD243" s="46"/>
      <c r="FE243" s="46"/>
      <c r="FF243" s="46"/>
      <c r="FG243" s="46"/>
      <c r="FH243" s="23"/>
      <c r="FI243" s="23"/>
      <c r="FJ243" s="23"/>
    </row>
    <row r="244" spans="1:166" s="4" customFormat="1" ht="21" customHeight="1">
      <c r="A244" s="91" t="s">
        <v>83</v>
      </c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61" t="s">
        <v>64</v>
      </c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2">
        <v>40000</v>
      </c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>
        <v>25852.6</v>
      </c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>
        <v>25852.6</v>
      </c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>
        <f>CH244</f>
        <v>25852.6</v>
      </c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>
        <f>BC244-CH244</f>
        <v>14147.400000000001</v>
      </c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45">
        <v>0</v>
      </c>
      <c r="EY244" s="45"/>
      <c r="EZ244" s="45"/>
      <c r="FA244" s="45"/>
      <c r="FB244" s="45"/>
      <c r="FC244" s="45"/>
      <c r="FD244" s="45"/>
      <c r="FE244" s="45"/>
      <c r="FF244" s="45"/>
      <c r="FG244" s="45"/>
      <c r="FH244" s="24"/>
      <c r="FI244" s="24"/>
      <c r="FJ244" s="24"/>
    </row>
    <row r="245" spans="1:166" s="4" customFormat="1" ht="18.75" customHeight="1">
      <c r="A245" s="73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5"/>
      <c r="BI245" s="70" t="s">
        <v>106</v>
      </c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73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5"/>
      <c r="FH245" s="16"/>
      <c r="FI245" s="16"/>
      <c r="FJ245" s="16"/>
    </row>
    <row r="246" spans="1:166" s="4" customFormat="1" ht="35.25" customHeight="1" hidden="1">
      <c r="A246" s="105" t="s">
        <v>84</v>
      </c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  <c r="BV246" s="106"/>
      <c r="BW246" s="106"/>
      <c r="BX246" s="106"/>
      <c r="BY246" s="106"/>
      <c r="BZ246" s="106"/>
      <c r="CA246" s="106"/>
      <c r="CB246" s="106"/>
      <c r="CC246" s="106"/>
      <c r="CD246" s="106"/>
      <c r="CE246" s="106"/>
      <c r="CF246" s="106"/>
      <c r="CG246" s="106"/>
      <c r="CH246" s="106"/>
      <c r="CI246" s="106"/>
      <c r="CJ246" s="106"/>
      <c r="CK246" s="106"/>
      <c r="CL246" s="106"/>
      <c r="CM246" s="106"/>
      <c r="CN246" s="106"/>
      <c r="CO246" s="106"/>
      <c r="CP246" s="106"/>
      <c r="CQ246" s="106"/>
      <c r="CR246" s="106"/>
      <c r="CS246" s="106"/>
      <c r="CT246" s="106"/>
      <c r="CU246" s="106"/>
      <c r="CV246" s="106"/>
      <c r="CW246" s="106"/>
      <c r="CX246" s="106"/>
      <c r="CY246" s="106"/>
      <c r="CZ246" s="106"/>
      <c r="DA246" s="106"/>
      <c r="DB246" s="106"/>
      <c r="DC246" s="106"/>
      <c r="DD246" s="106"/>
      <c r="DE246" s="106"/>
      <c r="DF246" s="106"/>
      <c r="DG246" s="106"/>
      <c r="DH246" s="106"/>
      <c r="DI246" s="106"/>
      <c r="DJ246" s="106"/>
      <c r="DK246" s="106"/>
      <c r="DL246" s="106"/>
      <c r="DM246" s="106"/>
      <c r="DN246" s="106"/>
      <c r="DO246" s="106"/>
      <c r="DP246" s="106"/>
      <c r="DQ246" s="106"/>
      <c r="DR246" s="106"/>
      <c r="DS246" s="106"/>
      <c r="DT246" s="106"/>
      <c r="DU246" s="106"/>
      <c r="DV246" s="106"/>
      <c r="DW246" s="106"/>
      <c r="DX246" s="106"/>
      <c r="DY246" s="106"/>
      <c r="DZ246" s="106"/>
      <c r="EA246" s="106"/>
      <c r="EB246" s="106"/>
      <c r="EC246" s="106"/>
      <c r="ED246" s="106"/>
      <c r="EE246" s="106"/>
      <c r="EF246" s="106"/>
      <c r="EG246" s="106"/>
      <c r="EH246" s="106"/>
      <c r="EI246" s="106"/>
      <c r="EJ246" s="106"/>
      <c r="EK246" s="106"/>
      <c r="EL246" s="106"/>
      <c r="EM246" s="106"/>
      <c r="EN246" s="106"/>
      <c r="EO246" s="106"/>
      <c r="EP246" s="106"/>
      <c r="EQ246" s="106"/>
      <c r="ER246" s="106"/>
      <c r="ES246" s="106"/>
      <c r="ET246" s="106"/>
      <c r="EU246" s="106"/>
      <c r="EV246" s="106"/>
      <c r="EW246" s="106"/>
      <c r="EX246" s="106"/>
      <c r="EY246" s="106"/>
      <c r="EZ246" s="106"/>
      <c r="FA246" s="106"/>
      <c r="FB246" s="106"/>
      <c r="FC246" s="106"/>
      <c r="FD246" s="106"/>
      <c r="FE246" s="106"/>
      <c r="FF246" s="106"/>
      <c r="FG246" s="106"/>
      <c r="FH246" s="106"/>
      <c r="FI246" s="106"/>
      <c r="FJ246" s="107"/>
    </row>
    <row r="247" spans="1:166" s="4" customFormat="1" ht="28.5" customHeight="1">
      <c r="A247" s="69" t="s">
        <v>8</v>
      </c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 t="s">
        <v>23</v>
      </c>
      <c r="AL247" s="69"/>
      <c r="AM247" s="69"/>
      <c r="AN247" s="69"/>
      <c r="AO247" s="69"/>
      <c r="AP247" s="69"/>
      <c r="AQ247" s="69" t="s">
        <v>35</v>
      </c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 t="s">
        <v>36</v>
      </c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 t="s">
        <v>37</v>
      </c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 t="s">
        <v>24</v>
      </c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42" t="s">
        <v>29</v>
      </c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4"/>
    </row>
    <row r="248" spans="1:166" s="4" customFormat="1" ht="63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 t="s">
        <v>46</v>
      </c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 t="s">
        <v>25</v>
      </c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 t="s">
        <v>26</v>
      </c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 t="s">
        <v>27</v>
      </c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 t="s">
        <v>38</v>
      </c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42" t="s">
        <v>47</v>
      </c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4"/>
    </row>
    <row r="249" spans="1:166" s="4" customFormat="1" ht="18.75">
      <c r="A249" s="79">
        <v>1</v>
      </c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>
        <v>2</v>
      </c>
      <c r="AL249" s="79"/>
      <c r="AM249" s="79"/>
      <c r="AN249" s="79"/>
      <c r="AO249" s="79"/>
      <c r="AP249" s="79"/>
      <c r="AQ249" s="79">
        <v>3</v>
      </c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>
        <v>4</v>
      </c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>
        <v>5</v>
      </c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>
        <v>6</v>
      </c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>
        <v>7</v>
      </c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>
        <v>8</v>
      </c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>
        <v>9</v>
      </c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>
        <v>10</v>
      </c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92">
        <v>11</v>
      </c>
      <c r="EY249" s="93"/>
      <c r="EZ249" s="93"/>
      <c r="FA249" s="93"/>
      <c r="FB249" s="93"/>
      <c r="FC249" s="93"/>
      <c r="FD249" s="93"/>
      <c r="FE249" s="93"/>
      <c r="FF249" s="93"/>
      <c r="FG249" s="93"/>
      <c r="FH249" s="93"/>
      <c r="FI249" s="93"/>
      <c r="FJ249" s="94"/>
    </row>
    <row r="250" spans="1:166" s="4" customFormat="1" ht="18" customHeight="1">
      <c r="A250" s="177" t="s">
        <v>32</v>
      </c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45" t="s">
        <v>33</v>
      </c>
      <c r="AL250" s="145"/>
      <c r="AM250" s="145"/>
      <c r="AN250" s="145"/>
      <c r="AO250" s="145"/>
      <c r="AP250" s="145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>
        <f>BC252+BC255+BC257+BC261+BC259</f>
        <v>414598</v>
      </c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>
        <f>BU252+BU255+BU257+BU261+BU260</f>
        <v>273788.48</v>
      </c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>
        <f>CH252+CH255+CH257+CI261+CH260</f>
        <v>273788.48</v>
      </c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>
        <f>CH250</f>
        <v>273788.48</v>
      </c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>
        <f>EK252+EK255+EK257+EK261</f>
        <v>140341.52</v>
      </c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56">
        <f>EX252+EX255+EX257+EX261</f>
        <v>0</v>
      </c>
      <c r="EY250" s="57"/>
      <c r="EZ250" s="57"/>
      <c r="FA250" s="57"/>
      <c r="FB250" s="57"/>
      <c r="FC250" s="57"/>
      <c r="FD250" s="57"/>
      <c r="FE250" s="57"/>
      <c r="FF250" s="57"/>
      <c r="FG250" s="57"/>
      <c r="FH250" s="57"/>
      <c r="FI250" s="57"/>
      <c r="FJ250" s="58"/>
    </row>
    <row r="251" spans="1:166" s="4" customFormat="1" ht="72.75" customHeight="1">
      <c r="A251" s="88" t="s">
        <v>220</v>
      </c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90"/>
      <c r="AK251" s="61"/>
      <c r="AL251" s="61"/>
      <c r="AM251" s="61"/>
      <c r="AN251" s="61"/>
      <c r="AO251" s="61"/>
      <c r="AP251" s="61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13"/>
      <c r="BT251" s="13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15"/>
      <c r="FI251" s="15"/>
      <c r="FJ251" s="15"/>
    </row>
    <row r="252" spans="1:166" s="4" customFormat="1" ht="16.5" customHeight="1">
      <c r="A252" s="109" t="s">
        <v>221</v>
      </c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61"/>
      <c r="AL252" s="61"/>
      <c r="AM252" s="61"/>
      <c r="AN252" s="61"/>
      <c r="AO252" s="61"/>
      <c r="AP252" s="61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40">
        <f>BC253</f>
        <v>10000</v>
      </c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25"/>
      <c r="BT252" s="25"/>
      <c r="BU252" s="40">
        <f>BU253</f>
        <v>0</v>
      </c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>
        <f>CH253</f>
        <v>0</v>
      </c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40">
        <f>DX253</f>
        <v>0</v>
      </c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>
        <f>EK253</f>
        <v>10000</v>
      </c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>
        <f>EX253</f>
        <v>0</v>
      </c>
      <c r="EY252" s="40"/>
      <c r="EZ252" s="40"/>
      <c r="FA252" s="40"/>
      <c r="FB252" s="40"/>
      <c r="FC252" s="40"/>
      <c r="FD252" s="40"/>
      <c r="FE252" s="40"/>
      <c r="FF252" s="40"/>
      <c r="FG252" s="40"/>
      <c r="FH252" s="15"/>
      <c r="FI252" s="15"/>
      <c r="FJ252" s="15"/>
    </row>
    <row r="253" spans="1:166" s="4" customFormat="1" ht="16.5" customHeight="1">
      <c r="A253" s="178" t="s">
        <v>217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61" t="s">
        <v>61</v>
      </c>
      <c r="AL253" s="61"/>
      <c r="AM253" s="61"/>
      <c r="AN253" s="61"/>
      <c r="AO253" s="61"/>
      <c r="AP253" s="61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3">
        <v>10000</v>
      </c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13"/>
      <c r="BT253" s="13"/>
      <c r="BU253" s="63">
        <v>0</v>
      </c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>
        <v>0</v>
      </c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51">
        <f>CH253</f>
        <v>0</v>
      </c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63">
        <f>BC253-BU253</f>
        <v>10000</v>
      </c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51">
        <f>BU253-CH253</f>
        <v>0</v>
      </c>
      <c r="EY253" s="51"/>
      <c r="EZ253" s="51"/>
      <c r="FA253" s="51"/>
      <c r="FB253" s="51"/>
      <c r="FC253" s="51"/>
      <c r="FD253" s="51"/>
      <c r="FE253" s="51"/>
      <c r="FF253" s="51"/>
      <c r="FG253" s="51"/>
      <c r="FH253" s="15"/>
      <c r="FI253" s="15"/>
      <c r="FJ253" s="15"/>
    </row>
    <row r="254" spans="1:166" s="4" customFormat="1" ht="59.25" customHeight="1">
      <c r="A254" s="179" t="s">
        <v>222</v>
      </c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  <c r="AH254" s="179"/>
      <c r="AI254" s="179"/>
      <c r="AJ254" s="179"/>
      <c r="AK254" s="61"/>
      <c r="AL254" s="61"/>
      <c r="AM254" s="61"/>
      <c r="AN254" s="61"/>
      <c r="AO254" s="61"/>
      <c r="AP254" s="61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15"/>
      <c r="BT254" s="1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15"/>
      <c r="FI254" s="15"/>
      <c r="FJ254" s="15"/>
    </row>
    <row r="255" spans="1:166" s="4" customFormat="1" ht="18" customHeight="1">
      <c r="A255" s="65" t="s">
        <v>308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1"/>
      <c r="AL255" s="61"/>
      <c r="AM255" s="61"/>
      <c r="AN255" s="61"/>
      <c r="AO255" s="61"/>
      <c r="AP255" s="61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6">
        <f>BC256</f>
        <v>94000</v>
      </c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>
        <f>BU256</f>
        <v>58228.48</v>
      </c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>
        <f>CH256</f>
        <v>58228.48</v>
      </c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6">
        <f>CH255</f>
        <v>58228.48</v>
      </c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>
        <f>EK256</f>
        <v>35771.52</v>
      </c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56">
        <f>EX256</f>
        <v>0</v>
      </c>
      <c r="EY255" s="57"/>
      <c r="EZ255" s="57"/>
      <c r="FA255" s="57"/>
      <c r="FB255" s="57"/>
      <c r="FC255" s="57"/>
      <c r="FD255" s="57"/>
      <c r="FE255" s="57"/>
      <c r="FF255" s="57"/>
      <c r="FG255" s="57"/>
      <c r="FH255" s="57"/>
      <c r="FI255" s="57"/>
      <c r="FJ255" s="58"/>
    </row>
    <row r="256" spans="1:166" s="4" customFormat="1" ht="17.25" customHeight="1">
      <c r="A256" s="59" t="s">
        <v>78</v>
      </c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1" t="s">
        <v>79</v>
      </c>
      <c r="AL256" s="61"/>
      <c r="AM256" s="61"/>
      <c r="AN256" s="61"/>
      <c r="AO256" s="61"/>
      <c r="AP256" s="61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>
        <v>94000</v>
      </c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>
        <v>58228.48</v>
      </c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>
        <v>58228.48</v>
      </c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>
        <v>58228.48</v>
      </c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>
        <f>BC256-CH256</f>
        <v>35771.52</v>
      </c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53">
        <f>BU256-CH256</f>
        <v>0</v>
      </c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5"/>
    </row>
    <row r="257" spans="1:166" s="4" customFormat="1" ht="17.25" customHeight="1">
      <c r="A257" s="65" t="s">
        <v>309</v>
      </c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1"/>
      <c r="AL257" s="61"/>
      <c r="AM257" s="61"/>
      <c r="AN257" s="61"/>
      <c r="AO257" s="61"/>
      <c r="AP257" s="61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6">
        <f>BC258</f>
        <v>85000</v>
      </c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>
        <f>BU258</f>
        <v>30529</v>
      </c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>
        <f>CH258</f>
        <v>30529</v>
      </c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6">
        <f>DX258</f>
        <v>30529</v>
      </c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>
        <f>EK258</f>
        <v>54471</v>
      </c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56">
        <f>BU257-CH257</f>
        <v>0</v>
      </c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8"/>
    </row>
    <row r="258" spans="1:166" s="4" customFormat="1" ht="16.5" customHeight="1">
      <c r="A258" s="59" t="s">
        <v>236</v>
      </c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1" t="s">
        <v>65</v>
      </c>
      <c r="AL258" s="61"/>
      <c r="AM258" s="61"/>
      <c r="AN258" s="61"/>
      <c r="AO258" s="61"/>
      <c r="AP258" s="61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>
        <v>85000</v>
      </c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>
        <v>30529</v>
      </c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>
        <v>30529</v>
      </c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>
        <f>CH258</f>
        <v>30529</v>
      </c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>
        <f>BC258-CH258</f>
        <v>54471</v>
      </c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53">
        <f>BU258-CH258</f>
        <v>0</v>
      </c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5"/>
    </row>
    <row r="259" spans="1:166" s="4" customFormat="1" ht="17.25" customHeight="1">
      <c r="A259" s="65" t="s">
        <v>325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1"/>
      <c r="AL259" s="61"/>
      <c r="AM259" s="61"/>
      <c r="AN259" s="61"/>
      <c r="AO259" s="61"/>
      <c r="AP259" s="61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6">
        <f>BC260</f>
        <v>96500</v>
      </c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>
        <f>BU260</f>
        <v>96032</v>
      </c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>
        <f>CH260</f>
        <v>96032</v>
      </c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6">
        <f>DX260</f>
        <v>96032</v>
      </c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>
        <f>EK260</f>
        <v>468</v>
      </c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56">
        <f>BU259-CH259</f>
        <v>0</v>
      </c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8"/>
    </row>
    <row r="260" spans="1:166" s="4" customFormat="1" ht="16.5" customHeight="1">
      <c r="A260" s="59" t="s">
        <v>236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1" t="s">
        <v>65</v>
      </c>
      <c r="AL260" s="61"/>
      <c r="AM260" s="61"/>
      <c r="AN260" s="61"/>
      <c r="AO260" s="61"/>
      <c r="AP260" s="61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>
        <v>96500</v>
      </c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3">
        <v>96032</v>
      </c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2">
        <v>96032</v>
      </c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>
        <f>CH260</f>
        <v>96032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>
        <f>BC260-CH260</f>
        <v>468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53">
        <f>BU260-CH260</f>
        <v>0</v>
      </c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5"/>
    </row>
    <row r="261" spans="1:166" s="4" customFormat="1" ht="17.25" customHeight="1">
      <c r="A261" s="88" t="s">
        <v>307</v>
      </c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90"/>
      <c r="AI261" s="33"/>
      <c r="AJ261" s="33"/>
      <c r="AK261" s="170"/>
      <c r="AL261" s="171"/>
      <c r="AM261" s="171"/>
      <c r="AN261" s="171"/>
      <c r="AO261" s="171"/>
      <c r="AP261" s="171"/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1"/>
      <c r="BB261" s="172"/>
      <c r="BC261" s="56">
        <f>BC263+BC262</f>
        <v>129098</v>
      </c>
      <c r="BD261" s="57"/>
      <c r="BE261" s="57"/>
      <c r="BF261" s="57"/>
      <c r="BG261" s="57"/>
      <c r="BH261" s="57"/>
      <c r="BI261" s="58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56">
        <f>BU263+BU262</f>
        <v>88999</v>
      </c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8"/>
      <c r="CH261" s="9"/>
      <c r="CI261" s="56">
        <f>CH263+CH262</f>
        <v>88999</v>
      </c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8"/>
      <c r="CX261" s="56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8"/>
      <c r="DS261" s="9"/>
      <c r="DT261" s="9"/>
      <c r="DU261" s="9"/>
      <c r="DV261" s="9"/>
      <c r="DW261" s="9"/>
      <c r="DX261" s="56">
        <f>DX263+DX262</f>
        <v>88999</v>
      </c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8"/>
      <c r="EK261" s="56">
        <f>EK263+EK262</f>
        <v>40099</v>
      </c>
      <c r="EL261" s="57"/>
      <c r="EM261" s="57"/>
      <c r="EN261" s="57"/>
      <c r="EO261" s="57"/>
      <c r="EP261" s="57"/>
      <c r="EQ261" s="57"/>
      <c r="ER261" s="57"/>
      <c r="ES261" s="57"/>
      <c r="ET261" s="57"/>
      <c r="EU261" s="57"/>
      <c r="EV261" s="57"/>
      <c r="EW261" s="58"/>
      <c r="EX261" s="56">
        <f>EX263</f>
        <v>0</v>
      </c>
      <c r="EY261" s="57"/>
      <c r="EZ261" s="57"/>
      <c r="FA261" s="57"/>
      <c r="FB261" s="57"/>
      <c r="FC261" s="57"/>
      <c r="FD261" s="57"/>
      <c r="FE261" s="58"/>
      <c r="FF261" s="15"/>
      <c r="FG261" s="15"/>
      <c r="FH261" s="15"/>
      <c r="FI261" s="15"/>
      <c r="FJ261" s="15"/>
    </row>
    <row r="262" spans="1:166" s="4" customFormat="1" ht="16.5" customHeight="1">
      <c r="A262" s="59" t="s">
        <v>236</v>
      </c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1" t="s">
        <v>65</v>
      </c>
      <c r="AL262" s="61"/>
      <c r="AM262" s="61"/>
      <c r="AN262" s="61"/>
      <c r="AO262" s="61"/>
      <c r="AP262" s="61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3">
        <v>39100</v>
      </c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13"/>
      <c r="BT262" s="13"/>
      <c r="BU262" s="63">
        <v>0</v>
      </c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>
        <v>0</v>
      </c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51">
        <f>CH262</f>
        <v>0</v>
      </c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63">
        <f>BC262-BU262</f>
        <v>39100</v>
      </c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51">
        <f>BU262-CH262</f>
        <v>0</v>
      </c>
      <c r="EY262" s="51"/>
      <c r="EZ262" s="51"/>
      <c r="FA262" s="51"/>
      <c r="FB262" s="51"/>
      <c r="FC262" s="51"/>
      <c r="FD262" s="51"/>
      <c r="FE262" s="51"/>
      <c r="FF262" s="51"/>
      <c r="FG262" s="51"/>
      <c r="FH262" s="15"/>
      <c r="FI262" s="15"/>
      <c r="FJ262" s="15"/>
    </row>
    <row r="263" spans="1:166" s="4" customFormat="1" ht="16.5" customHeight="1">
      <c r="A263" s="178" t="s">
        <v>217</v>
      </c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61" t="s">
        <v>61</v>
      </c>
      <c r="AL263" s="61"/>
      <c r="AM263" s="61"/>
      <c r="AN263" s="61"/>
      <c r="AO263" s="61"/>
      <c r="AP263" s="61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3">
        <v>89998</v>
      </c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13"/>
      <c r="BT263" s="13"/>
      <c r="BU263" s="63">
        <v>88999</v>
      </c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>
        <v>88999</v>
      </c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51">
        <f>CH263</f>
        <v>88999</v>
      </c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63">
        <f>BC263-BU263</f>
        <v>999</v>
      </c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51">
        <f>BU263-CH263</f>
        <v>0</v>
      </c>
      <c r="EY263" s="51"/>
      <c r="EZ263" s="51"/>
      <c r="FA263" s="51"/>
      <c r="FB263" s="51"/>
      <c r="FC263" s="51"/>
      <c r="FD263" s="51"/>
      <c r="FE263" s="51"/>
      <c r="FF263" s="51"/>
      <c r="FG263" s="51"/>
      <c r="FH263" s="15"/>
      <c r="FI263" s="15"/>
      <c r="FJ263" s="15"/>
    </row>
    <row r="264" spans="1:166" s="4" customFormat="1" ht="15" customHeight="1">
      <c r="A264" s="105" t="s">
        <v>84</v>
      </c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 s="106"/>
      <c r="BQ264" s="106"/>
      <c r="BR264" s="106"/>
      <c r="BS264" s="106"/>
      <c r="BT264" s="106"/>
      <c r="BU264" s="106"/>
      <c r="BV264" s="106"/>
      <c r="BW264" s="106"/>
      <c r="BX264" s="106"/>
      <c r="BY264" s="106"/>
      <c r="BZ264" s="106"/>
      <c r="CA264" s="106"/>
      <c r="CB264" s="106"/>
      <c r="CC264" s="106"/>
      <c r="CD264" s="106"/>
      <c r="CE264" s="106"/>
      <c r="CF264" s="106"/>
      <c r="CG264" s="106"/>
      <c r="CH264" s="106"/>
      <c r="CI264" s="106"/>
      <c r="CJ264" s="106"/>
      <c r="CK264" s="106"/>
      <c r="CL264" s="106"/>
      <c r="CM264" s="106"/>
      <c r="CN264" s="106"/>
      <c r="CO264" s="106"/>
      <c r="CP264" s="106"/>
      <c r="CQ264" s="106"/>
      <c r="CR264" s="106"/>
      <c r="CS264" s="106"/>
      <c r="CT264" s="106"/>
      <c r="CU264" s="106"/>
      <c r="CV264" s="106"/>
      <c r="CW264" s="106"/>
      <c r="CX264" s="106"/>
      <c r="CY264" s="106"/>
      <c r="CZ264" s="106"/>
      <c r="DA264" s="106"/>
      <c r="DB264" s="106"/>
      <c r="DC264" s="106"/>
      <c r="DD264" s="106"/>
      <c r="DE264" s="106"/>
      <c r="DF264" s="106"/>
      <c r="DG264" s="106"/>
      <c r="DH264" s="106"/>
      <c r="DI264" s="106"/>
      <c r="DJ264" s="106"/>
      <c r="DK264" s="106"/>
      <c r="DL264" s="106"/>
      <c r="DM264" s="106"/>
      <c r="DN264" s="106"/>
      <c r="DO264" s="106"/>
      <c r="DP264" s="106"/>
      <c r="DQ264" s="106"/>
      <c r="DR264" s="106"/>
      <c r="DS264" s="106"/>
      <c r="DT264" s="106"/>
      <c r="DU264" s="106"/>
      <c r="DV264" s="106"/>
      <c r="DW264" s="106"/>
      <c r="DX264" s="106"/>
      <c r="DY264" s="106"/>
      <c r="DZ264" s="106"/>
      <c r="EA264" s="106"/>
      <c r="EB264" s="106"/>
      <c r="EC264" s="106"/>
      <c r="ED264" s="106"/>
      <c r="EE264" s="106"/>
      <c r="EF264" s="106"/>
      <c r="EG264" s="106"/>
      <c r="EH264" s="106"/>
      <c r="EI264" s="106"/>
      <c r="EJ264" s="106"/>
      <c r="EK264" s="106"/>
      <c r="EL264" s="106"/>
      <c r="EM264" s="106"/>
      <c r="EN264" s="106"/>
      <c r="EO264" s="106"/>
      <c r="EP264" s="106"/>
      <c r="EQ264" s="106"/>
      <c r="ER264" s="106"/>
      <c r="ES264" s="106"/>
      <c r="ET264" s="106"/>
      <c r="EU264" s="106"/>
      <c r="EV264" s="106"/>
      <c r="EW264" s="106"/>
      <c r="EX264" s="106"/>
      <c r="EY264" s="106"/>
      <c r="EZ264" s="106"/>
      <c r="FA264" s="106"/>
      <c r="FB264" s="106"/>
      <c r="FC264" s="106"/>
      <c r="FD264" s="106"/>
      <c r="FE264" s="106"/>
      <c r="FF264" s="106"/>
      <c r="FG264" s="106"/>
      <c r="FH264" s="106"/>
      <c r="FI264" s="106"/>
      <c r="FJ264" s="107"/>
    </row>
    <row r="265" spans="1:166" s="4" customFormat="1" ht="17.25" customHeight="1">
      <c r="A265" s="69" t="s">
        <v>8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 t="s">
        <v>23</v>
      </c>
      <c r="AL265" s="69"/>
      <c r="AM265" s="69"/>
      <c r="AN265" s="69"/>
      <c r="AO265" s="69"/>
      <c r="AP265" s="69"/>
      <c r="AQ265" s="69" t="s">
        <v>35</v>
      </c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 t="s">
        <v>140</v>
      </c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 t="s">
        <v>37</v>
      </c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 t="s">
        <v>24</v>
      </c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42" t="s">
        <v>29</v>
      </c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4"/>
    </row>
    <row r="266" spans="1:166" s="4" customFormat="1" ht="76.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 t="s">
        <v>165</v>
      </c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 t="s">
        <v>25</v>
      </c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 t="s">
        <v>26</v>
      </c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 t="s">
        <v>27</v>
      </c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 t="s">
        <v>38</v>
      </c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42" t="s">
        <v>47</v>
      </c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4"/>
    </row>
    <row r="267" spans="1:166" s="4" customFormat="1" ht="15" customHeight="1">
      <c r="A267" s="79">
        <v>1</v>
      </c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>
        <v>2</v>
      </c>
      <c r="AL267" s="79"/>
      <c r="AM267" s="79"/>
      <c r="AN267" s="79"/>
      <c r="AO267" s="79"/>
      <c r="AP267" s="79"/>
      <c r="AQ267" s="79">
        <v>3</v>
      </c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>
        <v>4</v>
      </c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>
        <v>5</v>
      </c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>
        <v>6</v>
      </c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>
        <v>7</v>
      </c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>
        <v>8</v>
      </c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>
        <v>9</v>
      </c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>
        <v>10</v>
      </c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92">
        <v>11</v>
      </c>
      <c r="EY267" s="93"/>
      <c r="EZ267" s="93"/>
      <c r="FA267" s="93"/>
      <c r="FB267" s="93"/>
      <c r="FC267" s="93"/>
      <c r="FD267" s="93"/>
      <c r="FE267" s="93"/>
      <c r="FF267" s="93"/>
      <c r="FG267" s="93"/>
      <c r="FH267" s="93"/>
      <c r="FI267" s="93"/>
      <c r="FJ267" s="94"/>
    </row>
    <row r="268" spans="1:166" s="4" customFormat="1" ht="18.75" customHeight="1">
      <c r="A268" s="177" t="s">
        <v>32</v>
      </c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45" t="s">
        <v>33</v>
      </c>
      <c r="AL268" s="145"/>
      <c r="AM268" s="145"/>
      <c r="AN268" s="145"/>
      <c r="AO268" s="145"/>
      <c r="AP268" s="145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66">
        <f>BC271+BC282</f>
        <v>1703100</v>
      </c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>
        <f>BU271+BU282</f>
        <v>837600</v>
      </c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>
        <f>CH271+CH282</f>
        <v>837600</v>
      </c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>
        <f>DX271+DX282</f>
        <v>837600</v>
      </c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>
        <f>EK271+EK282</f>
        <v>865500</v>
      </c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56">
        <f>BU268-CH268</f>
        <v>0</v>
      </c>
      <c r="EY268" s="57"/>
      <c r="EZ268" s="57"/>
      <c r="FA268" s="57"/>
      <c r="FB268" s="57"/>
      <c r="FC268" s="57"/>
      <c r="FD268" s="57"/>
      <c r="FE268" s="57"/>
      <c r="FF268" s="57"/>
      <c r="FG268" s="57"/>
      <c r="FH268" s="57"/>
      <c r="FI268" s="57"/>
      <c r="FJ268" s="58"/>
    </row>
    <row r="269" spans="1:166" s="4" customFormat="1" ht="15" customHeight="1">
      <c r="A269" s="129" t="s">
        <v>22</v>
      </c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00" t="s">
        <v>34</v>
      </c>
      <c r="AL269" s="100"/>
      <c r="AM269" s="100"/>
      <c r="AN269" s="100"/>
      <c r="AO269" s="100"/>
      <c r="AP269" s="100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53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5"/>
    </row>
    <row r="270" spans="1:166" s="4" customFormat="1" ht="60.75" customHeight="1">
      <c r="A270" s="173" t="s">
        <v>223</v>
      </c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53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5"/>
    </row>
    <row r="271" spans="1:166" s="4" customFormat="1" ht="21.75" customHeight="1">
      <c r="A271" s="87" t="s">
        <v>234</v>
      </c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101" t="s">
        <v>225</v>
      </c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72">
        <f>BC272</f>
        <v>1414000</v>
      </c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>
        <f>BU272</f>
        <v>734800</v>
      </c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>
        <f>CH272</f>
        <v>734800</v>
      </c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>
        <f>CH271</f>
        <v>734800</v>
      </c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>
        <f>SUM(EK272:EW272)</f>
        <v>679200</v>
      </c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113">
        <f aca="true" t="shared" si="14" ref="EX271:EX277">BU271-CH271</f>
        <v>0</v>
      </c>
      <c r="EY271" s="114"/>
      <c r="EZ271" s="114"/>
      <c r="FA271" s="114"/>
      <c r="FB271" s="114"/>
      <c r="FC271" s="114"/>
      <c r="FD271" s="114"/>
      <c r="FE271" s="114"/>
      <c r="FF271" s="114"/>
      <c r="FG271" s="114"/>
      <c r="FH271" s="114"/>
      <c r="FI271" s="114"/>
      <c r="FJ271" s="115"/>
    </row>
    <row r="272" spans="1:166" s="4" customFormat="1" ht="34.5" customHeight="1">
      <c r="A272" s="174" t="s">
        <v>224</v>
      </c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6"/>
      <c r="AK272" s="61" t="s">
        <v>182</v>
      </c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2">
        <f>BC273+BC274+BC275+BC276+BC277+BC280+BC279+BC278</f>
        <v>1414000</v>
      </c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7">
        <f>BU273+BU274+BU275+BU276+BU277+BU278+BU279+BU280</f>
        <v>734800</v>
      </c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>
        <v>734800</v>
      </c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>
        <f aca="true" t="shared" si="15" ref="DX272:DX278">CH272</f>
        <v>734800</v>
      </c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>
        <f>BC272-BU272</f>
        <v>679200</v>
      </c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53">
        <f t="shared" si="14"/>
        <v>0</v>
      </c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5"/>
    </row>
    <row r="273" spans="1:166" s="4" customFormat="1" ht="18.75" customHeight="1">
      <c r="A273" s="47" t="s">
        <v>57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9"/>
      <c r="AK273" s="61" t="s">
        <v>54</v>
      </c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2">
        <v>738400</v>
      </c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7">
        <v>330302.95</v>
      </c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>
        <v>320602.95</v>
      </c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>
        <f t="shared" si="15"/>
        <v>320602.95</v>
      </c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>
        <f aca="true" t="shared" si="16" ref="EK273:EK280">BC273-CH273</f>
        <v>417797.05</v>
      </c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53">
        <f t="shared" si="14"/>
        <v>9700</v>
      </c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5"/>
    </row>
    <row r="274" spans="1:166" s="4" customFormat="1" ht="18.75" customHeight="1">
      <c r="A274" s="47" t="s">
        <v>59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9"/>
      <c r="AK274" s="61" t="s">
        <v>56</v>
      </c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2">
        <v>223000</v>
      </c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7">
        <v>90688.09</v>
      </c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>
        <v>90688.09</v>
      </c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>
        <f t="shared" si="15"/>
        <v>90688.09</v>
      </c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>
        <f t="shared" si="16"/>
        <v>132311.91</v>
      </c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53">
        <f t="shared" si="14"/>
        <v>0</v>
      </c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5"/>
    </row>
    <row r="275" spans="1:166" s="4" customFormat="1" ht="18.75" customHeight="1">
      <c r="A275" s="47" t="s">
        <v>78</v>
      </c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9"/>
      <c r="AK275" s="61" t="s">
        <v>79</v>
      </c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2">
        <v>385600</v>
      </c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7">
        <v>293681</v>
      </c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>
        <v>283954.31</v>
      </c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>
        <f t="shared" si="15"/>
        <v>283954.31</v>
      </c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>
        <f t="shared" si="16"/>
        <v>101645.69</v>
      </c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53">
        <f t="shared" si="14"/>
        <v>9726.690000000002</v>
      </c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5"/>
    </row>
    <row r="276" spans="1:166" s="4" customFormat="1" ht="18.75" customHeight="1">
      <c r="A276" s="47" t="s">
        <v>236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9"/>
      <c r="AK276" s="61" t="s">
        <v>65</v>
      </c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2">
        <v>9500</v>
      </c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7">
        <v>2226.84</v>
      </c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>
        <v>2226.84</v>
      </c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>
        <f t="shared" si="15"/>
        <v>2226.84</v>
      </c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>
        <f t="shared" si="16"/>
        <v>7273.16</v>
      </c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53">
        <f t="shared" si="14"/>
        <v>0</v>
      </c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5"/>
    </row>
    <row r="277" spans="1:166" s="4" customFormat="1" ht="18.75" customHeight="1">
      <c r="A277" s="47" t="s">
        <v>217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9"/>
      <c r="AK277" s="61" t="s">
        <v>61</v>
      </c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2">
        <v>6500</v>
      </c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7">
        <v>2400</v>
      </c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>
        <v>2400</v>
      </c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>
        <f t="shared" si="15"/>
        <v>2400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>
        <f t="shared" si="16"/>
        <v>4100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53">
        <f t="shared" si="14"/>
        <v>0</v>
      </c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5"/>
    </row>
    <row r="278" spans="1:166" s="4" customFormat="1" ht="18.75" customHeight="1">
      <c r="A278" s="91" t="s">
        <v>60</v>
      </c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61" t="s">
        <v>69</v>
      </c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2">
        <v>15000</v>
      </c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15"/>
      <c r="BT278" s="15"/>
      <c r="BU278" s="62">
        <v>15501.12</v>
      </c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>
        <v>15501.12</v>
      </c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>
        <f t="shared" si="15"/>
        <v>15501.12</v>
      </c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>
        <f t="shared" si="16"/>
        <v>-501.1200000000008</v>
      </c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>
        <v>0</v>
      </c>
      <c r="EY278" s="71"/>
      <c r="EZ278" s="71"/>
      <c r="FA278" s="71"/>
      <c r="FB278" s="71"/>
      <c r="FC278" s="71"/>
      <c r="FD278" s="71"/>
      <c r="FE278" s="71"/>
      <c r="FF278" s="71"/>
      <c r="FG278" s="71"/>
      <c r="FH278" s="15"/>
      <c r="FI278" s="15"/>
      <c r="FJ278" s="15"/>
    </row>
    <row r="279" spans="1:166" s="4" customFormat="1" ht="16.5" customHeight="1">
      <c r="A279" s="91" t="s">
        <v>83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61" t="s">
        <v>64</v>
      </c>
      <c r="AL279" s="61"/>
      <c r="AM279" s="61"/>
      <c r="AN279" s="61"/>
      <c r="AO279" s="61"/>
      <c r="AP279" s="61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3">
        <v>30000</v>
      </c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13"/>
      <c r="BT279" s="13"/>
      <c r="BU279" s="63">
        <v>0</v>
      </c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>
        <v>0</v>
      </c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9"/>
      <c r="DM279" s="79"/>
      <c r="DN279" s="79"/>
      <c r="DO279" s="79"/>
      <c r="DP279" s="79"/>
      <c r="DQ279" s="79"/>
      <c r="DR279" s="79"/>
      <c r="DS279" s="79"/>
      <c r="DT279" s="79"/>
      <c r="DU279" s="79"/>
      <c r="DV279" s="79"/>
      <c r="DW279" s="79"/>
      <c r="DX279" s="51">
        <v>38800</v>
      </c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63">
        <f t="shared" si="16"/>
        <v>30000</v>
      </c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51">
        <f>BU279-CH279</f>
        <v>0</v>
      </c>
      <c r="EY279" s="51"/>
      <c r="EZ279" s="51"/>
      <c r="FA279" s="51"/>
      <c r="FB279" s="51"/>
      <c r="FC279" s="51"/>
      <c r="FD279" s="51"/>
      <c r="FE279" s="51"/>
      <c r="FF279" s="51"/>
      <c r="FG279" s="51"/>
      <c r="FH279" s="15"/>
      <c r="FI279" s="15"/>
      <c r="FJ279" s="15"/>
    </row>
    <row r="280" spans="1:166" s="4" customFormat="1" ht="18.75" customHeight="1">
      <c r="A280" s="47" t="s">
        <v>145</v>
      </c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9"/>
      <c r="AK280" s="61" t="s">
        <v>62</v>
      </c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2">
        <v>6000</v>
      </c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7">
        <v>0</v>
      </c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>
        <v>0</v>
      </c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>
        <f>CH280</f>
        <v>0</v>
      </c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>
        <f t="shared" si="16"/>
        <v>6000</v>
      </c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53">
        <v>0</v>
      </c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5"/>
    </row>
    <row r="281" spans="1:166" s="4" customFormat="1" ht="63" customHeight="1">
      <c r="A281" s="173" t="s">
        <v>223</v>
      </c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53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5"/>
    </row>
    <row r="282" spans="1:166" s="4" customFormat="1" ht="20.25" customHeight="1">
      <c r="A282" s="87" t="s">
        <v>235</v>
      </c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101" t="s">
        <v>225</v>
      </c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72">
        <f>BC283</f>
        <v>289100</v>
      </c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>
        <f>BU283</f>
        <v>102800</v>
      </c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>
        <f>CH283</f>
        <v>102800</v>
      </c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>
        <f>DX283</f>
        <v>102800</v>
      </c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>
        <f>SUM(EK283:EW283)</f>
        <v>186300</v>
      </c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113">
        <f aca="true" t="shared" si="17" ref="EX282:EX287">BU282-CH282</f>
        <v>0</v>
      </c>
      <c r="EY282" s="114"/>
      <c r="EZ282" s="114"/>
      <c r="FA282" s="114"/>
      <c r="FB282" s="114"/>
      <c r="FC282" s="114"/>
      <c r="FD282" s="114"/>
      <c r="FE282" s="114"/>
      <c r="FF282" s="114"/>
      <c r="FG282" s="114"/>
      <c r="FH282" s="114"/>
      <c r="FI282" s="114"/>
      <c r="FJ282" s="115"/>
    </row>
    <row r="283" spans="1:166" s="4" customFormat="1" ht="31.5" customHeight="1">
      <c r="A283" s="174" t="s">
        <v>224</v>
      </c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6"/>
      <c r="AK283" s="61" t="s">
        <v>182</v>
      </c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2">
        <f>BC284+BC285+BC286+BC288+BC290+BC289+BC291+BC287</f>
        <v>289100</v>
      </c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7">
        <f>BU284+BU285+BU286+BU287+BU288+BU289+BU290+BU291</f>
        <v>102800</v>
      </c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>
        <v>102800</v>
      </c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>
        <v>102800</v>
      </c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>
        <f>BC283-BU283</f>
        <v>186300</v>
      </c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53">
        <f t="shared" si="17"/>
        <v>0</v>
      </c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5"/>
    </row>
    <row r="284" spans="1:166" s="4" customFormat="1" ht="18.75" customHeight="1">
      <c r="A284" s="47" t="s">
        <v>57</v>
      </c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9"/>
      <c r="AK284" s="61" t="s">
        <v>54</v>
      </c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2">
        <v>190000</v>
      </c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7">
        <v>77496.94</v>
      </c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>
        <v>73684</v>
      </c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>
        <f>CH284</f>
        <v>73684</v>
      </c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>
        <f aca="true" t="shared" si="18" ref="EK284:EK290">BC284-CH284</f>
        <v>116316</v>
      </c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53">
        <f t="shared" si="17"/>
        <v>3812.9400000000023</v>
      </c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5"/>
    </row>
    <row r="285" spans="1:166" s="4" customFormat="1" ht="18.75" customHeight="1">
      <c r="A285" s="47" t="s">
        <v>59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9"/>
      <c r="AK285" s="61" t="s">
        <v>56</v>
      </c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2">
        <v>58000</v>
      </c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7">
        <v>22976.84</v>
      </c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>
        <v>22976.84</v>
      </c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>
        <f>CH285</f>
        <v>22976.84</v>
      </c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>
        <f t="shared" si="18"/>
        <v>35023.16</v>
      </c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53">
        <f t="shared" si="17"/>
        <v>0</v>
      </c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5"/>
    </row>
    <row r="286" spans="1:166" s="4" customFormat="1" ht="18.75" customHeight="1">
      <c r="A286" s="47" t="s">
        <v>80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9"/>
      <c r="AK286" s="61" t="s">
        <v>81</v>
      </c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2">
        <v>11000</v>
      </c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7">
        <v>507</v>
      </c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>
        <v>507</v>
      </c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>
        <v>507</v>
      </c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>
        <f t="shared" si="18"/>
        <v>10493</v>
      </c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53">
        <f t="shared" si="17"/>
        <v>0</v>
      </c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5"/>
    </row>
    <row r="287" spans="1:166" s="4" customFormat="1" ht="18.75" customHeight="1">
      <c r="A287" s="47" t="s">
        <v>236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9"/>
      <c r="AK287" s="61" t="s">
        <v>65</v>
      </c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2">
        <v>1000</v>
      </c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7">
        <v>0</v>
      </c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>
        <v>0</v>
      </c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>
        <f>CH287</f>
        <v>0</v>
      </c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>
        <f t="shared" si="18"/>
        <v>1000</v>
      </c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53">
        <f t="shared" si="17"/>
        <v>0</v>
      </c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5"/>
    </row>
    <row r="288" spans="1:166" s="4" customFormat="1" ht="18.75" customHeight="1">
      <c r="A288" s="47" t="s">
        <v>217</v>
      </c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9"/>
      <c r="AK288" s="61" t="s">
        <v>61</v>
      </c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2">
        <v>9400</v>
      </c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7">
        <v>1804.02</v>
      </c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>
        <v>1804.02</v>
      </c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>
        <f>CH288</f>
        <v>1804.02</v>
      </c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>
        <f t="shared" si="18"/>
        <v>7595.98</v>
      </c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53">
        <v>0</v>
      </c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5"/>
    </row>
    <row r="289" spans="1:166" s="4" customFormat="1" ht="18.75" customHeight="1">
      <c r="A289" s="91" t="s">
        <v>60</v>
      </c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61" t="s">
        <v>69</v>
      </c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2">
        <v>3000</v>
      </c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15"/>
      <c r="BT289" s="15"/>
      <c r="BU289" s="62">
        <v>15.2</v>
      </c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>
        <v>15.2</v>
      </c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>
        <f>CH289</f>
        <v>15.2</v>
      </c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>
        <f t="shared" si="18"/>
        <v>2984.8</v>
      </c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>
        <v>0</v>
      </c>
      <c r="EY289" s="71"/>
      <c r="EZ289" s="71"/>
      <c r="FA289" s="71"/>
      <c r="FB289" s="71"/>
      <c r="FC289" s="71"/>
      <c r="FD289" s="71"/>
      <c r="FE289" s="71"/>
      <c r="FF289" s="71"/>
      <c r="FG289" s="71"/>
      <c r="FH289" s="15"/>
      <c r="FI289" s="15"/>
      <c r="FJ289" s="15"/>
    </row>
    <row r="290" spans="1:166" s="4" customFormat="1" ht="18.75" customHeight="1">
      <c r="A290" s="47" t="s">
        <v>124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9"/>
      <c r="AK290" s="61" t="s">
        <v>64</v>
      </c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2">
        <v>13700</v>
      </c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7">
        <v>0</v>
      </c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>
        <v>0</v>
      </c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>
        <v>0</v>
      </c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>
        <f t="shared" si="18"/>
        <v>13700</v>
      </c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53">
        <v>0</v>
      </c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5"/>
    </row>
    <row r="291" spans="1:166" s="4" customFormat="1" ht="18.75" customHeight="1">
      <c r="A291" s="47" t="s">
        <v>145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9"/>
      <c r="AK291" s="61" t="s">
        <v>62</v>
      </c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2">
        <v>3000</v>
      </c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7">
        <v>0</v>
      </c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>
        <v>0</v>
      </c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>
        <v>0</v>
      </c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>
        <f>BC291-CH291</f>
        <v>3000</v>
      </c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53">
        <v>0</v>
      </c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5"/>
    </row>
    <row r="292" spans="1:166" s="4" customFormat="1" ht="15" customHeight="1">
      <c r="A292" s="105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  <c r="BV292" s="106"/>
      <c r="BW292" s="106"/>
      <c r="BX292" s="106"/>
      <c r="BY292" s="106"/>
      <c r="BZ292" s="106"/>
      <c r="CA292" s="106"/>
      <c r="CB292" s="106"/>
      <c r="CC292" s="106"/>
      <c r="CD292" s="106"/>
      <c r="CE292" s="106"/>
      <c r="CF292" s="106"/>
      <c r="CG292" s="106"/>
      <c r="CH292" s="106"/>
      <c r="CI292" s="106"/>
      <c r="CJ292" s="106"/>
      <c r="CK292" s="106"/>
      <c r="CL292" s="106"/>
      <c r="CM292" s="106"/>
      <c r="CN292" s="106"/>
      <c r="CO292" s="106"/>
      <c r="CP292" s="106"/>
      <c r="CQ292" s="106"/>
      <c r="CR292" s="106"/>
      <c r="CS292" s="106"/>
      <c r="CT292" s="106"/>
      <c r="CU292" s="106"/>
      <c r="CV292" s="106"/>
      <c r="CW292" s="106"/>
      <c r="CX292" s="106"/>
      <c r="CY292" s="106"/>
      <c r="CZ292" s="106"/>
      <c r="DA292" s="106"/>
      <c r="DB292" s="106"/>
      <c r="DC292" s="106"/>
      <c r="DD292" s="106"/>
      <c r="DE292" s="106"/>
      <c r="DF292" s="106"/>
      <c r="DG292" s="106"/>
      <c r="DH292" s="106"/>
      <c r="DI292" s="106"/>
      <c r="DJ292" s="106"/>
      <c r="DK292" s="106"/>
      <c r="DL292" s="106"/>
      <c r="DM292" s="106"/>
      <c r="DN292" s="106"/>
      <c r="DO292" s="106"/>
      <c r="DP292" s="106"/>
      <c r="DQ292" s="106"/>
      <c r="DR292" s="106"/>
      <c r="DS292" s="106"/>
      <c r="DT292" s="106"/>
      <c r="DU292" s="106"/>
      <c r="DV292" s="106"/>
      <c r="DW292" s="106"/>
      <c r="DX292" s="106"/>
      <c r="DY292" s="106"/>
      <c r="DZ292" s="106"/>
      <c r="EA292" s="106"/>
      <c r="EB292" s="106"/>
      <c r="EC292" s="106"/>
      <c r="ED292" s="106"/>
      <c r="EE292" s="106"/>
      <c r="EF292" s="106"/>
      <c r="EG292" s="106"/>
      <c r="EH292" s="106"/>
      <c r="EI292" s="106"/>
      <c r="EJ292" s="106"/>
      <c r="EK292" s="106"/>
      <c r="EL292" s="106"/>
      <c r="EM292" s="106"/>
      <c r="EN292" s="106"/>
      <c r="EO292" s="106"/>
      <c r="EP292" s="106"/>
      <c r="EQ292" s="106"/>
      <c r="ER292" s="106"/>
      <c r="ES292" s="106"/>
      <c r="ET292" s="106"/>
      <c r="EU292" s="106"/>
      <c r="EV292" s="106"/>
      <c r="EW292" s="106"/>
      <c r="EX292" s="106"/>
      <c r="EY292" s="106"/>
      <c r="EZ292" s="106"/>
      <c r="FA292" s="106"/>
      <c r="FB292" s="106"/>
      <c r="FC292" s="106"/>
      <c r="FD292" s="106"/>
      <c r="FE292" s="106"/>
      <c r="FF292" s="106"/>
      <c r="FG292" s="107"/>
      <c r="FH292" s="13"/>
      <c r="FI292" s="13"/>
      <c r="FJ292" s="18" t="s">
        <v>39</v>
      </c>
    </row>
    <row r="293" spans="1:166" s="4" customFormat="1" ht="16.5" customHeight="1">
      <c r="A293" s="105" t="s">
        <v>84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  <c r="BV293" s="106"/>
      <c r="BW293" s="106"/>
      <c r="BX293" s="106"/>
      <c r="BY293" s="106"/>
      <c r="BZ293" s="106"/>
      <c r="CA293" s="106"/>
      <c r="CB293" s="106"/>
      <c r="CC293" s="106"/>
      <c r="CD293" s="106"/>
      <c r="CE293" s="106"/>
      <c r="CF293" s="106"/>
      <c r="CG293" s="106"/>
      <c r="CH293" s="106"/>
      <c r="CI293" s="106"/>
      <c r="CJ293" s="106"/>
      <c r="CK293" s="106"/>
      <c r="CL293" s="106"/>
      <c r="CM293" s="106"/>
      <c r="CN293" s="106"/>
      <c r="CO293" s="106"/>
      <c r="CP293" s="106"/>
      <c r="CQ293" s="106"/>
      <c r="CR293" s="106"/>
      <c r="CS293" s="106"/>
      <c r="CT293" s="106"/>
      <c r="CU293" s="106"/>
      <c r="CV293" s="106"/>
      <c r="CW293" s="106"/>
      <c r="CX293" s="106"/>
      <c r="CY293" s="106"/>
      <c r="CZ293" s="106"/>
      <c r="DA293" s="106"/>
      <c r="DB293" s="106"/>
      <c r="DC293" s="106"/>
      <c r="DD293" s="106"/>
      <c r="DE293" s="106"/>
      <c r="DF293" s="106"/>
      <c r="DG293" s="106"/>
      <c r="DH293" s="106"/>
      <c r="DI293" s="106"/>
      <c r="DJ293" s="106"/>
      <c r="DK293" s="106"/>
      <c r="DL293" s="106"/>
      <c r="DM293" s="106"/>
      <c r="DN293" s="106"/>
      <c r="DO293" s="106"/>
      <c r="DP293" s="106"/>
      <c r="DQ293" s="106"/>
      <c r="DR293" s="106"/>
      <c r="DS293" s="106"/>
      <c r="DT293" s="106"/>
      <c r="DU293" s="106"/>
      <c r="DV293" s="106"/>
      <c r="DW293" s="106"/>
      <c r="DX293" s="106"/>
      <c r="DY293" s="106"/>
      <c r="DZ293" s="106"/>
      <c r="EA293" s="106"/>
      <c r="EB293" s="106"/>
      <c r="EC293" s="106"/>
      <c r="ED293" s="106"/>
      <c r="EE293" s="106"/>
      <c r="EF293" s="106"/>
      <c r="EG293" s="106"/>
      <c r="EH293" s="106"/>
      <c r="EI293" s="106"/>
      <c r="EJ293" s="106"/>
      <c r="EK293" s="106"/>
      <c r="EL293" s="106"/>
      <c r="EM293" s="106"/>
      <c r="EN293" s="106"/>
      <c r="EO293" s="106"/>
      <c r="EP293" s="106"/>
      <c r="EQ293" s="106"/>
      <c r="ER293" s="106"/>
      <c r="ES293" s="106"/>
      <c r="ET293" s="106"/>
      <c r="EU293" s="106"/>
      <c r="EV293" s="106"/>
      <c r="EW293" s="106"/>
      <c r="EX293" s="106"/>
      <c r="EY293" s="106"/>
      <c r="EZ293" s="106"/>
      <c r="FA293" s="106"/>
      <c r="FB293" s="106"/>
      <c r="FC293" s="106"/>
      <c r="FD293" s="106"/>
      <c r="FE293" s="106"/>
      <c r="FF293" s="106"/>
      <c r="FG293" s="106"/>
      <c r="FH293" s="106"/>
      <c r="FI293" s="106"/>
      <c r="FJ293" s="107"/>
    </row>
    <row r="294" spans="1:166" s="4" customFormat="1" ht="66" customHeight="1">
      <c r="A294" s="69" t="s">
        <v>8</v>
      </c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 t="s">
        <v>23</v>
      </c>
      <c r="AL294" s="69"/>
      <c r="AM294" s="69"/>
      <c r="AN294" s="69"/>
      <c r="AO294" s="69"/>
      <c r="AP294" s="69"/>
      <c r="AQ294" s="69" t="s">
        <v>35</v>
      </c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 t="s">
        <v>36</v>
      </c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 t="s">
        <v>37</v>
      </c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 t="s">
        <v>24</v>
      </c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42" t="s">
        <v>29</v>
      </c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4"/>
    </row>
    <row r="295" spans="1:166" s="4" customFormat="1" ht="84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 t="s">
        <v>46</v>
      </c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 t="s">
        <v>25</v>
      </c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 t="s">
        <v>26</v>
      </c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 t="s">
        <v>27</v>
      </c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 t="s">
        <v>38</v>
      </c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42" t="s">
        <v>47</v>
      </c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4"/>
    </row>
    <row r="296" spans="1:166" s="4" customFormat="1" ht="15" customHeight="1">
      <c r="A296" s="79">
        <v>1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>
        <v>2</v>
      </c>
      <c r="AL296" s="79"/>
      <c r="AM296" s="79"/>
      <c r="AN296" s="79"/>
      <c r="AO296" s="79"/>
      <c r="AP296" s="79"/>
      <c r="AQ296" s="79">
        <v>3</v>
      </c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>
        <v>4</v>
      </c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>
        <v>5</v>
      </c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>
        <v>6</v>
      </c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>
        <v>7</v>
      </c>
      <c r="CY296" s="79"/>
      <c r="CZ296" s="79"/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>
        <v>8</v>
      </c>
      <c r="DL296" s="79"/>
      <c r="DM296" s="79"/>
      <c r="DN296" s="79"/>
      <c r="DO296" s="79"/>
      <c r="DP296" s="79"/>
      <c r="DQ296" s="79"/>
      <c r="DR296" s="79"/>
      <c r="DS296" s="79"/>
      <c r="DT296" s="79"/>
      <c r="DU296" s="79"/>
      <c r="DV296" s="79"/>
      <c r="DW296" s="79"/>
      <c r="DX296" s="79">
        <v>9</v>
      </c>
      <c r="DY296" s="79"/>
      <c r="DZ296" s="79"/>
      <c r="EA296" s="79"/>
      <c r="EB296" s="79"/>
      <c r="EC296" s="79"/>
      <c r="ED296" s="79"/>
      <c r="EE296" s="79"/>
      <c r="EF296" s="79"/>
      <c r="EG296" s="79"/>
      <c r="EH296" s="79"/>
      <c r="EI296" s="79"/>
      <c r="EJ296" s="79"/>
      <c r="EK296" s="79">
        <v>10</v>
      </c>
      <c r="EL296" s="79"/>
      <c r="EM296" s="79"/>
      <c r="EN296" s="79"/>
      <c r="EO296" s="79"/>
      <c r="EP296" s="79"/>
      <c r="EQ296" s="79"/>
      <c r="ER296" s="79"/>
      <c r="ES296" s="79"/>
      <c r="ET296" s="79"/>
      <c r="EU296" s="79"/>
      <c r="EV296" s="79"/>
      <c r="EW296" s="79"/>
      <c r="EX296" s="92">
        <v>11</v>
      </c>
      <c r="EY296" s="93"/>
      <c r="EZ296" s="93"/>
      <c r="FA296" s="93"/>
      <c r="FB296" s="93"/>
      <c r="FC296" s="93"/>
      <c r="FD296" s="93"/>
      <c r="FE296" s="93"/>
      <c r="FF296" s="93"/>
      <c r="FG296" s="93"/>
      <c r="FH296" s="93"/>
      <c r="FI296" s="93"/>
      <c r="FJ296" s="94"/>
    </row>
    <row r="297" spans="1:166" s="4" customFormat="1" ht="21.75" customHeight="1">
      <c r="A297" s="177" t="s">
        <v>32</v>
      </c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45" t="s">
        <v>33</v>
      </c>
      <c r="AL297" s="145"/>
      <c r="AM297" s="145"/>
      <c r="AN297" s="145"/>
      <c r="AO297" s="145"/>
      <c r="AP297" s="145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66">
        <f>BC300</f>
        <v>9500</v>
      </c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>
        <f>BU300</f>
        <v>0</v>
      </c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>
        <f>CH300</f>
        <v>0</v>
      </c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>
        <f>CH297</f>
        <v>0</v>
      </c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>
        <f>EK300</f>
        <v>9500</v>
      </c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56">
        <f>EX300</f>
        <v>0</v>
      </c>
      <c r="EY297" s="57"/>
      <c r="EZ297" s="57"/>
      <c r="FA297" s="57"/>
      <c r="FB297" s="57"/>
      <c r="FC297" s="57"/>
      <c r="FD297" s="57"/>
      <c r="FE297" s="57"/>
      <c r="FF297" s="57"/>
      <c r="FG297" s="57"/>
      <c r="FH297" s="57"/>
      <c r="FI297" s="57"/>
      <c r="FJ297" s="58"/>
    </row>
    <row r="298" spans="1:166" s="4" customFormat="1" ht="18" customHeight="1">
      <c r="A298" s="129" t="s">
        <v>22</v>
      </c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00" t="s">
        <v>34</v>
      </c>
      <c r="AL298" s="100"/>
      <c r="AM298" s="100"/>
      <c r="AN298" s="100"/>
      <c r="AO298" s="100"/>
      <c r="AP298" s="100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/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53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5"/>
    </row>
    <row r="299" spans="1:166" s="4" customFormat="1" ht="54.75" customHeight="1">
      <c r="A299" s="116" t="s">
        <v>226</v>
      </c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  <c r="AJ299" s="116"/>
      <c r="AK299" s="100"/>
      <c r="AL299" s="100"/>
      <c r="AM299" s="100"/>
      <c r="AN299" s="100"/>
      <c r="AO299" s="100"/>
      <c r="AP299" s="100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53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5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/>
      <c r="EY299" s="62"/>
      <c r="EZ299" s="62"/>
      <c r="FA299" s="62"/>
      <c r="FB299" s="62"/>
      <c r="FC299" s="62"/>
      <c r="FD299" s="62"/>
      <c r="FE299" s="62"/>
      <c r="FF299" s="62"/>
      <c r="FG299" s="62"/>
      <c r="FH299" s="15"/>
      <c r="FI299" s="15"/>
      <c r="FJ299" s="15"/>
    </row>
    <row r="300" spans="1:166" s="4" customFormat="1" ht="22.5" customHeight="1">
      <c r="A300" s="65" t="s">
        <v>227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6">
        <f>BC301</f>
        <v>9500</v>
      </c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>
        <f>BU301</f>
        <v>0</v>
      </c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>
        <v>0</v>
      </c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>
        <v>0</v>
      </c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>
        <f>EK301</f>
        <v>9500</v>
      </c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56">
        <v>0</v>
      </c>
      <c r="EY300" s="57"/>
      <c r="EZ300" s="57"/>
      <c r="FA300" s="57"/>
      <c r="FB300" s="57"/>
      <c r="FC300" s="57"/>
      <c r="FD300" s="57"/>
      <c r="FE300" s="57"/>
      <c r="FF300" s="57"/>
      <c r="FG300" s="57"/>
      <c r="FH300" s="57"/>
      <c r="FI300" s="57"/>
      <c r="FJ300" s="58"/>
    </row>
    <row r="301" spans="1:166" s="4" customFormat="1" ht="19.5" customHeight="1">
      <c r="A301" s="59" t="s">
        <v>124</v>
      </c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61" t="s">
        <v>64</v>
      </c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2">
        <v>9500</v>
      </c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>
        <v>0</v>
      </c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>
        <v>0</v>
      </c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>
        <f>CH301</f>
        <v>0</v>
      </c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>
        <f>BC301-BU301</f>
        <v>9500</v>
      </c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53">
        <v>0</v>
      </c>
      <c r="EY301" s="54"/>
      <c r="EZ301" s="54"/>
      <c r="FA301" s="54"/>
      <c r="FB301" s="54"/>
      <c r="FC301" s="54"/>
      <c r="FD301" s="54"/>
      <c r="FE301" s="54"/>
      <c r="FF301" s="54"/>
      <c r="FG301" s="54"/>
      <c r="FH301" s="54"/>
      <c r="FI301" s="54"/>
      <c r="FJ301" s="55"/>
    </row>
    <row r="302" spans="1:166" s="4" customFormat="1" ht="18.75">
      <c r="A302" s="70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15"/>
      <c r="FI302" s="15"/>
      <c r="FJ302" s="15"/>
    </row>
    <row r="303" spans="1:166" s="12" customFormat="1" ht="31.5" customHeight="1">
      <c r="A303" s="65" t="s">
        <v>187</v>
      </c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66">
        <f>BC132+BC163+BC172+BC188+BC206+BC221+BC250+BC268+BC297+BC115+BC237</f>
        <v>8603846</v>
      </c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66">
        <f>+BU297+BU268+BU250+BU221+BU206+BU188+BU172+BU163+BU132+BU115+BU237</f>
        <v>2466499.31</v>
      </c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66">
        <f>CH297+CH268+CH250+CH221+CH206+CH188+CH172+CH163+CH132+CH115+CH237</f>
        <v>2466499.31</v>
      </c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66">
        <f>CH303</f>
        <v>2466499.31</v>
      </c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66">
        <f>BC303-BU303</f>
        <v>6137346.6899999995</v>
      </c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56">
        <f>BU303-CH303</f>
        <v>0</v>
      </c>
      <c r="EY303" s="57"/>
      <c r="EZ303" s="57"/>
      <c r="FA303" s="57"/>
      <c r="FB303" s="57"/>
      <c r="FC303" s="57"/>
      <c r="FD303" s="57"/>
      <c r="FE303" s="57"/>
      <c r="FF303" s="57"/>
      <c r="FG303" s="57"/>
      <c r="FH303" s="57"/>
      <c r="FI303" s="57"/>
      <c r="FJ303" s="58"/>
    </row>
    <row r="304" spans="1:166" s="4" customFormat="1" ht="19.5" customHeight="1">
      <c r="A304" s="92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4"/>
      <c r="BD304" s="8" t="s">
        <v>40</v>
      </c>
      <c r="BE304" s="13"/>
      <c r="BF304" s="13"/>
      <c r="BG304" s="13"/>
      <c r="BH304" s="13"/>
      <c r="BI304" s="34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8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92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  <c r="DR304" s="93"/>
      <c r="DS304" s="93"/>
      <c r="DT304" s="93"/>
      <c r="DU304" s="93"/>
      <c r="DV304" s="93"/>
      <c r="DW304" s="93"/>
      <c r="DX304" s="93"/>
      <c r="DY304" s="93"/>
      <c r="DZ304" s="93"/>
      <c r="EA304" s="93"/>
      <c r="EB304" s="93"/>
      <c r="EC304" s="93"/>
      <c r="ED304" s="93"/>
      <c r="EE304" s="93"/>
      <c r="EF304" s="93"/>
      <c r="EG304" s="93"/>
      <c r="EH304" s="93"/>
      <c r="EI304" s="93"/>
      <c r="EJ304" s="93"/>
      <c r="EK304" s="93"/>
      <c r="EL304" s="93"/>
      <c r="EM304" s="93"/>
      <c r="EN304" s="93"/>
      <c r="EO304" s="93"/>
      <c r="EP304" s="93"/>
      <c r="EQ304" s="93"/>
      <c r="ER304" s="93"/>
      <c r="ES304" s="93"/>
      <c r="ET304" s="93"/>
      <c r="EU304" s="93"/>
      <c r="EV304" s="93"/>
      <c r="EW304" s="93"/>
      <c r="EX304" s="93"/>
      <c r="EY304" s="93"/>
      <c r="EZ304" s="93"/>
      <c r="FA304" s="93"/>
      <c r="FB304" s="93"/>
      <c r="FC304" s="93"/>
      <c r="FD304" s="93"/>
      <c r="FE304" s="93"/>
      <c r="FF304" s="93"/>
      <c r="FG304" s="94"/>
      <c r="FH304" s="13"/>
      <c r="FI304" s="13"/>
      <c r="FJ304" s="18" t="s">
        <v>48</v>
      </c>
    </row>
    <row r="305" spans="1:166" s="4" customFormat="1" ht="18.75">
      <c r="A305" s="105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06"/>
      <c r="BQ305" s="106"/>
      <c r="BR305" s="106"/>
      <c r="BS305" s="106"/>
      <c r="BT305" s="106"/>
      <c r="BU305" s="106"/>
      <c r="BV305" s="106"/>
      <c r="BW305" s="106"/>
      <c r="BX305" s="106"/>
      <c r="BY305" s="106"/>
      <c r="BZ305" s="106"/>
      <c r="CA305" s="106"/>
      <c r="CB305" s="106"/>
      <c r="CC305" s="106"/>
      <c r="CD305" s="106"/>
      <c r="CE305" s="106"/>
      <c r="CF305" s="106"/>
      <c r="CG305" s="106"/>
      <c r="CH305" s="106"/>
      <c r="CI305" s="106"/>
      <c r="CJ305" s="106"/>
      <c r="CK305" s="106"/>
      <c r="CL305" s="106"/>
      <c r="CM305" s="106"/>
      <c r="CN305" s="106"/>
      <c r="CO305" s="106"/>
      <c r="CP305" s="106"/>
      <c r="CQ305" s="106"/>
      <c r="CR305" s="106"/>
      <c r="CS305" s="106"/>
      <c r="CT305" s="106"/>
      <c r="CU305" s="106"/>
      <c r="CV305" s="106"/>
      <c r="CW305" s="106"/>
      <c r="CX305" s="106"/>
      <c r="CY305" s="106"/>
      <c r="CZ305" s="106"/>
      <c r="DA305" s="106"/>
      <c r="DB305" s="106"/>
      <c r="DC305" s="106"/>
      <c r="DD305" s="106"/>
      <c r="DE305" s="106"/>
      <c r="DF305" s="106"/>
      <c r="DG305" s="106"/>
      <c r="DH305" s="106"/>
      <c r="DI305" s="106"/>
      <c r="DJ305" s="106"/>
      <c r="DK305" s="106"/>
      <c r="DL305" s="106"/>
      <c r="DM305" s="106"/>
      <c r="DN305" s="106"/>
      <c r="DO305" s="106"/>
      <c r="DP305" s="106"/>
      <c r="DQ305" s="106"/>
      <c r="DR305" s="106"/>
      <c r="DS305" s="106"/>
      <c r="DT305" s="106"/>
      <c r="DU305" s="106"/>
      <c r="DV305" s="106"/>
      <c r="DW305" s="106"/>
      <c r="DX305" s="106"/>
      <c r="DY305" s="106"/>
      <c r="DZ305" s="106"/>
      <c r="EA305" s="106"/>
      <c r="EB305" s="106"/>
      <c r="EC305" s="106"/>
      <c r="ED305" s="106"/>
      <c r="EE305" s="106"/>
      <c r="EF305" s="106"/>
      <c r="EG305" s="106"/>
      <c r="EH305" s="106"/>
      <c r="EI305" s="106"/>
      <c r="EJ305" s="106"/>
      <c r="EK305" s="106"/>
      <c r="EL305" s="106"/>
      <c r="EM305" s="106"/>
      <c r="EN305" s="106"/>
      <c r="EO305" s="106"/>
      <c r="EP305" s="106"/>
      <c r="EQ305" s="106"/>
      <c r="ER305" s="106"/>
      <c r="ES305" s="106"/>
      <c r="ET305" s="106"/>
      <c r="EU305" s="106"/>
      <c r="EV305" s="106"/>
      <c r="EW305" s="106"/>
      <c r="EX305" s="106"/>
      <c r="EY305" s="106"/>
      <c r="EZ305" s="106"/>
      <c r="FA305" s="106"/>
      <c r="FB305" s="106"/>
      <c r="FC305" s="106"/>
      <c r="FD305" s="106"/>
      <c r="FE305" s="106"/>
      <c r="FF305" s="106"/>
      <c r="FG305" s="106"/>
      <c r="FH305" s="106"/>
      <c r="FI305" s="106"/>
      <c r="FJ305" s="107"/>
    </row>
    <row r="306" spans="1:166" s="4" customFormat="1" ht="18.75" customHeight="1">
      <c r="A306" s="117" t="s">
        <v>8</v>
      </c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69" t="s">
        <v>23</v>
      </c>
      <c r="AQ306" s="69"/>
      <c r="AR306" s="69"/>
      <c r="AS306" s="69"/>
      <c r="AT306" s="69"/>
      <c r="AU306" s="69"/>
      <c r="AV306" s="131" t="s">
        <v>41</v>
      </c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3"/>
      <c r="BL306" s="131" t="s">
        <v>49</v>
      </c>
      <c r="BM306" s="132"/>
      <c r="BN306" s="132"/>
      <c r="BO306" s="132"/>
      <c r="BP306" s="132"/>
      <c r="BQ306" s="132"/>
      <c r="BR306" s="132"/>
      <c r="BS306" s="132"/>
      <c r="BT306" s="132"/>
      <c r="BU306" s="132"/>
      <c r="BV306" s="132"/>
      <c r="BW306" s="132"/>
      <c r="BX306" s="132"/>
      <c r="BY306" s="132"/>
      <c r="BZ306" s="132"/>
      <c r="CA306" s="132"/>
      <c r="CB306" s="132"/>
      <c r="CC306" s="132"/>
      <c r="CD306" s="132"/>
      <c r="CE306" s="133"/>
      <c r="CF306" s="69" t="s">
        <v>24</v>
      </c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131" t="s">
        <v>29</v>
      </c>
      <c r="EU306" s="132"/>
      <c r="EV306" s="132"/>
      <c r="EW306" s="132"/>
      <c r="EX306" s="132"/>
      <c r="EY306" s="132"/>
      <c r="EZ306" s="132"/>
      <c r="FA306" s="132"/>
      <c r="FB306" s="132"/>
      <c r="FC306" s="132"/>
      <c r="FD306" s="132"/>
      <c r="FE306" s="132"/>
      <c r="FF306" s="132"/>
      <c r="FG306" s="132"/>
      <c r="FH306" s="132"/>
      <c r="FI306" s="132"/>
      <c r="FJ306" s="133"/>
    </row>
    <row r="307" spans="1:166" s="4" customFormat="1" ht="97.5" customHeight="1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69"/>
      <c r="AQ307" s="69"/>
      <c r="AR307" s="69"/>
      <c r="AS307" s="69"/>
      <c r="AT307" s="69"/>
      <c r="AU307" s="69"/>
      <c r="AV307" s="134"/>
      <c r="AW307" s="135"/>
      <c r="AX307" s="135"/>
      <c r="AY307" s="135"/>
      <c r="AZ307" s="135"/>
      <c r="BA307" s="135"/>
      <c r="BB307" s="135"/>
      <c r="BC307" s="135"/>
      <c r="BD307" s="135"/>
      <c r="BE307" s="135"/>
      <c r="BF307" s="135"/>
      <c r="BG307" s="135"/>
      <c r="BH307" s="135"/>
      <c r="BI307" s="135"/>
      <c r="BJ307" s="135"/>
      <c r="BK307" s="136"/>
      <c r="BL307" s="134"/>
      <c r="BM307" s="135"/>
      <c r="BN307" s="135"/>
      <c r="BO307" s="135"/>
      <c r="BP307" s="135"/>
      <c r="BQ307" s="135"/>
      <c r="BR307" s="135"/>
      <c r="BS307" s="135"/>
      <c r="BT307" s="135"/>
      <c r="BU307" s="135"/>
      <c r="BV307" s="135"/>
      <c r="BW307" s="135"/>
      <c r="BX307" s="135"/>
      <c r="BY307" s="135"/>
      <c r="BZ307" s="135"/>
      <c r="CA307" s="135"/>
      <c r="CB307" s="135"/>
      <c r="CC307" s="135"/>
      <c r="CD307" s="135"/>
      <c r="CE307" s="136"/>
      <c r="CF307" s="69" t="s">
        <v>289</v>
      </c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 t="s">
        <v>25</v>
      </c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 t="s">
        <v>26</v>
      </c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 t="s">
        <v>27</v>
      </c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134"/>
      <c r="EU307" s="135"/>
      <c r="EV307" s="135"/>
      <c r="EW307" s="135"/>
      <c r="EX307" s="135"/>
      <c r="EY307" s="135"/>
      <c r="EZ307" s="135"/>
      <c r="FA307" s="135"/>
      <c r="FB307" s="135"/>
      <c r="FC307" s="135"/>
      <c r="FD307" s="135"/>
      <c r="FE307" s="135"/>
      <c r="FF307" s="135"/>
      <c r="FG307" s="135"/>
      <c r="FH307" s="135"/>
      <c r="FI307" s="135"/>
      <c r="FJ307" s="136"/>
    </row>
    <row r="308" spans="1:166" s="4" customFormat="1" ht="18.75">
      <c r="A308" s="79">
        <v>1</v>
      </c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>
        <v>2</v>
      </c>
      <c r="AQ308" s="79"/>
      <c r="AR308" s="79"/>
      <c r="AS308" s="79"/>
      <c r="AT308" s="79"/>
      <c r="AU308" s="79"/>
      <c r="AV308" s="92">
        <v>3</v>
      </c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4"/>
      <c r="BL308" s="92">
        <v>4</v>
      </c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4"/>
      <c r="CF308" s="79">
        <v>5</v>
      </c>
      <c r="CG308" s="79"/>
      <c r="CH308" s="79"/>
      <c r="CI308" s="79"/>
      <c r="CJ308" s="79"/>
      <c r="CK308" s="79"/>
      <c r="CL308" s="79"/>
      <c r="CM308" s="79"/>
      <c r="CN308" s="79"/>
      <c r="CO308" s="79"/>
      <c r="CP308" s="79"/>
      <c r="CQ308" s="79"/>
      <c r="CR308" s="79"/>
      <c r="CS308" s="79"/>
      <c r="CT308" s="79"/>
      <c r="CU308" s="79"/>
      <c r="CV308" s="79"/>
      <c r="CW308" s="79">
        <v>6</v>
      </c>
      <c r="CX308" s="79"/>
      <c r="CY308" s="79"/>
      <c r="CZ308" s="79"/>
      <c r="DA308" s="79"/>
      <c r="DB308" s="79"/>
      <c r="DC308" s="79"/>
      <c r="DD308" s="79"/>
      <c r="DE308" s="79"/>
      <c r="DF308" s="79"/>
      <c r="DG308" s="79"/>
      <c r="DH308" s="79"/>
      <c r="DI308" s="79"/>
      <c r="DJ308" s="79"/>
      <c r="DK308" s="79"/>
      <c r="DL308" s="79"/>
      <c r="DM308" s="79"/>
      <c r="DN308" s="79">
        <v>7</v>
      </c>
      <c r="DO308" s="79"/>
      <c r="DP308" s="79"/>
      <c r="DQ308" s="79"/>
      <c r="DR308" s="79"/>
      <c r="DS308" s="79"/>
      <c r="DT308" s="79"/>
      <c r="DU308" s="79"/>
      <c r="DV308" s="79"/>
      <c r="DW308" s="79"/>
      <c r="DX308" s="79"/>
      <c r="DY308" s="79"/>
      <c r="DZ308" s="79"/>
      <c r="EA308" s="79"/>
      <c r="EB308" s="79"/>
      <c r="EC308" s="79"/>
      <c r="ED308" s="79"/>
      <c r="EE308" s="79">
        <v>8</v>
      </c>
      <c r="EF308" s="79"/>
      <c r="EG308" s="79"/>
      <c r="EH308" s="79"/>
      <c r="EI308" s="79"/>
      <c r="EJ308" s="79"/>
      <c r="EK308" s="79"/>
      <c r="EL308" s="79"/>
      <c r="EM308" s="79"/>
      <c r="EN308" s="79"/>
      <c r="EO308" s="79"/>
      <c r="EP308" s="79"/>
      <c r="EQ308" s="79"/>
      <c r="ER308" s="79"/>
      <c r="ES308" s="79"/>
      <c r="ET308" s="92">
        <v>9</v>
      </c>
      <c r="EU308" s="93"/>
      <c r="EV308" s="93"/>
      <c r="EW308" s="93"/>
      <c r="EX308" s="93"/>
      <c r="EY308" s="93"/>
      <c r="EZ308" s="93"/>
      <c r="FA308" s="93"/>
      <c r="FB308" s="93"/>
      <c r="FC308" s="93"/>
      <c r="FD308" s="93"/>
      <c r="FE308" s="93"/>
      <c r="FF308" s="93"/>
      <c r="FG308" s="93"/>
      <c r="FH308" s="93"/>
      <c r="FI308" s="93"/>
      <c r="FJ308" s="94"/>
    </row>
    <row r="309" spans="1:166" s="4" customFormat="1" ht="18.75">
      <c r="A309" s="130" t="s">
        <v>45</v>
      </c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00" t="s">
        <v>71</v>
      </c>
      <c r="AQ309" s="100"/>
      <c r="AR309" s="100"/>
      <c r="AS309" s="100"/>
      <c r="AT309" s="100"/>
      <c r="AU309" s="100"/>
      <c r="AV309" s="53" t="s">
        <v>288</v>
      </c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5"/>
      <c r="BL309" s="53">
        <f>BL317+BL313</f>
        <v>0</v>
      </c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5"/>
      <c r="CF309" s="62">
        <f>CF317+CF313</f>
        <v>-78349.29000000004</v>
      </c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>
        <f>CF309</f>
        <v>-78349.29000000004</v>
      </c>
      <c r="EF309" s="62"/>
      <c r="EG309" s="62"/>
      <c r="EH309" s="62"/>
      <c r="EI309" s="62"/>
      <c r="EJ309" s="62"/>
      <c r="EK309" s="62"/>
      <c r="EL309" s="62"/>
      <c r="EM309" s="62"/>
      <c r="EN309" s="62"/>
      <c r="EO309" s="62"/>
      <c r="EP309" s="62"/>
      <c r="EQ309" s="62"/>
      <c r="ER309" s="62"/>
      <c r="ES309" s="62"/>
      <c r="ET309" s="53">
        <f>ET317+ET311</f>
        <v>78349.2899999991</v>
      </c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5"/>
    </row>
    <row r="310" spans="1:166" s="4" customFormat="1" ht="18.75">
      <c r="A310" s="129" t="s">
        <v>22</v>
      </c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00" t="s">
        <v>70</v>
      </c>
      <c r="AQ310" s="100"/>
      <c r="AR310" s="100"/>
      <c r="AS310" s="100"/>
      <c r="AT310" s="100"/>
      <c r="AU310" s="100"/>
      <c r="AV310" s="53" t="s">
        <v>288</v>
      </c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5"/>
      <c r="BL310" s="53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5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/>
      <c r="EL310" s="62"/>
      <c r="EM310" s="62"/>
      <c r="EN310" s="62"/>
      <c r="EO310" s="62"/>
      <c r="EP310" s="62"/>
      <c r="EQ310" s="62"/>
      <c r="ER310" s="62"/>
      <c r="ES310" s="62"/>
      <c r="ET310" s="53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5"/>
    </row>
    <row r="311" spans="1:166" s="4" customFormat="1" ht="18.7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61"/>
      <c r="AQ311" s="61"/>
      <c r="AR311" s="61"/>
      <c r="AS311" s="61"/>
      <c r="AT311" s="61"/>
      <c r="AU311" s="61"/>
      <c r="AV311" s="53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5"/>
      <c r="BL311" s="53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5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/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/>
      <c r="EL311" s="62"/>
      <c r="EM311" s="62"/>
      <c r="EN311" s="62"/>
      <c r="EO311" s="62"/>
      <c r="EP311" s="62"/>
      <c r="EQ311" s="62"/>
      <c r="ER311" s="62"/>
      <c r="ES311" s="62"/>
      <c r="ET311" s="53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  <c r="FH311" s="54"/>
      <c r="FI311" s="54"/>
      <c r="FJ311" s="55"/>
    </row>
    <row r="312" spans="1:166" s="4" customFormat="1" ht="17.25" customHeight="1">
      <c r="A312" s="95" t="s">
        <v>72</v>
      </c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61" t="s">
        <v>73</v>
      </c>
      <c r="AQ312" s="61"/>
      <c r="AR312" s="61"/>
      <c r="AS312" s="61"/>
      <c r="AT312" s="61"/>
      <c r="AU312" s="61"/>
      <c r="AV312" s="53" t="s">
        <v>288</v>
      </c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5"/>
      <c r="BL312" s="53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5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/>
      <c r="DY312" s="62"/>
      <c r="DZ312" s="62"/>
      <c r="EA312" s="62"/>
      <c r="EB312" s="62"/>
      <c r="EC312" s="62"/>
      <c r="ED312" s="62"/>
      <c r="EE312" s="62"/>
      <c r="EF312" s="62"/>
      <c r="EG312" s="62"/>
      <c r="EH312" s="62"/>
      <c r="EI312" s="62"/>
      <c r="EJ312" s="62"/>
      <c r="EK312" s="62"/>
      <c r="EL312" s="62"/>
      <c r="EM312" s="62"/>
      <c r="EN312" s="62"/>
      <c r="EO312" s="62"/>
      <c r="EP312" s="62"/>
      <c r="EQ312" s="62"/>
      <c r="ER312" s="62"/>
      <c r="ES312" s="62"/>
      <c r="ET312" s="53"/>
      <c r="EU312" s="54"/>
      <c r="EV312" s="54"/>
      <c r="EW312" s="54"/>
      <c r="EX312" s="54"/>
      <c r="EY312" s="54"/>
      <c r="EZ312" s="54"/>
      <c r="FA312" s="54"/>
      <c r="FB312" s="54"/>
      <c r="FC312" s="54"/>
      <c r="FD312" s="54"/>
      <c r="FE312" s="54"/>
      <c r="FF312" s="54"/>
      <c r="FG312" s="54"/>
      <c r="FH312" s="54"/>
      <c r="FI312" s="54"/>
      <c r="FJ312" s="55"/>
    </row>
    <row r="313" spans="1:166" s="4" customFormat="1" ht="18.75" customHeight="1" hidden="1">
      <c r="A313" s="125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7"/>
      <c r="AP313" s="110"/>
      <c r="AQ313" s="111"/>
      <c r="AR313" s="111"/>
      <c r="AS313" s="111"/>
      <c r="AT313" s="111"/>
      <c r="AU313" s="112"/>
      <c r="AV313" s="128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4"/>
      <c r="BL313" s="53"/>
      <c r="BM313" s="123"/>
      <c r="BN313" s="123"/>
      <c r="BO313" s="123"/>
      <c r="BP313" s="123"/>
      <c r="BQ313" s="123"/>
      <c r="BR313" s="123"/>
      <c r="BS313" s="123"/>
      <c r="BT313" s="123"/>
      <c r="BU313" s="123"/>
      <c r="BV313" s="123"/>
      <c r="BW313" s="123"/>
      <c r="BX313" s="123"/>
      <c r="BY313" s="123"/>
      <c r="BZ313" s="123"/>
      <c r="CA313" s="123"/>
      <c r="CB313" s="123"/>
      <c r="CC313" s="123"/>
      <c r="CD313" s="123"/>
      <c r="CE313" s="124"/>
      <c r="CF313" s="53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5"/>
      <c r="CW313" s="53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5"/>
      <c r="DN313" s="53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5"/>
      <c r="EE313" s="53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5"/>
      <c r="ET313" s="53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5"/>
    </row>
    <row r="314" spans="1:166" s="4" customFormat="1" ht="18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61"/>
      <c r="AQ314" s="61"/>
      <c r="AR314" s="61"/>
      <c r="AS314" s="61"/>
      <c r="AT314" s="61"/>
      <c r="AU314" s="61"/>
      <c r="AV314" s="53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5"/>
      <c r="BL314" s="53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5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/>
      <c r="EL314" s="62"/>
      <c r="EM314" s="62"/>
      <c r="EN314" s="62"/>
      <c r="EO314" s="62"/>
      <c r="EP314" s="62"/>
      <c r="EQ314" s="62"/>
      <c r="ER314" s="62"/>
      <c r="ES314" s="62"/>
      <c r="ET314" s="53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5"/>
    </row>
    <row r="315" spans="1:166" s="4" customFormat="1" ht="18.75">
      <c r="A315" s="95" t="s">
        <v>74</v>
      </c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61" t="s">
        <v>75</v>
      </c>
      <c r="AQ315" s="61"/>
      <c r="AR315" s="61"/>
      <c r="AS315" s="61"/>
      <c r="AT315" s="61"/>
      <c r="AU315" s="61"/>
      <c r="AV315" s="53" t="s">
        <v>288</v>
      </c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5"/>
      <c r="BL315" s="53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5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/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/>
      <c r="EL315" s="62"/>
      <c r="EM315" s="62"/>
      <c r="EN315" s="62"/>
      <c r="EO315" s="62"/>
      <c r="EP315" s="62"/>
      <c r="EQ315" s="62"/>
      <c r="ER315" s="62"/>
      <c r="ES315" s="62"/>
      <c r="ET315" s="53"/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5"/>
    </row>
    <row r="316" spans="1:166" s="4" customFormat="1" ht="18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61"/>
      <c r="AQ316" s="61"/>
      <c r="AR316" s="61"/>
      <c r="AS316" s="61"/>
      <c r="AT316" s="61"/>
      <c r="AU316" s="61"/>
      <c r="AV316" s="53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5"/>
      <c r="BL316" s="53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5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/>
      <c r="EF316" s="62"/>
      <c r="EG316" s="62"/>
      <c r="EH316" s="62"/>
      <c r="EI316" s="62"/>
      <c r="EJ316" s="62"/>
      <c r="EK316" s="62"/>
      <c r="EL316" s="62"/>
      <c r="EM316" s="62"/>
      <c r="EN316" s="62"/>
      <c r="EO316" s="62"/>
      <c r="EP316" s="62"/>
      <c r="EQ316" s="62"/>
      <c r="ER316" s="62"/>
      <c r="ES316" s="62"/>
      <c r="ET316" s="53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5"/>
    </row>
    <row r="317" spans="1:166" s="4" customFormat="1" ht="18.75">
      <c r="A317" s="91" t="s">
        <v>76</v>
      </c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61" t="s">
        <v>77</v>
      </c>
      <c r="AQ317" s="61"/>
      <c r="AR317" s="61"/>
      <c r="AS317" s="61"/>
      <c r="AT317" s="61"/>
      <c r="AU317" s="61"/>
      <c r="AV317" s="53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5"/>
      <c r="BL317" s="53">
        <f>BL318+BL319</f>
        <v>0</v>
      </c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5"/>
      <c r="CF317" s="62">
        <f>CF318+CF319</f>
        <v>-78349.29000000004</v>
      </c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>
        <f>CF317</f>
        <v>-78349.29000000004</v>
      </c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53">
        <f>ET319+ET318</f>
        <v>78349.2899999991</v>
      </c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5"/>
    </row>
    <row r="318" spans="1:166" s="4" customFormat="1" ht="18.75">
      <c r="A318" s="91" t="s">
        <v>85</v>
      </c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61" t="s">
        <v>286</v>
      </c>
      <c r="AQ318" s="61"/>
      <c r="AR318" s="61"/>
      <c r="AS318" s="61"/>
      <c r="AT318" s="61"/>
      <c r="AU318" s="61"/>
      <c r="AV318" s="53" t="s">
        <v>86</v>
      </c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5"/>
      <c r="BL318" s="53">
        <f>-BJ13</f>
        <v>-8603846</v>
      </c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5"/>
      <c r="CF318" s="62">
        <f>-CF13</f>
        <v>-2544848.6</v>
      </c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>
        <f>CF318</f>
        <v>-2544848.6</v>
      </c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53">
        <f>BL318-CF318</f>
        <v>-6058997.4</v>
      </c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5"/>
    </row>
    <row r="319" spans="1:166" s="4" customFormat="1" ht="18.75">
      <c r="A319" s="91" t="s">
        <v>87</v>
      </c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61" t="s">
        <v>287</v>
      </c>
      <c r="AQ319" s="61"/>
      <c r="AR319" s="61"/>
      <c r="AS319" s="61"/>
      <c r="AT319" s="61"/>
      <c r="AU319" s="61"/>
      <c r="AV319" s="53" t="s">
        <v>88</v>
      </c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5"/>
      <c r="BL319" s="53">
        <f>BC303</f>
        <v>8603846</v>
      </c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5"/>
      <c r="CF319" s="62">
        <f>CH303</f>
        <v>2466499.31</v>
      </c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>
        <f>CF319</f>
        <v>2466499.31</v>
      </c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53">
        <f>+BL319-CF319</f>
        <v>6137346.6899999995</v>
      </c>
      <c r="EU319" s="54"/>
      <c r="EV319" s="54"/>
      <c r="EW319" s="54"/>
      <c r="EX319" s="54"/>
      <c r="EY319" s="54"/>
      <c r="EZ319" s="54"/>
      <c r="FA319" s="54"/>
      <c r="FB319" s="54"/>
      <c r="FC319" s="54"/>
      <c r="FD319" s="54"/>
      <c r="FE319" s="54"/>
      <c r="FF319" s="54"/>
      <c r="FG319" s="54"/>
      <c r="FH319" s="54"/>
      <c r="FI319" s="54"/>
      <c r="FJ319" s="55"/>
    </row>
    <row r="320" s="4" customFormat="1" ht="18.75"/>
    <row r="321" spans="1:84" s="4" customFormat="1" ht="18.75">
      <c r="A321" s="4" t="s">
        <v>9</v>
      </c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H321" s="119" t="s">
        <v>67</v>
      </c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CF321" s="4" t="s">
        <v>42</v>
      </c>
    </row>
    <row r="322" spans="14:149" s="4" customFormat="1" ht="18.75">
      <c r="N322" s="120" t="s">
        <v>11</v>
      </c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H322" s="120" t="s">
        <v>12</v>
      </c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CF322" s="4" t="s">
        <v>43</v>
      </c>
      <c r="DC322" s="119"/>
      <c r="DD322" s="119"/>
      <c r="DE322" s="119"/>
      <c r="DF322" s="119"/>
      <c r="DG322" s="119"/>
      <c r="DH322" s="119"/>
      <c r="DI322" s="119"/>
      <c r="DJ322" s="119"/>
      <c r="DK322" s="119"/>
      <c r="DL322" s="119"/>
      <c r="DM322" s="119"/>
      <c r="DN322" s="119"/>
      <c r="DO322" s="119"/>
      <c r="DP322" s="119"/>
      <c r="DS322" s="119" t="s">
        <v>183</v>
      </c>
      <c r="DT322" s="119"/>
      <c r="DU322" s="119"/>
      <c r="DV322" s="119"/>
      <c r="DW322" s="119"/>
      <c r="DX322" s="119"/>
      <c r="DY322" s="119"/>
      <c r="DZ322" s="119"/>
      <c r="EA322" s="119"/>
      <c r="EB322" s="119"/>
      <c r="EC322" s="119"/>
      <c r="ED322" s="119"/>
      <c r="EE322" s="119"/>
      <c r="EF322" s="119"/>
      <c r="EG322" s="119"/>
      <c r="EH322" s="119"/>
      <c r="EI322" s="119"/>
      <c r="EJ322" s="119"/>
      <c r="EK322" s="119"/>
      <c r="EL322" s="119"/>
      <c r="EM322" s="119"/>
      <c r="EN322" s="119"/>
      <c r="EO322" s="119"/>
      <c r="EP322" s="119"/>
      <c r="EQ322" s="119"/>
      <c r="ER322" s="119"/>
      <c r="ES322" s="119"/>
    </row>
    <row r="323" spans="1:149" s="4" customFormat="1" ht="18.75">
      <c r="A323" s="4" t="s">
        <v>10</v>
      </c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H323" s="119" t="s">
        <v>82</v>
      </c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DC323" s="120" t="s">
        <v>11</v>
      </c>
      <c r="DD323" s="120"/>
      <c r="DE323" s="120"/>
      <c r="DF323" s="120"/>
      <c r="DG323" s="120"/>
      <c r="DH323" s="120"/>
      <c r="DI323" s="120"/>
      <c r="DJ323" s="120"/>
      <c r="DK323" s="120"/>
      <c r="DL323" s="120"/>
      <c r="DM323" s="120"/>
      <c r="DN323" s="120"/>
      <c r="DO323" s="120"/>
      <c r="DP323" s="120"/>
      <c r="DS323" s="120" t="s">
        <v>12</v>
      </c>
      <c r="DT323" s="120"/>
      <c r="DU323" s="120"/>
      <c r="DV323" s="120"/>
      <c r="DW323" s="120"/>
      <c r="DX323" s="120"/>
      <c r="DY323" s="120"/>
      <c r="DZ323" s="120"/>
      <c r="EA323" s="120"/>
      <c r="EB323" s="120"/>
      <c r="EC323" s="120"/>
      <c r="ED323" s="120"/>
      <c r="EE323" s="120"/>
      <c r="EF323" s="120"/>
      <c r="EG323" s="120"/>
      <c r="EH323" s="120"/>
      <c r="EI323" s="120"/>
      <c r="EJ323" s="120"/>
      <c r="EK323" s="120"/>
      <c r="EL323" s="120"/>
      <c r="EM323" s="120"/>
      <c r="EN323" s="120"/>
      <c r="EO323" s="120"/>
      <c r="EP323" s="120"/>
      <c r="EQ323" s="120"/>
      <c r="ER323" s="120"/>
      <c r="ES323" s="120"/>
    </row>
    <row r="324" spans="18:60" s="4" customFormat="1" ht="18.75">
      <c r="R324" s="120" t="s">
        <v>11</v>
      </c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H324" s="120" t="s">
        <v>12</v>
      </c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</row>
    <row r="325" spans="64:166" s="4" customFormat="1" ht="18.75">
      <c r="BL325" s="26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8"/>
    </row>
    <row r="326" spans="1:166" s="4" customFormat="1" ht="18.75">
      <c r="A326" s="121" t="s">
        <v>13</v>
      </c>
      <c r="B326" s="121"/>
      <c r="C326" s="122" t="s">
        <v>326</v>
      </c>
      <c r="D326" s="122"/>
      <c r="E326" s="122"/>
      <c r="F326" s="4" t="s">
        <v>13</v>
      </c>
      <c r="I326" s="119" t="s">
        <v>324</v>
      </c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21">
        <v>20</v>
      </c>
      <c r="Z326" s="121"/>
      <c r="AA326" s="121"/>
      <c r="AB326" s="121"/>
      <c r="AC326" s="121"/>
      <c r="AD326" s="118" t="s">
        <v>298</v>
      </c>
      <c r="AE326" s="118"/>
      <c r="AF326" s="118"/>
      <c r="BL326" s="29"/>
      <c r="BM326" s="5" t="s">
        <v>44</v>
      </c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30"/>
    </row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31" customFormat="1" ht="20.25"/>
    <row r="413" s="31" customFormat="1" ht="20.25"/>
    <row r="414" s="31" customFormat="1" ht="20.25"/>
    <row r="415" s="31" customFormat="1" ht="20.25"/>
    <row r="416" s="31" customFormat="1" ht="20.25"/>
    <row r="417" s="31" customFormat="1" ht="20.25"/>
    <row r="418" s="31" customFormat="1" ht="20.25"/>
    <row r="419" s="31" customFormat="1" ht="20.25"/>
    <row r="420" s="31" customFormat="1" ht="20.25"/>
    <row r="421" s="31" customFormat="1" ht="20.2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</sheetData>
  <sheetProtection/>
  <mergeCells count="2921">
    <mergeCell ref="A287:AJ287"/>
    <mergeCell ref="AK287:AP287"/>
    <mergeCell ref="AQ287:BB287"/>
    <mergeCell ref="BC287:BT287"/>
    <mergeCell ref="EX147:FG147"/>
    <mergeCell ref="DX220:EJ220"/>
    <mergeCell ref="BU287:CG287"/>
    <mergeCell ref="CH287:CW287"/>
    <mergeCell ref="CH283:CW283"/>
    <mergeCell ref="CH281:CW281"/>
    <mergeCell ref="DK287:DW287"/>
    <mergeCell ref="BU276:CG276"/>
    <mergeCell ref="CH272:CW272"/>
    <mergeCell ref="BU274:CG274"/>
    <mergeCell ref="EX145:FJ145"/>
    <mergeCell ref="EX136:FJ136"/>
    <mergeCell ref="EX143:FJ143"/>
    <mergeCell ref="EX139:FJ139"/>
    <mergeCell ref="EX138:FJ138"/>
    <mergeCell ref="EX137:FJ137"/>
    <mergeCell ref="EE58:ES58"/>
    <mergeCell ref="DN85:ED85"/>
    <mergeCell ref="DK211:DW211"/>
    <mergeCell ref="DX223:EJ223"/>
    <mergeCell ref="EK210:EW210"/>
    <mergeCell ref="DX210:EJ210"/>
    <mergeCell ref="EK200:EW200"/>
    <mergeCell ref="DX219:EJ219"/>
    <mergeCell ref="EK219:EW219"/>
    <mergeCell ref="DX209:EJ209"/>
    <mergeCell ref="DX287:EJ287"/>
    <mergeCell ref="EK287:EW287"/>
    <mergeCell ref="EX287:FJ287"/>
    <mergeCell ref="CH218:EJ218"/>
    <mergeCell ref="CH284:CW284"/>
    <mergeCell ref="CW50:DM50"/>
    <mergeCell ref="ET52:FG52"/>
    <mergeCell ref="ET51:FG51"/>
    <mergeCell ref="ET53:FG53"/>
    <mergeCell ref="BC250:BT250"/>
    <mergeCell ref="CH249:CW249"/>
    <mergeCell ref="BU247:CG248"/>
    <mergeCell ref="BU249:CG249"/>
    <mergeCell ref="BU250:CG250"/>
    <mergeCell ref="BC249:BT249"/>
    <mergeCell ref="BU269:CG269"/>
    <mergeCell ref="BU258:CG258"/>
    <mergeCell ref="BU268:CG268"/>
    <mergeCell ref="CH263:CW263"/>
    <mergeCell ref="CH269:CW269"/>
    <mergeCell ref="CH268:CW268"/>
    <mergeCell ref="CI261:CW261"/>
    <mergeCell ref="BU262:CG262"/>
    <mergeCell ref="CH224:CW224"/>
    <mergeCell ref="CH227:CW227"/>
    <mergeCell ref="DK254:DW254"/>
    <mergeCell ref="CX253:DJ253"/>
    <mergeCell ref="CX254:DJ254"/>
    <mergeCell ref="DK232:DW232"/>
    <mergeCell ref="CX224:DJ224"/>
    <mergeCell ref="CH225:CW225"/>
    <mergeCell ref="DK243:DW243"/>
    <mergeCell ref="CH243:CW243"/>
    <mergeCell ref="AT75:BI75"/>
    <mergeCell ref="CF85:CV85"/>
    <mergeCell ref="CF93:CV93"/>
    <mergeCell ref="CF81:CV81"/>
    <mergeCell ref="CF79:CV79"/>
    <mergeCell ref="BJ83:CE83"/>
    <mergeCell ref="BJ85:CE85"/>
    <mergeCell ref="BJ84:CE84"/>
    <mergeCell ref="BJ82:CE82"/>
    <mergeCell ref="CF80:CV80"/>
    <mergeCell ref="DK221:DW221"/>
    <mergeCell ref="AT76:BI76"/>
    <mergeCell ref="CH137:CW137"/>
    <mergeCell ref="CX220:DJ220"/>
    <mergeCell ref="BU209:CG209"/>
    <mergeCell ref="CX138:DJ138"/>
    <mergeCell ref="CX221:DJ221"/>
    <mergeCell ref="CF94:CV94"/>
    <mergeCell ref="BJ86:CE86"/>
    <mergeCell ref="CX149:DJ149"/>
    <mergeCell ref="EE56:ES56"/>
    <mergeCell ref="EE57:ES57"/>
    <mergeCell ref="BJ56:CE56"/>
    <mergeCell ref="BJ55:CE55"/>
    <mergeCell ref="CW57:DM57"/>
    <mergeCell ref="BJ57:CE57"/>
    <mergeCell ref="CF56:CV56"/>
    <mergeCell ref="DN56:ED56"/>
    <mergeCell ref="CW56:DM56"/>
    <mergeCell ref="CF55:CV55"/>
    <mergeCell ref="CW53:DM53"/>
    <mergeCell ref="CW54:DM54"/>
    <mergeCell ref="BJ53:CE53"/>
    <mergeCell ref="CF52:CV52"/>
    <mergeCell ref="CF53:CV53"/>
    <mergeCell ref="CW52:DM52"/>
    <mergeCell ref="CF54:CV54"/>
    <mergeCell ref="BJ54:CE54"/>
    <mergeCell ref="AT54:BI54"/>
    <mergeCell ref="AT56:BI56"/>
    <mergeCell ref="AN53:AS53"/>
    <mergeCell ref="AN57:AS57"/>
    <mergeCell ref="AN54:AS54"/>
    <mergeCell ref="AN55:AS55"/>
    <mergeCell ref="AT55:BI55"/>
    <mergeCell ref="AT57:BI57"/>
    <mergeCell ref="AT53:BI53"/>
    <mergeCell ref="AT45:BI45"/>
    <mergeCell ref="AT44:BI44"/>
    <mergeCell ref="AT33:BI33"/>
    <mergeCell ref="AT37:BI37"/>
    <mergeCell ref="AT36:BI36"/>
    <mergeCell ref="AT41:BI41"/>
    <mergeCell ref="AT34:BI34"/>
    <mergeCell ref="BJ40:CE40"/>
    <mergeCell ref="BJ39:CE39"/>
    <mergeCell ref="AT23:BI23"/>
    <mergeCell ref="AT29:BI29"/>
    <mergeCell ref="AT25:BI25"/>
    <mergeCell ref="BJ31:CE31"/>
    <mergeCell ref="AT31:BI31"/>
    <mergeCell ref="BJ36:CE36"/>
    <mergeCell ref="BJ34:CE34"/>
    <mergeCell ref="BJ28:CE28"/>
    <mergeCell ref="BJ22:CE22"/>
    <mergeCell ref="DN36:ED36"/>
    <mergeCell ref="CW36:DM36"/>
    <mergeCell ref="CW37:DM37"/>
    <mergeCell ref="DN33:ED33"/>
    <mergeCell ref="DN34:ED34"/>
    <mergeCell ref="DN35:ED35"/>
    <mergeCell ref="CW35:DM35"/>
    <mergeCell ref="CW33:DM33"/>
    <mergeCell ref="DN37:ED37"/>
    <mergeCell ref="EE41:ES41"/>
    <mergeCell ref="EE42:ES42"/>
    <mergeCell ref="EE47:ES47"/>
    <mergeCell ref="ET48:FG48"/>
    <mergeCell ref="ET42:FJ42"/>
    <mergeCell ref="ET46:FJ46"/>
    <mergeCell ref="ET44:FJ44"/>
    <mergeCell ref="ET45:FJ45"/>
    <mergeCell ref="ET43:FJ43"/>
    <mergeCell ref="ET47:FJ47"/>
    <mergeCell ref="EX207:FJ207"/>
    <mergeCell ref="EX209:FJ209"/>
    <mergeCell ref="EK208:EW208"/>
    <mergeCell ref="EX204:FJ204"/>
    <mergeCell ref="EK204:EW204"/>
    <mergeCell ref="EX208:FG208"/>
    <mergeCell ref="EK205:EW205"/>
    <mergeCell ref="EX205:FJ205"/>
    <mergeCell ref="EX210:FG210"/>
    <mergeCell ref="EK209:EW209"/>
    <mergeCell ref="EX270:FJ270"/>
    <mergeCell ref="EX269:FJ269"/>
    <mergeCell ref="EX268:FJ268"/>
    <mergeCell ref="EX222:FJ222"/>
    <mergeCell ref="EX253:FG253"/>
    <mergeCell ref="EX254:FG254"/>
    <mergeCell ref="EX243:FG243"/>
    <mergeCell ref="EK211:EW211"/>
    <mergeCell ref="EX251:FG251"/>
    <mergeCell ref="EX258:FJ258"/>
    <mergeCell ref="EK235:EW235"/>
    <mergeCell ref="EK234:FJ234"/>
    <mergeCell ref="EK251:EW251"/>
    <mergeCell ref="EK258:EW258"/>
    <mergeCell ref="EK254:EW254"/>
    <mergeCell ref="EK256:EW256"/>
    <mergeCell ref="EK255:EW255"/>
    <mergeCell ref="EX255:FJ255"/>
    <mergeCell ref="EK221:EW221"/>
    <mergeCell ref="EK242:EW242"/>
    <mergeCell ref="EK249:EW249"/>
    <mergeCell ref="EX241:FG241"/>
    <mergeCell ref="EX240:FG240"/>
    <mergeCell ref="EX236:FJ236"/>
    <mergeCell ref="EX227:FG227"/>
    <mergeCell ref="EK237:EW237"/>
    <mergeCell ref="EK228:EW228"/>
    <mergeCell ref="EK244:EW244"/>
    <mergeCell ref="EX274:FJ274"/>
    <mergeCell ref="EX273:FJ273"/>
    <mergeCell ref="EX272:FJ272"/>
    <mergeCell ref="EX271:FJ271"/>
    <mergeCell ref="EX275:FJ275"/>
    <mergeCell ref="EX279:FG279"/>
    <mergeCell ref="EX278:FG278"/>
    <mergeCell ref="EX277:FJ277"/>
    <mergeCell ref="EX276:FJ276"/>
    <mergeCell ref="EX288:FJ288"/>
    <mergeCell ref="EX285:FJ285"/>
    <mergeCell ref="EX281:FJ281"/>
    <mergeCell ref="EX286:FJ286"/>
    <mergeCell ref="EX280:FJ280"/>
    <mergeCell ref="EX284:FJ284"/>
    <mergeCell ref="EX283:FJ283"/>
    <mergeCell ref="EX282:FJ282"/>
    <mergeCell ref="DK303:DW303"/>
    <mergeCell ref="DX285:EJ285"/>
    <mergeCell ref="EX296:FJ296"/>
    <mergeCell ref="EK294:FJ294"/>
    <mergeCell ref="EK289:EW289"/>
    <mergeCell ref="EX289:FG289"/>
    <mergeCell ref="EK286:EW286"/>
    <mergeCell ref="DX286:EJ286"/>
    <mergeCell ref="EX290:FJ290"/>
    <mergeCell ref="CH294:EJ294"/>
    <mergeCell ref="EE311:ES311"/>
    <mergeCell ref="EK301:EW301"/>
    <mergeCell ref="DX303:EJ303"/>
    <mergeCell ref="EX299:FG299"/>
    <mergeCell ref="EK300:EW300"/>
    <mergeCell ref="EK299:EW299"/>
    <mergeCell ref="EX300:FJ300"/>
    <mergeCell ref="EX303:FJ303"/>
    <mergeCell ref="EK303:EW303"/>
    <mergeCell ref="EE310:ES310"/>
    <mergeCell ref="ET309:FJ309"/>
    <mergeCell ref="EE309:ES309"/>
    <mergeCell ref="ET54:FJ54"/>
    <mergeCell ref="EE55:ES55"/>
    <mergeCell ref="ET55:FJ55"/>
    <mergeCell ref="EE60:ES60"/>
    <mergeCell ref="EE59:ES59"/>
    <mergeCell ref="EE61:ES61"/>
    <mergeCell ref="ET108:FJ108"/>
    <mergeCell ref="EE108:ES108"/>
    <mergeCell ref="ET315:FJ315"/>
    <mergeCell ref="ET314:FJ314"/>
    <mergeCell ref="ET313:FJ313"/>
    <mergeCell ref="ET312:FJ312"/>
    <mergeCell ref="ET311:FJ311"/>
    <mergeCell ref="ET310:FJ310"/>
    <mergeCell ref="EX301:FJ301"/>
    <mergeCell ref="ET56:FJ56"/>
    <mergeCell ref="EK220:EW220"/>
    <mergeCell ref="EK224:EW224"/>
    <mergeCell ref="EK223:EW223"/>
    <mergeCell ref="EK222:EW222"/>
    <mergeCell ref="EE98:ES98"/>
    <mergeCell ref="DX237:EJ237"/>
    <mergeCell ref="CF40:CV40"/>
    <mergeCell ref="CW40:DM40"/>
    <mergeCell ref="AN43:AS43"/>
    <mergeCell ref="AT43:BI43"/>
    <mergeCell ref="CF43:CV43"/>
    <mergeCell ref="CF41:CV41"/>
    <mergeCell ref="AT42:BI42"/>
    <mergeCell ref="BJ42:CE42"/>
    <mergeCell ref="CF42:CV42"/>
    <mergeCell ref="BJ41:CE41"/>
    <mergeCell ref="AN33:AS33"/>
    <mergeCell ref="A40:AM40"/>
    <mergeCell ref="AT38:BI38"/>
    <mergeCell ref="AN38:AS38"/>
    <mergeCell ref="A38:AM38"/>
    <mergeCell ref="AN39:AS39"/>
    <mergeCell ref="A39:AM39"/>
    <mergeCell ref="AT39:BI39"/>
    <mergeCell ref="AN40:AS40"/>
    <mergeCell ref="AT40:BI40"/>
    <mergeCell ref="AT22:BI22"/>
    <mergeCell ref="AN37:AS37"/>
    <mergeCell ref="A34:AM34"/>
    <mergeCell ref="AN34:AS34"/>
    <mergeCell ref="A33:AM33"/>
    <mergeCell ref="A37:AM37"/>
    <mergeCell ref="A35:AM35"/>
    <mergeCell ref="AN35:AS35"/>
    <mergeCell ref="AN36:AS36"/>
    <mergeCell ref="A36:AM36"/>
    <mergeCell ref="AT20:BI20"/>
    <mergeCell ref="A21:AM21"/>
    <mergeCell ref="AN21:AS21"/>
    <mergeCell ref="A20:AM20"/>
    <mergeCell ref="AN20:AS20"/>
    <mergeCell ref="AN25:AS25"/>
    <mergeCell ref="A28:AM28"/>
    <mergeCell ref="A26:AM26"/>
    <mergeCell ref="AN28:AS28"/>
    <mergeCell ref="AN31:AS31"/>
    <mergeCell ref="A31:AM31"/>
    <mergeCell ref="A22:AM22"/>
    <mergeCell ref="A23:AM23"/>
    <mergeCell ref="AN23:AS23"/>
    <mergeCell ref="AN22:AS22"/>
    <mergeCell ref="A25:AM25"/>
    <mergeCell ref="AN26:AS26"/>
    <mergeCell ref="A27:AM27"/>
    <mergeCell ref="A24:AM24"/>
    <mergeCell ref="BJ25:CE25"/>
    <mergeCell ref="AT27:BI27"/>
    <mergeCell ref="AT26:BI26"/>
    <mergeCell ref="CF39:CV39"/>
    <mergeCell ref="AT28:BI28"/>
    <mergeCell ref="BJ37:CE37"/>
    <mergeCell ref="BJ38:CE38"/>
    <mergeCell ref="AT30:BI30"/>
    <mergeCell ref="BJ30:CE30"/>
    <mergeCell ref="CF38:CV38"/>
    <mergeCell ref="CW51:DM51"/>
    <mergeCell ref="CF65:CV65"/>
    <mergeCell ref="CW55:DM55"/>
    <mergeCell ref="CW49:DM49"/>
    <mergeCell ref="CF51:CV51"/>
    <mergeCell ref="CW64:DM64"/>
    <mergeCell ref="CW58:DM58"/>
    <mergeCell ref="CW62:DM62"/>
    <mergeCell ref="CW59:DM59"/>
    <mergeCell ref="CW63:DM63"/>
    <mergeCell ref="CW45:DM45"/>
    <mergeCell ref="CW44:DM44"/>
    <mergeCell ref="CF46:CV46"/>
    <mergeCell ref="CW90:DM90"/>
    <mergeCell ref="CF63:CV63"/>
    <mergeCell ref="CF62:CV62"/>
    <mergeCell ref="CF59:CV59"/>
    <mergeCell ref="CW65:DM65"/>
    <mergeCell ref="CW73:DM73"/>
    <mergeCell ref="CF67:CV67"/>
    <mergeCell ref="AN46:AS46"/>
    <mergeCell ref="CW47:DM47"/>
    <mergeCell ref="CF49:CV49"/>
    <mergeCell ref="CW48:DM48"/>
    <mergeCell ref="CW46:DM46"/>
    <mergeCell ref="BJ47:CE47"/>
    <mergeCell ref="AT47:BI47"/>
    <mergeCell ref="AT49:BI49"/>
    <mergeCell ref="AT46:BI46"/>
    <mergeCell ref="AT51:BI51"/>
    <mergeCell ref="BJ51:CE51"/>
    <mergeCell ref="AT48:BI48"/>
    <mergeCell ref="AN52:AS52"/>
    <mergeCell ref="AT52:BI52"/>
    <mergeCell ref="AT50:BI50"/>
    <mergeCell ref="BJ50:CE50"/>
    <mergeCell ref="CF47:CV47"/>
    <mergeCell ref="A50:AM50"/>
    <mergeCell ref="AN50:AS50"/>
    <mergeCell ref="A49:AM49"/>
    <mergeCell ref="CF50:CV50"/>
    <mergeCell ref="A41:AM41"/>
    <mergeCell ref="AN41:AS41"/>
    <mergeCell ref="AN45:AS45"/>
    <mergeCell ref="CF48:CV48"/>
    <mergeCell ref="CF45:CV45"/>
    <mergeCell ref="CF44:CV44"/>
    <mergeCell ref="AN47:AS47"/>
    <mergeCell ref="AN42:AS42"/>
    <mergeCell ref="A43:AM43"/>
    <mergeCell ref="A45:AM45"/>
    <mergeCell ref="DN38:ED38"/>
    <mergeCell ref="EE33:ES33"/>
    <mergeCell ref="DN39:ED39"/>
    <mergeCell ref="CW39:DM39"/>
    <mergeCell ref="EE35:ES35"/>
    <mergeCell ref="EE38:ES38"/>
    <mergeCell ref="EE37:ES37"/>
    <mergeCell ref="EE36:ES36"/>
    <mergeCell ref="EE39:ES39"/>
    <mergeCell ref="CW38:DM38"/>
    <mergeCell ref="DN40:ED40"/>
    <mergeCell ref="DN42:ED42"/>
    <mergeCell ref="CW43:DM43"/>
    <mergeCell ref="DN43:ED43"/>
    <mergeCell ref="CW42:DM42"/>
    <mergeCell ref="DN41:ED41"/>
    <mergeCell ref="CW41:DM41"/>
    <mergeCell ref="EE54:ES54"/>
    <mergeCell ref="EE53:ES53"/>
    <mergeCell ref="EE48:ES48"/>
    <mergeCell ref="EE51:ES51"/>
    <mergeCell ref="EE52:ES52"/>
    <mergeCell ref="EE49:ES49"/>
    <mergeCell ref="EE50:ES50"/>
    <mergeCell ref="EE40:ES40"/>
    <mergeCell ref="DN48:ED48"/>
    <mergeCell ref="DN58:ED58"/>
    <mergeCell ref="EE44:ES44"/>
    <mergeCell ref="EE45:ES45"/>
    <mergeCell ref="EE46:ES46"/>
    <mergeCell ref="EE43:ES43"/>
    <mergeCell ref="DN47:ED47"/>
    <mergeCell ref="DN49:ED49"/>
    <mergeCell ref="DN44:ED44"/>
    <mergeCell ref="DN51:ED51"/>
    <mergeCell ref="DN52:ED52"/>
    <mergeCell ref="DN64:ED64"/>
    <mergeCell ref="DN57:ED57"/>
    <mergeCell ref="DN62:ED62"/>
    <mergeCell ref="DN61:ED61"/>
    <mergeCell ref="DN55:ED55"/>
    <mergeCell ref="DN59:ED59"/>
    <mergeCell ref="CF108:CV108"/>
    <mergeCell ref="CX136:DJ136"/>
    <mergeCell ref="CH139:CW139"/>
    <mergeCell ref="CX139:DJ139"/>
    <mergeCell ref="CH136:CW136"/>
    <mergeCell ref="CH138:CW138"/>
    <mergeCell ref="CX124:DJ124"/>
    <mergeCell ref="CX125:DJ125"/>
    <mergeCell ref="CX130:DJ130"/>
    <mergeCell ref="CX131:DJ131"/>
    <mergeCell ref="CW71:DM71"/>
    <mergeCell ref="CW67:DM67"/>
    <mergeCell ref="CW94:DM94"/>
    <mergeCell ref="CX135:DJ135"/>
    <mergeCell ref="CH135:CW135"/>
    <mergeCell ref="CF74:CV74"/>
    <mergeCell ref="CW89:DM89"/>
    <mergeCell ref="CH134:CW134"/>
    <mergeCell ref="CX115:DJ115"/>
    <mergeCell ref="CX113:DJ113"/>
    <mergeCell ref="CX146:DJ146"/>
    <mergeCell ref="DN45:ED45"/>
    <mergeCell ref="DN53:ED53"/>
    <mergeCell ref="DN54:ED54"/>
    <mergeCell ref="DN46:ED46"/>
    <mergeCell ref="DN50:ED50"/>
    <mergeCell ref="DN65:ED65"/>
    <mergeCell ref="DN60:ED60"/>
    <mergeCell ref="CX143:DJ143"/>
    <mergeCell ref="DN63:ED63"/>
    <mergeCell ref="CF77:CV77"/>
    <mergeCell ref="CF82:CV82"/>
    <mergeCell ref="BJ80:CE80"/>
    <mergeCell ref="BJ77:CE77"/>
    <mergeCell ref="BJ81:CE81"/>
    <mergeCell ref="BJ78:CE78"/>
    <mergeCell ref="CX222:DJ222"/>
    <mergeCell ref="BU205:CG205"/>
    <mergeCell ref="BU193:CG193"/>
    <mergeCell ref="BU185:CG186"/>
    <mergeCell ref="BU187:CG187"/>
    <mergeCell ref="BU189:CG189"/>
    <mergeCell ref="BU192:CG192"/>
    <mergeCell ref="BU195:CG195"/>
    <mergeCell ref="BU196:CG196"/>
    <mergeCell ref="CM217:FG217"/>
    <mergeCell ref="BC241:BT241"/>
    <mergeCell ref="CX232:DJ232"/>
    <mergeCell ref="DK222:DW222"/>
    <mergeCell ref="DK223:DW223"/>
    <mergeCell ref="DK231:DW231"/>
    <mergeCell ref="CX227:DJ227"/>
    <mergeCell ref="DK227:DW227"/>
    <mergeCell ref="CX230:DJ230"/>
    <mergeCell ref="CX228:DJ228"/>
    <mergeCell ref="CX225:DJ225"/>
    <mergeCell ref="A243:AJ243"/>
    <mergeCell ref="A242:AJ242"/>
    <mergeCell ref="BC242:BT242"/>
    <mergeCell ref="AQ242:BB242"/>
    <mergeCell ref="AK242:AP242"/>
    <mergeCell ref="A241:AJ241"/>
    <mergeCell ref="BU197:CG197"/>
    <mergeCell ref="CX223:DJ223"/>
    <mergeCell ref="BC222:BT222"/>
    <mergeCell ref="BU223:CG223"/>
    <mergeCell ref="BC210:BR210"/>
    <mergeCell ref="BU210:CG210"/>
    <mergeCell ref="BC198:BR198"/>
    <mergeCell ref="CH221:CW221"/>
    <mergeCell ref="AQ241:BB241"/>
    <mergeCell ref="AQ199:BB199"/>
    <mergeCell ref="A240:AJ240"/>
    <mergeCell ref="BC240:BT240"/>
    <mergeCell ref="BU200:CG200"/>
    <mergeCell ref="BC205:BT205"/>
    <mergeCell ref="BC206:BT206"/>
    <mergeCell ref="BU199:CG199"/>
    <mergeCell ref="BC199:BT199"/>
    <mergeCell ref="BC207:BT207"/>
    <mergeCell ref="AQ207:BB207"/>
    <mergeCell ref="AQ206:BB206"/>
    <mergeCell ref="BU224:CG224"/>
    <mergeCell ref="BC220:BT220"/>
    <mergeCell ref="BC213:BT213"/>
    <mergeCell ref="AQ210:BB210"/>
    <mergeCell ref="BC209:BT209"/>
    <mergeCell ref="BC208:BR208"/>
    <mergeCell ref="AQ209:BB209"/>
    <mergeCell ref="A199:AJ199"/>
    <mergeCell ref="AK203:AP204"/>
    <mergeCell ref="AK201:AP201"/>
    <mergeCell ref="BC197:BR197"/>
    <mergeCell ref="AQ200:BB200"/>
    <mergeCell ref="BC203:BT204"/>
    <mergeCell ref="BC200:BT200"/>
    <mergeCell ref="AQ201:BB201"/>
    <mergeCell ref="AQ203:BB204"/>
    <mergeCell ref="BC201:BT201"/>
    <mergeCell ref="A210:AJ210"/>
    <mergeCell ref="A200:AJ200"/>
    <mergeCell ref="A205:AJ205"/>
    <mergeCell ref="A207:AJ207"/>
    <mergeCell ref="A206:AJ206"/>
    <mergeCell ref="A201:AJ201"/>
    <mergeCell ref="A209:AJ209"/>
    <mergeCell ref="A208:AJ208"/>
    <mergeCell ref="A203:AJ204"/>
    <mergeCell ref="A211:AJ211"/>
    <mergeCell ref="A212:AJ212"/>
    <mergeCell ref="A216:AJ216"/>
    <mergeCell ref="AQ195:BB195"/>
    <mergeCell ref="A198:AJ198"/>
    <mergeCell ref="AK210:AP210"/>
    <mergeCell ref="A195:AJ195"/>
    <mergeCell ref="A196:AJ196"/>
    <mergeCell ref="A197:AJ197"/>
    <mergeCell ref="AK209:AP209"/>
    <mergeCell ref="DK145:DW145"/>
    <mergeCell ref="BU144:CG144"/>
    <mergeCell ref="AQ185:BB186"/>
    <mergeCell ref="A194:AJ194"/>
    <mergeCell ref="AQ193:BB193"/>
    <mergeCell ref="A192:AJ192"/>
    <mergeCell ref="A191:AJ191"/>
    <mergeCell ref="CX153:DJ153"/>
    <mergeCell ref="CH151:CW151"/>
    <mergeCell ref="CX151:DJ151"/>
    <mergeCell ref="CX152:DJ152"/>
    <mergeCell ref="CH143:CW143"/>
    <mergeCell ref="A163:AJ163"/>
    <mergeCell ref="A165:AJ165"/>
    <mergeCell ref="BU160:CG161"/>
    <mergeCell ref="BC163:BR163"/>
    <mergeCell ref="A162:AJ162"/>
    <mergeCell ref="BC162:BT162"/>
    <mergeCell ref="AK162:AP162"/>
    <mergeCell ref="AK163:AP163"/>
    <mergeCell ref="BC172:BR172"/>
    <mergeCell ref="BC169:BT170"/>
    <mergeCell ref="CH147:CW147"/>
    <mergeCell ref="CH152:CW152"/>
    <mergeCell ref="BU154:CG154"/>
    <mergeCell ref="BU147:CG147"/>
    <mergeCell ref="CI148:CW148"/>
    <mergeCell ref="BU148:CG148"/>
    <mergeCell ref="BU167:CG167"/>
    <mergeCell ref="CH150:CW150"/>
    <mergeCell ref="CH142:CW142"/>
    <mergeCell ref="BU146:CG146"/>
    <mergeCell ref="BU163:CG163"/>
    <mergeCell ref="CH170:CW170"/>
    <mergeCell ref="AQ169:BB170"/>
    <mergeCell ref="A168:CD168"/>
    <mergeCell ref="CH144:CW144"/>
    <mergeCell ref="BC171:BT171"/>
    <mergeCell ref="CH146:CW146"/>
    <mergeCell ref="BC158:BR158"/>
    <mergeCell ref="BC157:BR157"/>
    <mergeCell ref="AQ188:BB188"/>
    <mergeCell ref="BU177:CG177"/>
    <mergeCell ref="BC174:BT174"/>
    <mergeCell ref="BC173:BT173"/>
    <mergeCell ref="BC177:BR177"/>
    <mergeCell ref="BC176:BT176"/>
    <mergeCell ref="BC175:BT175"/>
    <mergeCell ref="CH177:CW177"/>
    <mergeCell ref="AQ192:BB192"/>
    <mergeCell ref="AQ187:BB187"/>
    <mergeCell ref="BC185:BT186"/>
    <mergeCell ref="AQ189:BB189"/>
    <mergeCell ref="BC192:BT192"/>
    <mergeCell ref="BC190:BT190"/>
    <mergeCell ref="BC188:BT188"/>
    <mergeCell ref="AQ178:BB178"/>
    <mergeCell ref="CH188:CW188"/>
    <mergeCell ref="EX188:FJ188"/>
    <mergeCell ref="BU191:CG191"/>
    <mergeCell ref="BC193:BT193"/>
    <mergeCell ref="BC181:BR181"/>
    <mergeCell ref="BU188:CG188"/>
    <mergeCell ref="BC189:BT189"/>
    <mergeCell ref="DK193:DW193"/>
    <mergeCell ref="CH190:CW190"/>
    <mergeCell ref="CH192:CW192"/>
    <mergeCell ref="CH191:CW191"/>
    <mergeCell ref="AK181:AP181"/>
    <mergeCell ref="BU190:CG190"/>
    <mergeCell ref="AQ190:BB190"/>
    <mergeCell ref="AQ191:BB191"/>
    <mergeCell ref="BC191:BT191"/>
    <mergeCell ref="BC182:BR182"/>
    <mergeCell ref="AQ182:BB182"/>
    <mergeCell ref="A183:FG183"/>
    <mergeCell ref="CH189:CW189"/>
    <mergeCell ref="A185:AJ186"/>
    <mergeCell ref="A234:AJ235"/>
    <mergeCell ref="AQ213:BB213"/>
    <mergeCell ref="A217:BH217"/>
    <mergeCell ref="A215:AJ215"/>
    <mergeCell ref="AK216:AP216"/>
    <mergeCell ref="AK215:AP215"/>
    <mergeCell ref="A214:AJ214"/>
    <mergeCell ref="A222:AJ222"/>
    <mergeCell ref="A218:AJ219"/>
    <mergeCell ref="A220:AJ220"/>
    <mergeCell ref="A213:AJ213"/>
    <mergeCell ref="AK211:AP211"/>
    <mergeCell ref="BC211:BR211"/>
    <mergeCell ref="AQ220:BB220"/>
    <mergeCell ref="AK214:AP214"/>
    <mergeCell ref="BC212:BT212"/>
    <mergeCell ref="AK212:AP212"/>
    <mergeCell ref="BC216:BT216"/>
    <mergeCell ref="BC215:BT215"/>
    <mergeCell ref="AQ218:BB219"/>
    <mergeCell ref="AK225:AP225"/>
    <mergeCell ref="AQ221:BB221"/>
    <mergeCell ref="AK228:AP228"/>
    <mergeCell ref="AQ228:BB228"/>
    <mergeCell ref="AK223:AP223"/>
    <mergeCell ref="AK227:AP227"/>
    <mergeCell ref="AQ227:BB227"/>
    <mergeCell ref="AQ222:BB222"/>
    <mergeCell ref="AK226:AP226"/>
    <mergeCell ref="AQ226:BB226"/>
    <mergeCell ref="AK234:AP235"/>
    <mergeCell ref="AK237:AP237"/>
    <mergeCell ref="AK239:AP239"/>
    <mergeCell ref="AQ231:BB231"/>
    <mergeCell ref="AQ236:BB236"/>
    <mergeCell ref="AQ237:BB237"/>
    <mergeCell ref="AQ238:BB238"/>
    <mergeCell ref="AK241:AP241"/>
    <mergeCell ref="AK240:AP240"/>
    <mergeCell ref="AK236:AP236"/>
    <mergeCell ref="AK238:AP238"/>
    <mergeCell ref="A190:AJ190"/>
    <mergeCell ref="AK200:AP200"/>
    <mergeCell ref="AK199:AP199"/>
    <mergeCell ref="AK194:AP194"/>
    <mergeCell ref="AK198:AP198"/>
    <mergeCell ref="AK191:AP191"/>
    <mergeCell ref="AK192:AP192"/>
    <mergeCell ref="AK197:AP197"/>
    <mergeCell ref="AK196:AP196"/>
    <mergeCell ref="A193:AJ193"/>
    <mergeCell ref="BC234:BT235"/>
    <mergeCell ref="AQ214:BB214"/>
    <mergeCell ref="BC218:BT219"/>
    <mergeCell ref="AQ216:BB216"/>
    <mergeCell ref="BC224:BR224"/>
    <mergeCell ref="AQ232:BB232"/>
    <mergeCell ref="AQ234:BB235"/>
    <mergeCell ref="AQ223:BB223"/>
    <mergeCell ref="BC230:BT230"/>
    <mergeCell ref="BC214:BT214"/>
    <mergeCell ref="AK207:AP207"/>
    <mergeCell ref="AK208:AP208"/>
    <mergeCell ref="AQ194:BB194"/>
    <mergeCell ref="AK195:AP195"/>
    <mergeCell ref="AK206:AP206"/>
    <mergeCell ref="AQ205:BB205"/>
    <mergeCell ref="AQ196:BB196"/>
    <mergeCell ref="AQ208:BB208"/>
    <mergeCell ref="AQ197:BB197"/>
    <mergeCell ref="AQ198:BB198"/>
    <mergeCell ref="BC225:BR225"/>
    <mergeCell ref="AK232:AP232"/>
    <mergeCell ref="AQ225:BB225"/>
    <mergeCell ref="AQ211:BB211"/>
    <mergeCell ref="AK213:AP213"/>
    <mergeCell ref="AQ212:BB212"/>
    <mergeCell ref="AQ215:BB215"/>
    <mergeCell ref="AK231:AP231"/>
    <mergeCell ref="AQ224:BB224"/>
    <mergeCell ref="AK224:AP224"/>
    <mergeCell ref="A221:AJ221"/>
    <mergeCell ref="A224:AJ224"/>
    <mergeCell ref="AK185:AP186"/>
    <mergeCell ref="AK190:AP190"/>
    <mergeCell ref="AK222:AP222"/>
    <mergeCell ref="AK221:AP221"/>
    <mergeCell ref="AK220:AP220"/>
    <mergeCell ref="AK205:AP205"/>
    <mergeCell ref="AK189:AP189"/>
    <mergeCell ref="AK218:AP219"/>
    <mergeCell ref="A231:AJ231"/>
    <mergeCell ref="A223:AJ223"/>
    <mergeCell ref="A227:AJ227"/>
    <mergeCell ref="A228:AJ228"/>
    <mergeCell ref="A230:AJ230"/>
    <mergeCell ref="A229:AJ229"/>
    <mergeCell ref="A225:AJ225"/>
    <mergeCell ref="A226:AJ226"/>
    <mergeCell ref="A238:AJ238"/>
    <mergeCell ref="A236:AJ236"/>
    <mergeCell ref="A237:AJ237"/>
    <mergeCell ref="A239:AJ239"/>
    <mergeCell ref="A189:AJ189"/>
    <mergeCell ref="AK188:AP188"/>
    <mergeCell ref="AK182:AP182"/>
    <mergeCell ref="AK187:AP187"/>
    <mergeCell ref="A188:AJ188"/>
    <mergeCell ref="A182:AJ182"/>
    <mergeCell ref="A187:AJ187"/>
    <mergeCell ref="AK176:AP176"/>
    <mergeCell ref="AQ173:BB173"/>
    <mergeCell ref="AQ175:BB175"/>
    <mergeCell ref="AQ171:BB171"/>
    <mergeCell ref="AQ172:BB172"/>
    <mergeCell ref="AK175:AP175"/>
    <mergeCell ref="AQ174:BB174"/>
    <mergeCell ref="AK174:AP174"/>
    <mergeCell ref="AK173:AP173"/>
    <mergeCell ref="A166:AJ166"/>
    <mergeCell ref="BU165:CG165"/>
    <mergeCell ref="BC167:BT167"/>
    <mergeCell ref="BC166:BT166"/>
    <mergeCell ref="AQ167:BB167"/>
    <mergeCell ref="AQ166:BB166"/>
    <mergeCell ref="BU166:CG166"/>
    <mergeCell ref="AK165:AP165"/>
    <mergeCell ref="AK164:AP164"/>
    <mergeCell ref="BU164:CG164"/>
    <mergeCell ref="AQ164:BB164"/>
    <mergeCell ref="AK172:AP172"/>
    <mergeCell ref="AK167:AP167"/>
    <mergeCell ref="AK166:AP166"/>
    <mergeCell ref="AK171:AP171"/>
    <mergeCell ref="AK169:AP170"/>
    <mergeCell ref="A176:AJ176"/>
    <mergeCell ref="A173:AJ173"/>
    <mergeCell ref="A174:AJ174"/>
    <mergeCell ref="A160:AJ161"/>
    <mergeCell ref="A164:AJ164"/>
    <mergeCell ref="A167:AJ167"/>
    <mergeCell ref="A172:AJ172"/>
    <mergeCell ref="A169:AJ170"/>
    <mergeCell ref="A171:AJ171"/>
    <mergeCell ref="A175:AJ175"/>
    <mergeCell ref="AK150:AP150"/>
    <mergeCell ref="AK146:AP146"/>
    <mergeCell ref="A159:CF159"/>
    <mergeCell ref="AQ150:BB150"/>
    <mergeCell ref="A154:AJ154"/>
    <mergeCell ref="A148:AH148"/>
    <mergeCell ref="AK154:AP154"/>
    <mergeCell ref="BU152:CG152"/>
    <mergeCell ref="BU151:CG151"/>
    <mergeCell ref="A151:AJ151"/>
    <mergeCell ref="AK160:AP161"/>
    <mergeCell ref="AK148:BB148"/>
    <mergeCell ref="A114:AJ114"/>
    <mergeCell ref="AK145:AP145"/>
    <mergeCell ref="A145:AJ145"/>
    <mergeCell ref="AK114:AP114"/>
    <mergeCell ref="A116:AJ116"/>
    <mergeCell ref="A125:AJ125"/>
    <mergeCell ref="A137:AJ137"/>
    <mergeCell ref="AK137:AP137"/>
    <mergeCell ref="A143:AJ143"/>
    <mergeCell ref="BU139:CG139"/>
    <mergeCell ref="BU142:CG142"/>
    <mergeCell ref="BU141:CG141"/>
    <mergeCell ref="AK139:AP139"/>
    <mergeCell ref="A141:AJ141"/>
    <mergeCell ref="BC142:BT142"/>
    <mergeCell ref="AQ140:BB140"/>
    <mergeCell ref="AQ141:BB141"/>
    <mergeCell ref="AK142:AP142"/>
    <mergeCell ref="AK116:AP116"/>
    <mergeCell ref="AQ135:BB135"/>
    <mergeCell ref="AQ136:BB136"/>
    <mergeCell ref="BU117:CG117"/>
    <mergeCell ref="BU118:CG118"/>
    <mergeCell ref="BU121:CG121"/>
    <mergeCell ref="BU120:CG120"/>
    <mergeCell ref="BC133:BT133"/>
    <mergeCell ref="AQ115:BB115"/>
    <mergeCell ref="AQ116:BB116"/>
    <mergeCell ref="AK115:AP115"/>
    <mergeCell ref="BC131:BT131"/>
    <mergeCell ref="BC115:BT115"/>
    <mergeCell ref="AK121:AP121"/>
    <mergeCell ref="BC116:BT116"/>
    <mergeCell ref="AK123:AP123"/>
    <mergeCell ref="AS125:BB125"/>
    <mergeCell ref="BC121:BT121"/>
    <mergeCell ref="AQ121:BB121"/>
    <mergeCell ref="AQ132:BB132"/>
    <mergeCell ref="AQ133:BB133"/>
    <mergeCell ref="BC129:BT130"/>
    <mergeCell ref="BC122:BR122"/>
    <mergeCell ref="BC132:BT132"/>
    <mergeCell ref="BC123:BT123"/>
    <mergeCell ref="BJ107:CE107"/>
    <mergeCell ref="BU114:CG114"/>
    <mergeCell ref="CF107:CV107"/>
    <mergeCell ref="AT108:BI108"/>
    <mergeCell ref="BJ108:CE108"/>
    <mergeCell ref="A111:FJ111"/>
    <mergeCell ref="CF109:CV109"/>
    <mergeCell ref="AN109:AS109"/>
    <mergeCell ref="A109:AM109"/>
    <mergeCell ref="AK112:AP113"/>
    <mergeCell ref="BJ58:CE58"/>
    <mergeCell ref="CF57:CV57"/>
    <mergeCell ref="BJ59:CE59"/>
    <mergeCell ref="BJ60:CE60"/>
    <mergeCell ref="CF60:CV60"/>
    <mergeCell ref="CF58:CV58"/>
    <mergeCell ref="AT106:BI106"/>
    <mergeCell ref="CF66:CV66"/>
    <mergeCell ref="BJ61:CE61"/>
    <mergeCell ref="CF61:CV61"/>
    <mergeCell ref="CF64:CV64"/>
    <mergeCell ref="BJ63:CE63"/>
    <mergeCell ref="BJ64:CE64"/>
    <mergeCell ref="BJ66:CE66"/>
    <mergeCell ref="BJ87:CE87"/>
    <mergeCell ref="CF90:CV90"/>
    <mergeCell ref="BJ95:CE95"/>
    <mergeCell ref="BJ94:CE94"/>
    <mergeCell ref="BJ100:CE100"/>
    <mergeCell ref="BJ99:CE99"/>
    <mergeCell ref="BJ97:CE97"/>
    <mergeCell ref="BJ96:CE96"/>
    <mergeCell ref="A107:AM107"/>
    <mergeCell ref="AN107:AS107"/>
    <mergeCell ref="A100:AM100"/>
    <mergeCell ref="BJ106:CE106"/>
    <mergeCell ref="BJ103:CE103"/>
    <mergeCell ref="BJ104:CE104"/>
    <mergeCell ref="AT107:BI107"/>
    <mergeCell ref="A106:AM106"/>
    <mergeCell ref="AN106:AS106"/>
    <mergeCell ref="AN105:AS105"/>
    <mergeCell ref="A99:AM99"/>
    <mergeCell ref="AN100:AS100"/>
    <mergeCell ref="A94:AM94"/>
    <mergeCell ref="A96:AM96"/>
    <mergeCell ref="A97:AM97"/>
    <mergeCell ref="A95:AM95"/>
    <mergeCell ref="A108:AM108"/>
    <mergeCell ref="A105:AM105"/>
    <mergeCell ref="AT78:BI78"/>
    <mergeCell ref="A78:AM78"/>
    <mergeCell ref="A83:AM83"/>
    <mergeCell ref="A87:AM87"/>
    <mergeCell ref="A92:AK92"/>
    <mergeCell ref="A90:AM90"/>
    <mergeCell ref="AT100:BI100"/>
    <mergeCell ref="AT102:BI102"/>
    <mergeCell ref="AT104:BI104"/>
    <mergeCell ref="AT105:BI105"/>
    <mergeCell ref="AT103:BI103"/>
    <mergeCell ref="BJ105:CE105"/>
    <mergeCell ref="AT77:BI77"/>
    <mergeCell ref="AN77:AS77"/>
    <mergeCell ref="AN102:AS102"/>
    <mergeCell ref="A102:AM102"/>
    <mergeCell ref="AT79:BI79"/>
    <mergeCell ref="A79:AM79"/>
    <mergeCell ref="AN79:AS79"/>
    <mergeCell ref="AN78:AS78"/>
    <mergeCell ref="A80:AM80"/>
    <mergeCell ref="AN86:AS86"/>
    <mergeCell ref="A115:AJ115"/>
    <mergeCell ref="AQ114:BB114"/>
    <mergeCell ref="A104:AM104"/>
    <mergeCell ref="CH115:CW115"/>
    <mergeCell ref="AN104:AS104"/>
    <mergeCell ref="CW109:DM109"/>
    <mergeCell ref="CW105:DM105"/>
    <mergeCell ref="CW106:DM106"/>
    <mergeCell ref="AN108:AS108"/>
    <mergeCell ref="BC114:BT114"/>
    <mergeCell ref="BJ109:CE109"/>
    <mergeCell ref="BU112:CG113"/>
    <mergeCell ref="AT112:BB113"/>
    <mergeCell ref="A110:FG110"/>
    <mergeCell ref="EK112:FJ112"/>
    <mergeCell ref="EK113:EW113"/>
    <mergeCell ref="DK113:DW113"/>
    <mergeCell ref="A112:AJ113"/>
    <mergeCell ref="AT109:BI109"/>
    <mergeCell ref="BC112:BT113"/>
    <mergeCell ref="AN103:AS103"/>
    <mergeCell ref="A103:AM103"/>
    <mergeCell ref="A62:AM62"/>
    <mergeCell ref="A71:AM71"/>
    <mergeCell ref="AN63:AS63"/>
    <mergeCell ref="AN64:AS64"/>
    <mergeCell ref="AN65:AS65"/>
    <mergeCell ref="AN69:AS69"/>
    <mergeCell ref="A64:AM64"/>
    <mergeCell ref="A68:AM68"/>
    <mergeCell ref="A72:AM72"/>
    <mergeCell ref="A65:AM65"/>
    <mergeCell ref="AN70:AS70"/>
    <mergeCell ref="A67:AM67"/>
    <mergeCell ref="A70:AM70"/>
    <mergeCell ref="A69:AM69"/>
    <mergeCell ref="AN66:AS66"/>
    <mergeCell ref="A66:AM66"/>
    <mergeCell ref="AN71:AS71"/>
    <mergeCell ref="AN68:AS68"/>
    <mergeCell ref="A58:AM58"/>
    <mergeCell ref="A63:AM63"/>
    <mergeCell ref="A60:AM60"/>
    <mergeCell ref="A44:AM44"/>
    <mergeCell ref="A54:AM54"/>
    <mergeCell ref="A59:AM59"/>
    <mergeCell ref="A56:AM56"/>
    <mergeCell ref="A57:AM57"/>
    <mergeCell ref="A53:AM53"/>
    <mergeCell ref="A55:AM55"/>
    <mergeCell ref="AN44:AS44"/>
    <mergeCell ref="AN49:AS49"/>
    <mergeCell ref="A46:AM46"/>
    <mergeCell ref="A61:AM61"/>
    <mergeCell ref="AN48:AS48"/>
    <mergeCell ref="A47:AM47"/>
    <mergeCell ref="AN58:AS58"/>
    <mergeCell ref="A51:AM51"/>
    <mergeCell ref="AN51:AS51"/>
    <mergeCell ref="A52:AM52"/>
    <mergeCell ref="AN67:AS67"/>
    <mergeCell ref="AN56:AS56"/>
    <mergeCell ref="AN60:AS60"/>
    <mergeCell ref="AN62:AS62"/>
    <mergeCell ref="AN61:AS61"/>
    <mergeCell ref="AN59:AS59"/>
    <mergeCell ref="A74:AM74"/>
    <mergeCell ref="A77:AM77"/>
    <mergeCell ref="AN76:AS76"/>
    <mergeCell ref="AN73:AS73"/>
    <mergeCell ref="A75:AM75"/>
    <mergeCell ref="A73:AM73"/>
    <mergeCell ref="AN74:AS74"/>
    <mergeCell ref="A76:AM76"/>
    <mergeCell ref="AN75:AS75"/>
    <mergeCell ref="A88:AM88"/>
    <mergeCell ref="A89:AM89"/>
    <mergeCell ref="A86:AM86"/>
    <mergeCell ref="A93:AK93"/>
    <mergeCell ref="A91:AK91"/>
    <mergeCell ref="A81:AM81"/>
    <mergeCell ref="A82:AM82"/>
    <mergeCell ref="A84:AK84"/>
    <mergeCell ref="A85:AK85"/>
    <mergeCell ref="CF102:CV102"/>
    <mergeCell ref="CF98:CV98"/>
    <mergeCell ref="A98:AM98"/>
    <mergeCell ref="CF89:CV89"/>
    <mergeCell ref="BJ98:CE98"/>
    <mergeCell ref="BJ90:CE90"/>
    <mergeCell ref="AT97:BI97"/>
    <mergeCell ref="AT96:BI96"/>
    <mergeCell ref="AN96:AS96"/>
    <mergeCell ref="AT95:BI95"/>
    <mergeCell ref="AT66:BI66"/>
    <mergeCell ref="DN104:ED104"/>
    <mergeCell ref="CW101:DM101"/>
    <mergeCell ref="CF95:CV95"/>
    <mergeCell ref="CF96:CV96"/>
    <mergeCell ref="CW99:DM99"/>
    <mergeCell ref="CW100:DM100"/>
    <mergeCell ref="CF99:CV99"/>
    <mergeCell ref="CW97:DM97"/>
    <mergeCell ref="CF101:CV101"/>
    <mergeCell ref="AT58:BI58"/>
    <mergeCell ref="AT59:BI59"/>
    <mergeCell ref="BJ65:CE65"/>
    <mergeCell ref="BJ62:CE62"/>
    <mergeCell ref="AT64:BI64"/>
    <mergeCell ref="AT60:BI60"/>
    <mergeCell ref="AT61:BI61"/>
    <mergeCell ref="AT63:BI63"/>
    <mergeCell ref="AT65:BI65"/>
    <mergeCell ref="AT62:BI62"/>
    <mergeCell ref="CF100:CV100"/>
    <mergeCell ref="BJ101:CE101"/>
    <mergeCell ref="BJ102:CE102"/>
    <mergeCell ref="AT67:BI67"/>
    <mergeCell ref="CF69:CV69"/>
    <mergeCell ref="AT69:BI69"/>
    <mergeCell ref="CF97:CV97"/>
    <mergeCell ref="BJ69:CE69"/>
    <mergeCell ref="AT68:BI68"/>
    <mergeCell ref="AT87:BI87"/>
    <mergeCell ref="AT86:BI86"/>
    <mergeCell ref="BJ89:CE89"/>
    <mergeCell ref="BJ72:CE72"/>
    <mergeCell ref="CH116:CW116"/>
    <mergeCell ref="CF103:CV103"/>
    <mergeCell ref="CF104:CV104"/>
    <mergeCell ref="CW104:DM104"/>
    <mergeCell ref="CW103:DM103"/>
    <mergeCell ref="DK115:DW115"/>
    <mergeCell ref="CH114:CW114"/>
    <mergeCell ref="DN107:ED107"/>
    <mergeCell ref="DN108:ED108"/>
    <mergeCell ref="CW108:DM108"/>
    <mergeCell ref="CW107:DM107"/>
    <mergeCell ref="EK131:EW131"/>
    <mergeCell ref="EK143:EW143"/>
    <mergeCell ref="CY128:FG128"/>
    <mergeCell ref="DX130:EJ130"/>
    <mergeCell ref="CX140:DJ140"/>
    <mergeCell ref="EX135:FJ135"/>
    <mergeCell ref="CX141:DJ141"/>
    <mergeCell ref="CX134:DJ134"/>
    <mergeCell ref="CX137:DJ137"/>
    <mergeCell ref="EX132:FJ132"/>
    <mergeCell ref="DK114:DW114"/>
    <mergeCell ref="EK115:EW115"/>
    <mergeCell ref="EK114:EW114"/>
    <mergeCell ref="DX115:EJ115"/>
    <mergeCell ref="EK119:EW119"/>
    <mergeCell ref="DX119:EJ119"/>
    <mergeCell ref="EK148:EW148"/>
    <mergeCell ref="EK139:EW139"/>
    <mergeCell ref="EK140:EW140"/>
    <mergeCell ref="EK133:EW133"/>
    <mergeCell ref="EK132:EW132"/>
    <mergeCell ref="EK129:FJ129"/>
    <mergeCell ref="EK123:EW123"/>
    <mergeCell ref="EK124:EW124"/>
    <mergeCell ref="EX118:FJ118"/>
    <mergeCell ref="EX125:FG125"/>
    <mergeCell ref="EX124:FJ124"/>
    <mergeCell ref="EX130:FJ130"/>
    <mergeCell ref="EX121:FJ121"/>
    <mergeCell ref="EX122:FG122"/>
    <mergeCell ref="EX131:FJ131"/>
    <mergeCell ref="EX133:FJ133"/>
    <mergeCell ref="EX134:FG134"/>
    <mergeCell ref="EX123:FJ123"/>
    <mergeCell ref="CX197:DJ197"/>
    <mergeCell ref="EX140:FJ140"/>
    <mergeCell ref="EX141:FJ141"/>
    <mergeCell ref="EK144:EW144"/>
    <mergeCell ref="EK145:EW145"/>
    <mergeCell ref="EX142:FJ142"/>
    <mergeCell ref="EX144:FJ144"/>
    <mergeCell ref="EK142:EW142"/>
    <mergeCell ref="EX146:FG146"/>
    <mergeCell ref="DK143:DW143"/>
    <mergeCell ref="EX199:FJ199"/>
    <mergeCell ref="EX198:FG198"/>
    <mergeCell ref="EK197:EW197"/>
    <mergeCell ref="EX197:FG197"/>
    <mergeCell ref="EK199:EW199"/>
    <mergeCell ref="DK177:DW177"/>
    <mergeCell ref="CH205:CW205"/>
    <mergeCell ref="DK205:DW205"/>
    <mergeCell ref="CH200:CW200"/>
    <mergeCell ref="CX201:DJ201"/>
    <mergeCell ref="CX204:DJ204"/>
    <mergeCell ref="CH204:CW204"/>
    <mergeCell ref="CX200:DJ200"/>
    <mergeCell ref="CX196:DJ196"/>
    <mergeCell ref="CX198:DJ198"/>
    <mergeCell ref="AK177:AP177"/>
    <mergeCell ref="AQ177:BB177"/>
    <mergeCell ref="AQ176:BB176"/>
    <mergeCell ref="CH198:CW198"/>
    <mergeCell ref="CH197:CW197"/>
    <mergeCell ref="CH176:CW176"/>
    <mergeCell ref="BU176:CG176"/>
    <mergeCell ref="AK193:AP193"/>
    <mergeCell ref="BC194:BT194"/>
    <mergeCell ref="BC196:BR196"/>
    <mergeCell ref="DX196:EJ196"/>
    <mergeCell ref="DX191:EJ191"/>
    <mergeCell ref="CX175:DJ175"/>
    <mergeCell ref="CX192:DJ192"/>
    <mergeCell ref="CX190:DJ190"/>
    <mergeCell ref="DX193:EJ193"/>
    <mergeCell ref="CX181:DJ181"/>
    <mergeCell ref="CX187:DJ187"/>
    <mergeCell ref="CX188:DJ188"/>
    <mergeCell ref="CX195:DJ195"/>
    <mergeCell ref="DK176:DW176"/>
    <mergeCell ref="CH175:CW175"/>
    <mergeCell ref="CH172:CW172"/>
    <mergeCell ref="DX195:EJ195"/>
    <mergeCell ref="DK195:DW195"/>
    <mergeCell ref="CX177:DJ177"/>
    <mergeCell ref="CX176:DJ176"/>
    <mergeCell ref="A184:FJ184"/>
    <mergeCell ref="EK195:EW195"/>
    <mergeCell ref="A177:AJ177"/>
    <mergeCell ref="DX172:EJ172"/>
    <mergeCell ref="CX172:DJ172"/>
    <mergeCell ref="CX174:DJ174"/>
    <mergeCell ref="CG168:CX168"/>
    <mergeCell ref="CX171:DJ171"/>
    <mergeCell ref="DK173:DW173"/>
    <mergeCell ref="CH173:CW173"/>
    <mergeCell ref="BU173:CG173"/>
    <mergeCell ref="BU174:CG174"/>
    <mergeCell ref="DX170:EJ170"/>
    <mergeCell ref="DK170:DW170"/>
    <mergeCell ref="CH164:CW164"/>
    <mergeCell ref="CH166:CW166"/>
    <mergeCell ref="CH163:CW163"/>
    <mergeCell ref="CX167:DJ167"/>
    <mergeCell ref="CX165:DJ165"/>
    <mergeCell ref="CX163:DJ163"/>
    <mergeCell ref="A138:AJ138"/>
    <mergeCell ref="AK125:AP125"/>
    <mergeCell ref="EK147:EW147"/>
    <mergeCell ref="EK146:EW146"/>
    <mergeCell ref="EK141:EW141"/>
    <mergeCell ref="DX145:EJ145"/>
    <mergeCell ref="EK125:EW125"/>
    <mergeCell ref="EK130:EW130"/>
    <mergeCell ref="AK144:AP144"/>
    <mergeCell ref="BU132:CG132"/>
    <mergeCell ref="AK134:AP134"/>
    <mergeCell ref="BC134:BT134"/>
    <mergeCell ref="AQ137:BB137"/>
    <mergeCell ref="A121:AJ121"/>
    <mergeCell ref="A135:AJ135"/>
    <mergeCell ref="A132:AJ132"/>
    <mergeCell ref="A136:AJ136"/>
    <mergeCell ref="A134:AJ134"/>
    <mergeCell ref="AK132:AP132"/>
    <mergeCell ref="AK135:AP135"/>
    <mergeCell ref="AK136:AP136"/>
    <mergeCell ref="BU143:CG143"/>
    <mergeCell ref="AQ142:BB142"/>
    <mergeCell ref="AK143:AP143"/>
    <mergeCell ref="BU136:CG136"/>
    <mergeCell ref="BU138:CG138"/>
    <mergeCell ref="BU137:CG137"/>
    <mergeCell ref="BC137:BT137"/>
    <mergeCell ref="AQ139:BB139"/>
    <mergeCell ref="AQ138:BB138"/>
    <mergeCell ref="CX120:DJ120"/>
    <mergeCell ref="BU145:CG145"/>
    <mergeCell ref="BU135:CG135"/>
    <mergeCell ref="CX145:DJ145"/>
    <mergeCell ref="CH145:CW145"/>
    <mergeCell ref="CX144:DJ144"/>
    <mergeCell ref="CX142:DJ142"/>
    <mergeCell ref="CH140:CW140"/>
    <mergeCell ref="BU140:CG140"/>
    <mergeCell ref="CH141:CW141"/>
    <mergeCell ref="DK118:DW118"/>
    <mergeCell ref="BU119:CG119"/>
    <mergeCell ref="BU131:CG131"/>
    <mergeCell ref="BU125:CG125"/>
    <mergeCell ref="CH121:CW121"/>
    <mergeCell ref="CX121:DJ121"/>
    <mergeCell ref="DK126:DW126"/>
    <mergeCell ref="CX123:DJ123"/>
    <mergeCell ref="DK125:DW125"/>
    <mergeCell ref="CX126:DJ126"/>
    <mergeCell ref="ET104:FJ104"/>
    <mergeCell ref="ET87:FJ87"/>
    <mergeCell ref="A127:AJ127"/>
    <mergeCell ref="AK131:AP131"/>
    <mergeCell ref="A131:AJ131"/>
    <mergeCell ref="A129:AJ130"/>
    <mergeCell ref="DX118:EJ118"/>
    <mergeCell ref="CX117:DJ117"/>
    <mergeCell ref="CH112:EJ112"/>
    <mergeCell ref="CH113:CW113"/>
    <mergeCell ref="ET95:FG95"/>
    <mergeCell ref="ET97:FJ97"/>
    <mergeCell ref="ET102:FJ102"/>
    <mergeCell ref="ET103:FJ103"/>
    <mergeCell ref="ET100:FJ100"/>
    <mergeCell ref="EE62:ES62"/>
    <mergeCell ref="EE66:ES66"/>
    <mergeCell ref="EE63:ES63"/>
    <mergeCell ref="ET84:FJ84"/>
    <mergeCell ref="ET82:FJ82"/>
    <mergeCell ref="ET78:FJ78"/>
    <mergeCell ref="EE81:ES81"/>
    <mergeCell ref="EE84:ES84"/>
    <mergeCell ref="EE83:ES83"/>
    <mergeCell ref="ET83:FJ83"/>
    <mergeCell ref="ET80:FJ80"/>
    <mergeCell ref="ET79:FH79"/>
    <mergeCell ref="ET74:FG74"/>
    <mergeCell ref="ET76:FJ76"/>
    <mergeCell ref="ET75:FG75"/>
    <mergeCell ref="ET77:FJ77"/>
    <mergeCell ref="ET63:FG63"/>
    <mergeCell ref="ET64:FJ64"/>
    <mergeCell ref="ET62:FJ62"/>
    <mergeCell ref="ET61:FJ61"/>
    <mergeCell ref="EE64:ES64"/>
    <mergeCell ref="ET73:FJ73"/>
    <mergeCell ref="ET72:FG72"/>
    <mergeCell ref="ET67:FJ67"/>
    <mergeCell ref="ET65:FJ65"/>
    <mergeCell ref="EE65:ES65"/>
    <mergeCell ref="EE71:ES71"/>
    <mergeCell ref="EE73:ES73"/>
    <mergeCell ref="ET66:FJ66"/>
    <mergeCell ref="EE72:ES72"/>
    <mergeCell ref="ET70:FH70"/>
    <mergeCell ref="EE70:ES70"/>
    <mergeCell ref="ET69:FH69"/>
    <mergeCell ref="EE69:ES69"/>
    <mergeCell ref="ET71:FH71"/>
    <mergeCell ref="ET68:FJ68"/>
    <mergeCell ref="EE67:ES67"/>
    <mergeCell ref="CF78:CV78"/>
    <mergeCell ref="EE76:ES76"/>
    <mergeCell ref="EE74:ES74"/>
    <mergeCell ref="EE78:ES78"/>
    <mergeCell ref="CF73:CV73"/>
    <mergeCell ref="CF72:CV72"/>
    <mergeCell ref="CF75:CV75"/>
    <mergeCell ref="DN66:ED66"/>
    <mergeCell ref="DN72:ED72"/>
    <mergeCell ref="CF68:CV68"/>
    <mergeCell ref="EE68:ES68"/>
    <mergeCell ref="CW72:DM72"/>
    <mergeCell ref="DN67:ED67"/>
    <mergeCell ref="DN71:ED71"/>
    <mergeCell ref="DN69:ED69"/>
    <mergeCell ref="DN68:ED68"/>
    <mergeCell ref="DN70:ED70"/>
    <mergeCell ref="DN73:ED73"/>
    <mergeCell ref="CF88:CV88"/>
    <mergeCell ref="AQ134:BB134"/>
    <mergeCell ref="BC136:BT136"/>
    <mergeCell ref="CW74:DM74"/>
    <mergeCell ref="CF76:CV76"/>
    <mergeCell ref="BC135:BT135"/>
    <mergeCell ref="BU134:CG134"/>
    <mergeCell ref="CW83:DM83"/>
    <mergeCell ref="CW88:DM88"/>
    <mergeCell ref="A133:AJ133"/>
    <mergeCell ref="DN109:ED109"/>
    <mergeCell ref="DN106:ED106"/>
    <mergeCell ref="DN83:ED83"/>
    <mergeCell ref="DX133:EJ133"/>
    <mergeCell ref="BU133:CG133"/>
    <mergeCell ref="CF83:CV83"/>
    <mergeCell ref="CF86:CV86"/>
    <mergeCell ref="CW84:DM84"/>
    <mergeCell ref="CF84:CV84"/>
    <mergeCell ref="ET85:FJ85"/>
    <mergeCell ref="ET86:FJ86"/>
    <mergeCell ref="ET107:FG107"/>
    <mergeCell ref="ET89:FJ89"/>
    <mergeCell ref="ET90:FJ90"/>
    <mergeCell ref="ET93:FJ93"/>
    <mergeCell ref="ET94:FJ94"/>
    <mergeCell ref="ET101:FJ101"/>
    <mergeCell ref="ET98:FJ98"/>
    <mergeCell ref="ET99:FJ99"/>
    <mergeCell ref="EE82:ES82"/>
    <mergeCell ref="EE86:ES86"/>
    <mergeCell ref="DN105:ED105"/>
    <mergeCell ref="DN103:ED103"/>
    <mergeCell ref="DN86:ED86"/>
    <mergeCell ref="DN84:ED84"/>
    <mergeCell ref="EE85:ES85"/>
    <mergeCell ref="DN89:ED89"/>
    <mergeCell ref="DN90:ED90"/>
    <mergeCell ref="DN93:ED93"/>
    <mergeCell ref="EK138:EW138"/>
    <mergeCell ref="EK136:EW136"/>
    <mergeCell ref="EK137:EW137"/>
    <mergeCell ref="EK134:EW134"/>
    <mergeCell ref="EK135:EW135"/>
    <mergeCell ref="A142:AJ142"/>
    <mergeCell ref="AK141:AP141"/>
    <mergeCell ref="BC141:BT141"/>
    <mergeCell ref="DX214:EJ214"/>
    <mergeCell ref="CX214:DJ214"/>
    <mergeCell ref="DK214:DW214"/>
    <mergeCell ref="A150:AJ150"/>
    <mergeCell ref="A152:AJ152"/>
    <mergeCell ref="BC152:BR152"/>
    <mergeCell ref="AQ160:BB161"/>
    <mergeCell ref="DK219:DW219"/>
    <mergeCell ref="CX215:DJ215"/>
    <mergeCell ref="BI217:CL217"/>
    <mergeCell ref="BU216:CG216"/>
    <mergeCell ref="CX219:DJ219"/>
    <mergeCell ref="CH219:CW219"/>
    <mergeCell ref="CH215:CW215"/>
    <mergeCell ref="CH216:CW216"/>
    <mergeCell ref="DX216:EJ216"/>
    <mergeCell ref="DX215:EJ215"/>
    <mergeCell ref="DK215:DW215"/>
    <mergeCell ref="DK216:DW216"/>
    <mergeCell ref="BC238:BT238"/>
    <mergeCell ref="BU239:CG239"/>
    <mergeCell ref="BU218:CG219"/>
    <mergeCell ref="CX216:DJ216"/>
    <mergeCell ref="BC239:BR239"/>
    <mergeCell ref="BC237:BT237"/>
    <mergeCell ref="BC236:BT236"/>
    <mergeCell ref="BC227:BT227"/>
    <mergeCell ref="BC228:BT228"/>
    <mergeCell ref="BC232:BT232"/>
    <mergeCell ref="AQ240:BB240"/>
    <mergeCell ref="AQ239:BB239"/>
    <mergeCell ref="DK242:DW242"/>
    <mergeCell ref="CH241:CW241"/>
    <mergeCell ref="BU241:CG241"/>
    <mergeCell ref="BU242:CG242"/>
    <mergeCell ref="CH240:CW240"/>
    <mergeCell ref="CX241:DJ241"/>
    <mergeCell ref="DK239:DW239"/>
    <mergeCell ref="CX239:DJ239"/>
    <mergeCell ref="BU243:CG243"/>
    <mergeCell ref="AQ244:BB244"/>
    <mergeCell ref="AK247:AP248"/>
    <mergeCell ref="AK243:AP243"/>
    <mergeCell ref="BC247:BT248"/>
    <mergeCell ref="A251:AJ251"/>
    <mergeCell ref="AQ251:BB251"/>
    <mergeCell ref="A247:AJ248"/>
    <mergeCell ref="AQ247:BB248"/>
    <mergeCell ref="A250:AJ250"/>
    <mergeCell ref="AK250:AP250"/>
    <mergeCell ref="A249:AJ249"/>
    <mergeCell ref="AK251:AP251"/>
    <mergeCell ref="AK249:AP249"/>
    <mergeCell ref="DX252:EJ252"/>
    <mergeCell ref="AK244:AP244"/>
    <mergeCell ref="A246:FJ246"/>
    <mergeCell ref="AQ249:BB249"/>
    <mergeCell ref="AQ250:BB250"/>
    <mergeCell ref="A245:BH245"/>
    <mergeCell ref="A244:AJ244"/>
    <mergeCell ref="BC244:BT244"/>
    <mergeCell ref="CH244:CW244"/>
    <mergeCell ref="CX244:DJ244"/>
    <mergeCell ref="A252:AJ252"/>
    <mergeCell ref="AQ252:BB252"/>
    <mergeCell ref="AK252:AP252"/>
    <mergeCell ref="DX251:EJ251"/>
    <mergeCell ref="DK252:DW252"/>
    <mergeCell ref="CX252:DJ252"/>
    <mergeCell ref="BC251:BR251"/>
    <mergeCell ref="BC252:BR252"/>
    <mergeCell ref="BU251:CG251"/>
    <mergeCell ref="CH251:CW251"/>
    <mergeCell ref="A257:AJ257"/>
    <mergeCell ref="DX253:EJ253"/>
    <mergeCell ref="DK253:DW253"/>
    <mergeCell ref="AK253:AP253"/>
    <mergeCell ref="BU253:CG253"/>
    <mergeCell ref="A253:AJ253"/>
    <mergeCell ref="BC253:BR253"/>
    <mergeCell ref="AQ253:BB253"/>
    <mergeCell ref="CH253:CW253"/>
    <mergeCell ref="BU256:CG256"/>
    <mergeCell ref="DK251:DW251"/>
    <mergeCell ref="BU252:CG252"/>
    <mergeCell ref="CX251:DJ251"/>
    <mergeCell ref="A258:AJ258"/>
    <mergeCell ref="AQ258:BB258"/>
    <mergeCell ref="AQ256:BB256"/>
    <mergeCell ref="AQ257:BB257"/>
    <mergeCell ref="AK258:AP258"/>
    <mergeCell ref="AK256:AP256"/>
    <mergeCell ref="AK257:AP257"/>
    <mergeCell ref="CH262:CW262"/>
    <mergeCell ref="CX262:DJ262"/>
    <mergeCell ref="BC254:BR254"/>
    <mergeCell ref="EK265:FJ265"/>
    <mergeCell ref="DX263:EJ263"/>
    <mergeCell ref="EX256:FJ256"/>
    <mergeCell ref="EX262:FG262"/>
    <mergeCell ref="DX261:EJ261"/>
    <mergeCell ref="BU261:CG261"/>
    <mergeCell ref="BU255:CG255"/>
    <mergeCell ref="BU254:CG254"/>
    <mergeCell ref="CX255:DJ255"/>
    <mergeCell ref="A256:AJ256"/>
    <mergeCell ref="A255:AJ255"/>
    <mergeCell ref="AK255:AP255"/>
    <mergeCell ref="BC256:BT256"/>
    <mergeCell ref="A254:AJ254"/>
    <mergeCell ref="AK254:AP254"/>
    <mergeCell ref="A265:AJ266"/>
    <mergeCell ref="AK265:AP266"/>
    <mergeCell ref="A263:AJ263"/>
    <mergeCell ref="AK263:AP263"/>
    <mergeCell ref="A261:AH261"/>
    <mergeCell ref="A268:AJ268"/>
    <mergeCell ref="A280:AJ280"/>
    <mergeCell ref="A276:AJ276"/>
    <mergeCell ref="A272:AJ272"/>
    <mergeCell ref="A271:AJ271"/>
    <mergeCell ref="A277:AJ277"/>
    <mergeCell ref="A273:AJ273"/>
    <mergeCell ref="A279:AJ279"/>
    <mergeCell ref="A269:AJ269"/>
    <mergeCell ref="AQ269:BB269"/>
    <mergeCell ref="AQ268:BB268"/>
    <mergeCell ref="AK267:AP267"/>
    <mergeCell ref="AK268:AP268"/>
    <mergeCell ref="AK269:AP269"/>
    <mergeCell ref="AQ279:BB279"/>
    <mergeCell ref="AK278:AP278"/>
    <mergeCell ref="AQ274:BB274"/>
    <mergeCell ref="AQ273:BB273"/>
    <mergeCell ref="AQ275:BB275"/>
    <mergeCell ref="AK275:AP275"/>
    <mergeCell ref="AK273:AP273"/>
    <mergeCell ref="AK277:AP277"/>
    <mergeCell ref="AQ276:BB276"/>
    <mergeCell ref="AQ278:BB278"/>
    <mergeCell ref="BU288:CG288"/>
    <mergeCell ref="AQ297:BB297"/>
    <mergeCell ref="A298:AJ298"/>
    <mergeCell ref="A297:AJ297"/>
    <mergeCell ref="AQ296:BB296"/>
    <mergeCell ref="AK297:AP297"/>
    <mergeCell ref="AK298:AP298"/>
    <mergeCell ref="A296:AJ296"/>
    <mergeCell ref="AK296:AP296"/>
    <mergeCell ref="AQ290:BB290"/>
    <mergeCell ref="BC288:BT288"/>
    <mergeCell ref="BC290:BT290"/>
    <mergeCell ref="BC289:BR289"/>
    <mergeCell ref="AQ289:BB289"/>
    <mergeCell ref="AQ298:BB298"/>
    <mergeCell ref="BC294:BT295"/>
    <mergeCell ref="AQ294:BB295"/>
    <mergeCell ref="BU297:CG297"/>
    <mergeCell ref="BC297:BT297"/>
    <mergeCell ref="BU296:CG296"/>
    <mergeCell ref="BC296:BT296"/>
    <mergeCell ref="BC298:BT298"/>
    <mergeCell ref="BU298:CG298"/>
    <mergeCell ref="EX297:FJ297"/>
    <mergeCell ref="DX298:EJ298"/>
    <mergeCell ref="CH295:CW295"/>
    <mergeCell ref="DK295:DW295"/>
    <mergeCell ref="CX295:DJ295"/>
    <mergeCell ref="DK296:DW296"/>
    <mergeCell ref="CH297:CW297"/>
    <mergeCell ref="CH298:CW298"/>
    <mergeCell ref="EX298:FJ298"/>
    <mergeCell ref="A293:FJ293"/>
    <mergeCell ref="EX295:FJ295"/>
    <mergeCell ref="CH296:CW296"/>
    <mergeCell ref="CX296:DJ296"/>
    <mergeCell ref="A294:AJ295"/>
    <mergeCell ref="AK294:AP295"/>
    <mergeCell ref="BU289:CG289"/>
    <mergeCell ref="EK284:EW284"/>
    <mergeCell ref="EK296:EW296"/>
    <mergeCell ref="EK295:EW295"/>
    <mergeCell ref="DX296:EJ296"/>
    <mergeCell ref="EK285:EW285"/>
    <mergeCell ref="EK288:EW288"/>
    <mergeCell ref="DX288:EJ288"/>
    <mergeCell ref="DX295:EJ295"/>
    <mergeCell ref="EK291:EW291"/>
    <mergeCell ref="AK286:AP286"/>
    <mergeCell ref="AK282:AP282"/>
    <mergeCell ref="AK283:AP283"/>
    <mergeCell ref="BU284:CG284"/>
    <mergeCell ref="AQ285:BB285"/>
    <mergeCell ref="AQ284:BB284"/>
    <mergeCell ref="AQ282:BB282"/>
    <mergeCell ref="AQ286:BB286"/>
    <mergeCell ref="BC283:BT283"/>
    <mergeCell ref="BU283:CG283"/>
    <mergeCell ref="BC286:BT286"/>
    <mergeCell ref="BU286:CG286"/>
    <mergeCell ref="BU285:CG285"/>
    <mergeCell ref="BC285:BT285"/>
    <mergeCell ref="A282:AJ282"/>
    <mergeCell ref="AK284:AP284"/>
    <mergeCell ref="AK274:AP274"/>
    <mergeCell ref="A278:AJ278"/>
    <mergeCell ref="AK276:AP276"/>
    <mergeCell ref="A283:AJ283"/>
    <mergeCell ref="A274:AJ274"/>
    <mergeCell ref="A275:AJ275"/>
    <mergeCell ref="AK279:AP279"/>
    <mergeCell ref="AK281:AP281"/>
    <mergeCell ref="AQ281:BB281"/>
    <mergeCell ref="A281:AJ281"/>
    <mergeCell ref="AK280:AP280"/>
    <mergeCell ref="AQ280:BB280"/>
    <mergeCell ref="BC276:BT276"/>
    <mergeCell ref="BC275:BT275"/>
    <mergeCell ref="A270:AJ270"/>
    <mergeCell ref="AQ277:BB277"/>
    <mergeCell ref="AK272:AP272"/>
    <mergeCell ref="AQ272:BB272"/>
    <mergeCell ref="AQ271:BB271"/>
    <mergeCell ref="AK271:AP271"/>
    <mergeCell ref="AQ270:BB270"/>
    <mergeCell ref="AK270:AP270"/>
    <mergeCell ref="BC269:BT269"/>
    <mergeCell ref="BC273:BT273"/>
    <mergeCell ref="BC274:BT274"/>
    <mergeCell ref="BC271:BT271"/>
    <mergeCell ref="BC272:BT272"/>
    <mergeCell ref="BC270:BT270"/>
    <mergeCell ref="BU267:CG267"/>
    <mergeCell ref="BU263:CG263"/>
    <mergeCell ref="BC263:BR263"/>
    <mergeCell ref="BU265:CG266"/>
    <mergeCell ref="A264:FJ264"/>
    <mergeCell ref="A267:AJ267"/>
    <mergeCell ref="EX266:FJ266"/>
    <mergeCell ref="BC265:BT266"/>
    <mergeCell ref="CX263:DJ263"/>
    <mergeCell ref="CH266:CW266"/>
    <mergeCell ref="BC257:BT257"/>
    <mergeCell ref="BC255:BT255"/>
    <mergeCell ref="AQ243:BB243"/>
    <mergeCell ref="AQ254:BB254"/>
    <mergeCell ref="AQ255:BB255"/>
    <mergeCell ref="BC243:BT243"/>
    <mergeCell ref="BI245:CQ245"/>
    <mergeCell ref="CH250:CW250"/>
    <mergeCell ref="CH247:EJ247"/>
    <mergeCell ref="CH248:CW248"/>
    <mergeCell ref="AQ157:BB157"/>
    <mergeCell ref="AQ151:BB151"/>
    <mergeCell ref="BC261:BI261"/>
    <mergeCell ref="BC268:BT268"/>
    <mergeCell ref="AQ267:BB267"/>
    <mergeCell ref="BC258:BT258"/>
    <mergeCell ref="AQ263:BB263"/>
    <mergeCell ref="AK261:BB261"/>
    <mergeCell ref="AQ265:BB266"/>
    <mergeCell ref="BC267:BT267"/>
    <mergeCell ref="AK149:AP149"/>
    <mergeCell ref="A146:AJ146"/>
    <mergeCell ref="A147:AJ147"/>
    <mergeCell ref="AQ146:BB146"/>
    <mergeCell ref="AQ147:BB147"/>
    <mergeCell ref="AQ149:BB149"/>
    <mergeCell ref="A149:AJ149"/>
    <mergeCell ref="AQ162:BB162"/>
    <mergeCell ref="BC160:BT161"/>
    <mergeCell ref="BC156:BP156"/>
    <mergeCell ref="CG159:CX159"/>
    <mergeCell ref="BU156:CG156"/>
    <mergeCell ref="CX156:DJ156"/>
    <mergeCell ref="CH158:CW158"/>
    <mergeCell ref="CX158:DJ158"/>
    <mergeCell ref="BU157:CG157"/>
    <mergeCell ref="BU162:CG162"/>
    <mergeCell ref="AQ163:BB163"/>
    <mergeCell ref="AQ165:BB165"/>
    <mergeCell ref="BC165:BR165"/>
    <mergeCell ref="BU213:CG213"/>
    <mergeCell ref="BC164:BT164"/>
    <mergeCell ref="BC187:BT187"/>
    <mergeCell ref="BU171:CG171"/>
    <mergeCell ref="BU172:CG172"/>
    <mergeCell ref="BU169:CG170"/>
    <mergeCell ref="BC195:BT195"/>
    <mergeCell ref="BU175:CG175"/>
    <mergeCell ref="BU225:CG225"/>
    <mergeCell ref="BU222:CG222"/>
    <mergeCell ref="BU208:CG208"/>
    <mergeCell ref="BU215:CG215"/>
    <mergeCell ref="BU214:CG214"/>
    <mergeCell ref="BU198:CG198"/>
    <mergeCell ref="CH196:CW196"/>
    <mergeCell ref="BU220:CG220"/>
    <mergeCell ref="DK220:DW220"/>
    <mergeCell ref="CX209:DJ209"/>
    <mergeCell ref="CX210:DJ210"/>
    <mergeCell ref="DK213:DW213"/>
    <mergeCell ref="CH212:CW212"/>
    <mergeCell ref="CH211:CW211"/>
    <mergeCell ref="CH203:EJ203"/>
    <mergeCell ref="CH206:CW206"/>
    <mergeCell ref="BU206:CG206"/>
    <mergeCell ref="BU221:CG221"/>
    <mergeCell ref="CH232:CW232"/>
    <mergeCell ref="CH209:CW209"/>
    <mergeCell ref="CH210:CW210"/>
    <mergeCell ref="CH207:CW207"/>
    <mergeCell ref="BU211:CG211"/>
    <mergeCell ref="BU212:CG212"/>
    <mergeCell ref="CH214:CW214"/>
    <mergeCell ref="CH231:CW231"/>
    <mergeCell ref="DX238:EJ238"/>
    <mergeCell ref="CH238:CW238"/>
    <mergeCell ref="CH239:CW239"/>
    <mergeCell ref="BU232:CG232"/>
    <mergeCell ref="DK236:DW236"/>
    <mergeCell ref="CX236:DJ236"/>
    <mergeCell ref="CH236:CW236"/>
    <mergeCell ref="CX238:DJ238"/>
    <mergeCell ref="CH235:CW235"/>
    <mergeCell ref="CX235:DJ235"/>
    <mergeCell ref="DX240:EJ240"/>
    <mergeCell ref="CH242:CW242"/>
    <mergeCell ref="DK244:DW244"/>
    <mergeCell ref="CX242:DJ242"/>
    <mergeCell ref="DK241:DW241"/>
    <mergeCell ref="DK240:DW240"/>
    <mergeCell ref="CX243:DJ243"/>
    <mergeCell ref="CX240:DJ240"/>
    <mergeCell ref="DX244:EJ244"/>
    <mergeCell ref="CX250:DJ250"/>
    <mergeCell ref="DX248:EJ248"/>
    <mergeCell ref="DK248:DW248"/>
    <mergeCell ref="BU244:CG244"/>
    <mergeCell ref="CR245:FG245"/>
    <mergeCell ref="DK228:DW228"/>
    <mergeCell ref="CH230:CW230"/>
    <mergeCell ref="CX249:DJ249"/>
    <mergeCell ref="CX248:DJ248"/>
    <mergeCell ref="CH237:CW237"/>
    <mergeCell ref="CX237:DJ237"/>
    <mergeCell ref="CX231:DJ231"/>
    <mergeCell ref="DK237:DW237"/>
    <mergeCell ref="DX255:EJ255"/>
    <mergeCell ref="DX222:EJ222"/>
    <mergeCell ref="DX235:EJ235"/>
    <mergeCell ref="DX236:EJ236"/>
    <mergeCell ref="DX225:EJ225"/>
    <mergeCell ref="DX228:EJ228"/>
    <mergeCell ref="DX226:EJ226"/>
    <mergeCell ref="DX224:EJ224"/>
    <mergeCell ref="CH234:EJ234"/>
    <mergeCell ref="CX269:DJ269"/>
    <mergeCell ref="DK268:DW268"/>
    <mergeCell ref="DK235:DW235"/>
    <mergeCell ref="DX256:EJ256"/>
    <mergeCell ref="DK256:DW256"/>
    <mergeCell ref="DK255:DW255"/>
    <mergeCell ref="DX242:EJ242"/>
    <mergeCell ref="DX243:EJ243"/>
    <mergeCell ref="DX241:EJ241"/>
    <mergeCell ref="DX239:EJ239"/>
    <mergeCell ref="DX270:EJ270"/>
    <mergeCell ref="DX269:EJ269"/>
    <mergeCell ref="DX268:EJ268"/>
    <mergeCell ref="DX267:EJ267"/>
    <mergeCell ref="DX266:EJ266"/>
    <mergeCell ref="DK267:DW267"/>
    <mergeCell ref="DK266:DW266"/>
    <mergeCell ref="EK274:EW274"/>
    <mergeCell ref="EK272:EW272"/>
    <mergeCell ref="EK266:EW266"/>
    <mergeCell ref="EK271:EW271"/>
    <mergeCell ref="EK270:EW270"/>
    <mergeCell ref="EK268:EW268"/>
    <mergeCell ref="EK269:EW269"/>
    <mergeCell ref="EK275:EW275"/>
    <mergeCell ref="DK273:DW273"/>
    <mergeCell ref="DX274:EJ274"/>
    <mergeCell ref="EK273:EW273"/>
    <mergeCell ref="DK275:DW275"/>
    <mergeCell ref="DX273:EJ273"/>
    <mergeCell ref="DX275:EJ275"/>
    <mergeCell ref="DK274:DW274"/>
    <mergeCell ref="EX267:FJ267"/>
    <mergeCell ref="EK267:EW267"/>
    <mergeCell ref="DX257:EJ257"/>
    <mergeCell ref="EK261:EW261"/>
    <mergeCell ref="DX258:EJ258"/>
    <mergeCell ref="EX263:FG263"/>
    <mergeCell ref="EK263:EW263"/>
    <mergeCell ref="EK257:EW257"/>
    <mergeCell ref="EX261:FE261"/>
    <mergeCell ref="EX257:FJ257"/>
    <mergeCell ref="EX250:FJ250"/>
    <mergeCell ref="EX192:FJ192"/>
    <mergeCell ref="EX232:FG232"/>
    <mergeCell ref="EX225:FG225"/>
    <mergeCell ref="EX231:FG231"/>
    <mergeCell ref="EX195:FJ195"/>
    <mergeCell ref="EX196:FG196"/>
    <mergeCell ref="EX200:FJ200"/>
    <mergeCell ref="EX211:FG211"/>
    <mergeCell ref="EX212:FJ212"/>
    <mergeCell ref="EX252:FG252"/>
    <mergeCell ref="EX249:FJ249"/>
    <mergeCell ref="EX242:FG242"/>
    <mergeCell ref="EK206:EW206"/>
    <mergeCell ref="A233:FJ233"/>
    <mergeCell ref="BU231:CG231"/>
    <mergeCell ref="BC231:BT231"/>
    <mergeCell ref="A232:AJ232"/>
    <mergeCell ref="DK210:DW210"/>
    <mergeCell ref="EK240:EW240"/>
    <mergeCell ref="EX213:FJ213"/>
    <mergeCell ref="CW18:DM18"/>
    <mergeCell ref="EX156:FG156"/>
    <mergeCell ref="EK153:EW153"/>
    <mergeCell ref="EX155:FG155"/>
    <mergeCell ref="CW32:DM32"/>
    <mergeCell ref="DN32:ED32"/>
    <mergeCell ref="CW60:DM60"/>
    <mergeCell ref="ET38:FJ38"/>
    <mergeCell ref="CH208:CW208"/>
    <mergeCell ref="ET37:FG37"/>
    <mergeCell ref="ET81:FJ81"/>
    <mergeCell ref="ET41:FJ41"/>
    <mergeCell ref="CW26:DM26"/>
    <mergeCell ref="DN31:ED31"/>
    <mergeCell ref="ET32:FJ32"/>
    <mergeCell ref="EE31:ES31"/>
    <mergeCell ref="ET31:FJ31"/>
    <mergeCell ref="EE30:ES30"/>
    <mergeCell ref="ET30:FH30"/>
    <mergeCell ref="CF29:CV29"/>
    <mergeCell ref="CW29:DM29"/>
    <mergeCell ref="CW27:DM27"/>
    <mergeCell ref="CW28:DM28"/>
    <mergeCell ref="CF27:CV27"/>
    <mergeCell ref="CF34:CV34"/>
    <mergeCell ref="CF36:CV36"/>
    <mergeCell ref="DN30:ED30"/>
    <mergeCell ref="CF22:CV22"/>
    <mergeCell ref="CF30:CV30"/>
    <mergeCell ref="CF35:CV35"/>
    <mergeCell ref="CF33:CV33"/>
    <mergeCell ref="CF32:CV32"/>
    <mergeCell ref="CF26:CV26"/>
    <mergeCell ref="CF23:CV23"/>
    <mergeCell ref="V6:EB6"/>
    <mergeCell ref="AN29:AS29"/>
    <mergeCell ref="A48:AM48"/>
    <mergeCell ref="CW34:DM34"/>
    <mergeCell ref="BJ35:CE35"/>
    <mergeCell ref="CF37:CV37"/>
    <mergeCell ref="AT35:BI35"/>
    <mergeCell ref="A42:AM42"/>
    <mergeCell ref="BJ33:CE33"/>
    <mergeCell ref="AT32:BI32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AT19:BI19"/>
    <mergeCell ref="BJ32:CE32"/>
    <mergeCell ref="CF20:CV20"/>
    <mergeCell ref="BJ20:CE20"/>
    <mergeCell ref="BJ23:CE23"/>
    <mergeCell ref="CF21:CV21"/>
    <mergeCell ref="BJ27:CE27"/>
    <mergeCell ref="CF28:CV28"/>
    <mergeCell ref="BJ26:CE26"/>
    <mergeCell ref="BJ29:CE29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2:FJ12"/>
    <mergeCell ref="EE12:ES12"/>
    <mergeCell ref="DN12:ED12"/>
    <mergeCell ref="DN13:ED13"/>
    <mergeCell ref="ET13:FJ13"/>
    <mergeCell ref="EE13:ES13"/>
    <mergeCell ref="BJ13:CE13"/>
    <mergeCell ref="CF13:CV13"/>
    <mergeCell ref="CW19:DM19"/>
    <mergeCell ref="DN14:ED14"/>
    <mergeCell ref="DN16:ED16"/>
    <mergeCell ref="CW16:DM16"/>
    <mergeCell ref="BJ19:CE19"/>
    <mergeCell ref="BJ18:CE18"/>
    <mergeCell ref="BJ17:CE17"/>
    <mergeCell ref="CF19:CV19"/>
    <mergeCell ref="CF16:CV16"/>
    <mergeCell ref="CF25:CV25"/>
    <mergeCell ref="CW25:DM25"/>
    <mergeCell ref="CW21:DM21"/>
    <mergeCell ref="CW20:DM20"/>
    <mergeCell ref="CW22:DM22"/>
    <mergeCell ref="CW23:DM23"/>
    <mergeCell ref="CW17:DM17"/>
    <mergeCell ref="CF18:CV18"/>
    <mergeCell ref="CF17:CV17"/>
    <mergeCell ref="ET14:FJ14"/>
    <mergeCell ref="EE14:ES14"/>
    <mergeCell ref="ET16:FH16"/>
    <mergeCell ref="DN15:ED15"/>
    <mergeCell ref="EE16:ES16"/>
    <mergeCell ref="ET17:FG17"/>
    <mergeCell ref="ET18:FJ18"/>
    <mergeCell ref="EE18:ES18"/>
    <mergeCell ref="ET19:FJ19"/>
    <mergeCell ref="EE19:ES19"/>
    <mergeCell ref="DN19:ED19"/>
    <mergeCell ref="EE17:ES17"/>
    <mergeCell ref="DN17:ED17"/>
    <mergeCell ref="DN18:ED18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E22:ES22"/>
    <mergeCell ref="EE25:ES25"/>
    <mergeCell ref="ET29:FH29"/>
    <mergeCell ref="EE29:ES29"/>
    <mergeCell ref="EE27:ES27"/>
    <mergeCell ref="ET26:FJ26"/>
    <mergeCell ref="ET27:FJ27"/>
    <mergeCell ref="EE28:ES28"/>
    <mergeCell ref="ET28:FJ28"/>
    <mergeCell ref="ET25:FJ25"/>
    <mergeCell ref="DN22:ED22"/>
    <mergeCell ref="DN27:ED27"/>
    <mergeCell ref="DN29:ED29"/>
    <mergeCell ref="DN26:ED26"/>
    <mergeCell ref="DN28:ED28"/>
    <mergeCell ref="DN24:ED24"/>
    <mergeCell ref="DN25:ED25"/>
    <mergeCell ref="EE32:ES32"/>
    <mergeCell ref="EE26:ES26"/>
    <mergeCell ref="ET60:FJ60"/>
    <mergeCell ref="ET57:FJ57"/>
    <mergeCell ref="ET36:FG36"/>
    <mergeCell ref="ET39:FJ39"/>
    <mergeCell ref="ET40:FJ40"/>
    <mergeCell ref="ET58:FG58"/>
    <mergeCell ref="ET59:FJ59"/>
    <mergeCell ref="ET49:FG49"/>
    <mergeCell ref="ET33:FG33"/>
    <mergeCell ref="CW69:DM69"/>
    <mergeCell ref="CW70:DM70"/>
    <mergeCell ref="CW68:DM68"/>
    <mergeCell ref="CW61:DM61"/>
    <mergeCell ref="CW66:DM66"/>
    <mergeCell ref="ET50:FG50"/>
    <mergeCell ref="ET34:FG34"/>
    <mergeCell ref="ET35:FG35"/>
    <mergeCell ref="EE34:ES34"/>
    <mergeCell ref="EE80:ES80"/>
    <mergeCell ref="EE79:ES79"/>
    <mergeCell ref="EE75:ES75"/>
    <mergeCell ref="EE77:ES77"/>
    <mergeCell ref="BJ43:CE43"/>
    <mergeCell ref="BJ48:CE48"/>
    <mergeCell ref="BJ49:CE49"/>
    <mergeCell ref="BJ73:CE73"/>
    <mergeCell ref="BJ52:CE52"/>
    <mergeCell ref="BJ46:CE46"/>
    <mergeCell ref="BJ45:CE45"/>
    <mergeCell ref="BJ44:CE44"/>
    <mergeCell ref="BJ67:CE67"/>
    <mergeCell ref="BJ68:CE68"/>
    <mergeCell ref="CW95:DM95"/>
    <mergeCell ref="CF70:CV70"/>
    <mergeCell ref="BJ74:CE74"/>
    <mergeCell ref="CF71:CV71"/>
    <mergeCell ref="BJ70:CE70"/>
    <mergeCell ref="BJ71:CE71"/>
    <mergeCell ref="BJ75:CE75"/>
    <mergeCell ref="BJ93:CE93"/>
    <mergeCell ref="BJ88:CE88"/>
    <mergeCell ref="CF87:CV87"/>
    <mergeCell ref="CF106:CV106"/>
    <mergeCell ref="CF105:CV105"/>
    <mergeCell ref="CX150:DJ150"/>
    <mergeCell ref="CX147:DJ147"/>
    <mergeCell ref="BU126:CG126"/>
    <mergeCell ref="CH149:CW149"/>
    <mergeCell ref="BU149:CG149"/>
    <mergeCell ref="BU150:CG150"/>
    <mergeCell ref="CX114:DJ114"/>
    <mergeCell ref="CX122:DJ122"/>
    <mergeCell ref="DK156:DW156"/>
    <mergeCell ref="DK151:DW151"/>
    <mergeCell ref="DX156:EJ156"/>
    <mergeCell ref="DX153:EJ153"/>
    <mergeCell ref="DX155:EJ155"/>
    <mergeCell ref="DK152:DW152"/>
    <mergeCell ref="DK154:DW154"/>
    <mergeCell ref="DK153:DW153"/>
    <mergeCell ref="DX152:EJ152"/>
    <mergeCell ref="DK212:DW212"/>
    <mergeCell ref="EK201:EW201"/>
    <mergeCell ref="DX200:EJ200"/>
    <mergeCell ref="EK203:FJ203"/>
    <mergeCell ref="EX201:FJ201"/>
    <mergeCell ref="DX201:EJ201"/>
    <mergeCell ref="A202:FJ202"/>
    <mergeCell ref="BU201:CG201"/>
    <mergeCell ref="BU203:CG204"/>
    <mergeCell ref="BU207:CG207"/>
    <mergeCell ref="CX271:DJ271"/>
    <mergeCell ref="CX257:DJ257"/>
    <mergeCell ref="CX256:DJ256"/>
    <mergeCell ref="CX266:DJ266"/>
    <mergeCell ref="CX261:DR261"/>
    <mergeCell ref="DK257:DW257"/>
    <mergeCell ref="DK258:DW258"/>
    <mergeCell ref="CX258:DJ258"/>
    <mergeCell ref="CX270:DJ270"/>
    <mergeCell ref="CX268:DJ268"/>
    <mergeCell ref="CH278:CW278"/>
    <mergeCell ref="CH280:CW280"/>
    <mergeCell ref="CX280:DJ280"/>
    <mergeCell ref="CX278:DJ278"/>
    <mergeCell ref="EK277:EW277"/>
    <mergeCell ref="DX279:EJ279"/>
    <mergeCell ref="EK276:EW276"/>
    <mergeCell ref="EK279:EW279"/>
    <mergeCell ref="EK278:EW278"/>
    <mergeCell ref="DX278:EJ278"/>
    <mergeCell ref="DX276:EJ276"/>
    <mergeCell ref="DX277:EJ277"/>
    <mergeCell ref="EK283:EW283"/>
    <mergeCell ref="EK281:EW281"/>
    <mergeCell ref="DK280:DW280"/>
    <mergeCell ref="EK280:EW280"/>
    <mergeCell ref="DX280:EJ280"/>
    <mergeCell ref="EK282:EW282"/>
    <mergeCell ref="DX284:EJ284"/>
    <mergeCell ref="DK282:DW282"/>
    <mergeCell ref="CX283:DJ283"/>
    <mergeCell ref="DK283:DW283"/>
    <mergeCell ref="DK284:DW284"/>
    <mergeCell ref="DX283:EJ283"/>
    <mergeCell ref="DX282:EJ282"/>
    <mergeCell ref="DK289:DW289"/>
    <mergeCell ref="DX289:EJ289"/>
    <mergeCell ref="A292:FG292"/>
    <mergeCell ref="CX284:DJ284"/>
    <mergeCell ref="BC284:BT284"/>
    <mergeCell ref="A284:AJ284"/>
    <mergeCell ref="A286:AJ286"/>
    <mergeCell ref="A285:AJ285"/>
    <mergeCell ref="AK285:AP285"/>
    <mergeCell ref="BU291:CG291"/>
    <mergeCell ref="AQ283:BB283"/>
    <mergeCell ref="A290:AJ290"/>
    <mergeCell ref="AK290:AP290"/>
    <mergeCell ref="CF308:CV308"/>
    <mergeCell ref="BU294:CG295"/>
    <mergeCell ref="BU290:CG290"/>
    <mergeCell ref="A288:AJ288"/>
    <mergeCell ref="AK288:AP288"/>
    <mergeCell ref="A289:AJ289"/>
    <mergeCell ref="AK289:AP289"/>
    <mergeCell ref="BC282:BT282"/>
    <mergeCell ref="BU282:CG282"/>
    <mergeCell ref="BL308:CE308"/>
    <mergeCell ref="BL306:CE307"/>
    <mergeCell ref="BU299:CG299"/>
    <mergeCell ref="BC299:BT299"/>
    <mergeCell ref="A305:FJ305"/>
    <mergeCell ref="CW308:DM308"/>
    <mergeCell ref="EE307:ES307"/>
    <mergeCell ref="ET306:FJ307"/>
    <mergeCell ref="DX300:EJ300"/>
    <mergeCell ref="CX303:DJ303"/>
    <mergeCell ref="CH288:CW288"/>
    <mergeCell ref="A304:BC304"/>
    <mergeCell ref="CT304:FG304"/>
    <mergeCell ref="BU303:CG303"/>
    <mergeCell ref="BU300:CG300"/>
    <mergeCell ref="BU301:CG301"/>
    <mergeCell ref="AK301:AP301"/>
    <mergeCell ref="AQ301:BB301"/>
    <mergeCell ref="ET308:FJ308"/>
    <mergeCell ref="EE308:ES308"/>
    <mergeCell ref="AV306:BK307"/>
    <mergeCell ref="DN308:ED308"/>
    <mergeCell ref="CF307:CV307"/>
    <mergeCell ref="CF306:ES306"/>
    <mergeCell ref="DN307:ED307"/>
    <mergeCell ref="CW307:DM307"/>
    <mergeCell ref="A310:AO310"/>
    <mergeCell ref="AP310:AU310"/>
    <mergeCell ref="AV310:BK310"/>
    <mergeCell ref="AV309:BK309"/>
    <mergeCell ref="A309:AO309"/>
    <mergeCell ref="AP309:AU309"/>
    <mergeCell ref="DN310:ED310"/>
    <mergeCell ref="BL309:CE309"/>
    <mergeCell ref="CW309:DM309"/>
    <mergeCell ref="CW310:DM310"/>
    <mergeCell ref="CF309:CV309"/>
    <mergeCell ref="CF310:CV310"/>
    <mergeCell ref="DN309:ED309"/>
    <mergeCell ref="BL310:CE310"/>
    <mergeCell ref="DN311:ED311"/>
    <mergeCell ref="AV311:BK311"/>
    <mergeCell ref="AV312:BK312"/>
    <mergeCell ref="CF312:CV312"/>
    <mergeCell ref="CW311:DM311"/>
    <mergeCell ref="BL311:CE311"/>
    <mergeCell ref="CF311:CV311"/>
    <mergeCell ref="DN313:ED313"/>
    <mergeCell ref="A313:AO313"/>
    <mergeCell ref="AP313:AU313"/>
    <mergeCell ref="EE312:ES312"/>
    <mergeCell ref="AV313:BK313"/>
    <mergeCell ref="BL312:CE312"/>
    <mergeCell ref="EE313:ES313"/>
    <mergeCell ref="DN312:ED312"/>
    <mergeCell ref="EE315:ES315"/>
    <mergeCell ref="EE314:ES314"/>
    <mergeCell ref="DN314:ED314"/>
    <mergeCell ref="DN315:ED315"/>
    <mergeCell ref="AV315:BK315"/>
    <mergeCell ref="CW314:DM314"/>
    <mergeCell ref="CW313:DM313"/>
    <mergeCell ref="CF313:CV313"/>
    <mergeCell ref="BL313:CE313"/>
    <mergeCell ref="BL315:CE315"/>
    <mergeCell ref="BL314:CE314"/>
    <mergeCell ref="ET319:FJ319"/>
    <mergeCell ref="ET316:FJ316"/>
    <mergeCell ref="ET318:FJ318"/>
    <mergeCell ref="EE318:ES318"/>
    <mergeCell ref="ET317:FJ317"/>
    <mergeCell ref="EE316:ES316"/>
    <mergeCell ref="EE317:ES317"/>
    <mergeCell ref="AP318:AU318"/>
    <mergeCell ref="AV318:BK318"/>
    <mergeCell ref="A317:AO317"/>
    <mergeCell ref="AP317:AU317"/>
    <mergeCell ref="AV317:BK317"/>
    <mergeCell ref="BL317:CE317"/>
    <mergeCell ref="BL318:CE318"/>
    <mergeCell ref="CW318:DM318"/>
    <mergeCell ref="DN318:ED318"/>
    <mergeCell ref="CF318:CV318"/>
    <mergeCell ref="CF317:CV317"/>
    <mergeCell ref="CW317:DM317"/>
    <mergeCell ref="DN317:ED317"/>
    <mergeCell ref="N322:AE322"/>
    <mergeCell ref="BL319:CE319"/>
    <mergeCell ref="DS322:ES322"/>
    <mergeCell ref="EE319:ES319"/>
    <mergeCell ref="DC322:DP322"/>
    <mergeCell ref="DN319:ED319"/>
    <mergeCell ref="AH321:BH321"/>
    <mergeCell ref="N321:AE321"/>
    <mergeCell ref="AH324:BH324"/>
    <mergeCell ref="AH323:BH323"/>
    <mergeCell ref="AH322:BH322"/>
    <mergeCell ref="DS323:ES323"/>
    <mergeCell ref="DC323:DP323"/>
    <mergeCell ref="AD326:AF326"/>
    <mergeCell ref="R323:AE323"/>
    <mergeCell ref="R324:AE324"/>
    <mergeCell ref="A326:B326"/>
    <mergeCell ref="C326:E326"/>
    <mergeCell ref="I326:X326"/>
    <mergeCell ref="Y326:AC326"/>
    <mergeCell ref="CF316:CV316"/>
    <mergeCell ref="CF319:CV319"/>
    <mergeCell ref="CW319:DM319"/>
    <mergeCell ref="CW316:DM316"/>
    <mergeCell ref="AP314:AU314"/>
    <mergeCell ref="AV314:BK314"/>
    <mergeCell ref="A319:AO319"/>
    <mergeCell ref="AP319:AU319"/>
    <mergeCell ref="AV319:BK319"/>
    <mergeCell ref="A316:AO316"/>
    <mergeCell ref="AP316:AU316"/>
    <mergeCell ref="A314:AO314"/>
    <mergeCell ref="AV316:BK316"/>
    <mergeCell ref="A318:AO318"/>
    <mergeCell ref="DN316:ED316"/>
    <mergeCell ref="A312:AO312"/>
    <mergeCell ref="AP312:AU312"/>
    <mergeCell ref="CF315:CV315"/>
    <mergeCell ref="CW315:DM315"/>
    <mergeCell ref="A315:AO315"/>
    <mergeCell ref="AP315:AU315"/>
    <mergeCell ref="CW312:DM312"/>
    <mergeCell ref="CF314:CV314"/>
    <mergeCell ref="BL316:CE316"/>
    <mergeCell ref="A311:AO311"/>
    <mergeCell ref="AP311:AU311"/>
    <mergeCell ref="A300:AJ300"/>
    <mergeCell ref="DX301:EJ301"/>
    <mergeCell ref="DK300:DW300"/>
    <mergeCell ref="CH300:CW300"/>
    <mergeCell ref="CX300:DJ300"/>
    <mergeCell ref="DK301:DW301"/>
    <mergeCell ref="CH301:CW301"/>
    <mergeCell ref="CX301:DJ301"/>
    <mergeCell ref="AK300:AP300"/>
    <mergeCell ref="AQ300:BB300"/>
    <mergeCell ref="BC300:BT300"/>
    <mergeCell ref="BC303:BT303"/>
    <mergeCell ref="A308:AO308"/>
    <mergeCell ref="AP306:AU307"/>
    <mergeCell ref="AP308:AU308"/>
    <mergeCell ref="AV308:BK308"/>
    <mergeCell ref="A306:AO307"/>
    <mergeCell ref="EK290:EW290"/>
    <mergeCell ref="DX290:EJ290"/>
    <mergeCell ref="DK288:DW288"/>
    <mergeCell ref="A303:AJ303"/>
    <mergeCell ref="A302:FG302"/>
    <mergeCell ref="BC301:BT301"/>
    <mergeCell ref="A301:AJ301"/>
    <mergeCell ref="AQ303:BB303"/>
    <mergeCell ref="CH303:CW303"/>
    <mergeCell ref="AK303:AP303"/>
    <mergeCell ref="A299:AJ299"/>
    <mergeCell ref="EK297:EW297"/>
    <mergeCell ref="CX297:DJ297"/>
    <mergeCell ref="DX297:EJ297"/>
    <mergeCell ref="AQ299:BB299"/>
    <mergeCell ref="DX299:EJ299"/>
    <mergeCell ref="DK299:DW299"/>
    <mergeCell ref="DK298:DW298"/>
    <mergeCell ref="AK299:AP299"/>
    <mergeCell ref="DK297:DW297"/>
    <mergeCell ref="CH299:CW299"/>
    <mergeCell ref="EK298:EW298"/>
    <mergeCell ref="CX298:DJ298"/>
    <mergeCell ref="CX299:DJ299"/>
    <mergeCell ref="CH286:CW286"/>
    <mergeCell ref="CX286:DJ286"/>
    <mergeCell ref="CX288:DJ288"/>
    <mergeCell ref="CH290:CW290"/>
    <mergeCell ref="CH289:CW289"/>
    <mergeCell ref="CX289:DJ289"/>
    <mergeCell ref="CX287:DJ287"/>
    <mergeCell ref="CH285:CW285"/>
    <mergeCell ref="AQ288:BB288"/>
    <mergeCell ref="A19:AM19"/>
    <mergeCell ref="AN19:AS19"/>
    <mergeCell ref="AN30:AS30"/>
    <mergeCell ref="AN32:AS32"/>
    <mergeCell ref="A29:AM29"/>
    <mergeCell ref="A32:AM32"/>
    <mergeCell ref="A30:AM30"/>
    <mergeCell ref="AN27:AS27"/>
    <mergeCell ref="AN98:AS98"/>
    <mergeCell ref="AT98:BI98"/>
    <mergeCell ref="AN99:AS99"/>
    <mergeCell ref="AN101:AS101"/>
    <mergeCell ref="AT99:BI99"/>
    <mergeCell ref="AT101:BI101"/>
    <mergeCell ref="AN97:AS97"/>
    <mergeCell ref="AT70:BI70"/>
    <mergeCell ref="AT72:BI72"/>
    <mergeCell ref="AT71:BI71"/>
    <mergeCell ref="AT73:BI73"/>
    <mergeCell ref="AT81:BI81"/>
    <mergeCell ref="AT85:BI85"/>
    <mergeCell ref="AN80:AS80"/>
    <mergeCell ref="AT82:BI82"/>
    <mergeCell ref="AN83:AS83"/>
    <mergeCell ref="A118:AJ118"/>
    <mergeCell ref="AK120:AP120"/>
    <mergeCell ref="A119:AJ119"/>
    <mergeCell ref="BC117:BT117"/>
    <mergeCell ref="AK117:AP117"/>
    <mergeCell ref="BC118:BT118"/>
    <mergeCell ref="AQ117:BB117"/>
    <mergeCell ref="AQ118:BB118"/>
    <mergeCell ref="BC120:BT120"/>
    <mergeCell ref="AK118:AP118"/>
    <mergeCell ref="EX114:FJ114"/>
    <mergeCell ref="DX113:EJ113"/>
    <mergeCell ref="EX117:FJ117"/>
    <mergeCell ref="EK117:EW117"/>
    <mergeCell ref="EX116:FJ116"/>
    <mergeCell ref="DX114:EJ114"/>
    <mergeCell ref="EX115:FJ115"/>
    <mergeCell ref="EX113:FJ113"/>
    <mergeCell ref="DX116:EJ116"/>
    <mergeCell ref="EK116:EW116"/>
    <mergeCell ref="A124:AJ124"/>
    <mergeCell ref="DX117:EJ117"/>
    <mergeCell ref="BU115:CG115"/>
    <mergeCell ref="A120:AJ120"/>
    <mergeCell ref="A117:AJ117"/>
    <mergeCell ref="AS122:BB122"/>
    <mergeCell ref="BC119:BT119"/>
    <mergeCell ref="AK119:AP119"/>
    <mergeCell ref="A122:AJ122"/>
    <mergeCell ref="BU116:CG116"/>
    <mergeCell ref="A126:AJ126"/>
    <mergeCell ref="BC127:BT127"/>
    <mergeCell ref="BU127:CG127"/>
    <mergeCell ref="AK126:AP126"/>
    <mergeCell ref="AQ126:BB126"/>
    <mergeCell ref="BC126:BT126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144:AJ144"/>
    <mergeCell ref="AQ120:BB120"/>
    <mergeCell ref="AQ119:BB119"/>
    <mergeCell ref="AQ124:BB124"/>
    <mergeCell ref="AQ131:BB131"/>
    <mergeCell ref="AQ123:BB123"/>
    <mergeCell ref="AQ129:BB130"/>
    <mergeCell ref="AK122:AP122"/>
    <mergeCell ref="A128:CF128"/>
    <mergeCell ref="AQ127:BB127"/>
    <mergeCell ref="A123:AJ123"/>
    <mergeCell ref="AK124:AP124"/>
    <mergeCell ref="BC139:BT139"/>
    <mergeCell ref="BC149:BR149"/>
    <mergeCell ref="AK147:AP147"/>
    <mergeCell ref="A140:AJ140"/>
    <mergeCell ref="AK138:AP138"/>
    <mergeCell ref="AK140:AP140"/>
    <mergeCell ref="A139:AJ139"/>
    <mergeCell ref="BC140:BT140"/>
    <mergeCell ref="AK129:AP130"/>
    <mergeCell ref="AK127:AP127"/>
    <mergeCell ref="BU124:CG124"/>
    <mergeCell ref="BC125:BR125"/>
    <mergeCell ref="BC124:BT124"/>
    <mergeCell ref="BU129:CG130"/>
    <mergeCell ref="AK133:AP133"/>
    <mergeCell ref="BC138:BT138"/>
    <mergeCell ref="BC151:BR151"/>
    <mergeCell ref="BC146:BR146"/>
    <mergeCell ref="BC147:BR147"/>
    <mergeCell ref="BC148:BI148"/>
    <mergeCell ref="BC150:BR150"/>
    <mergeCell ref="AQ145:BB145"/>
    <mergeCell ref="AQ144:BB144"/>
    <mergeCell ref="BC143:BT143"/>
    <mergeCell ref="BU158:CG158"/>
    <mergeCell ref="BU153:CG153"/>
    <mergeCell ref="CH153:CW153"/>
    <mergeCell ref="BU155:CG155"/>
    <mergeCell ref="CH155:CW155"/>
    <mergeCell ref="CH156:CW156"/>
    <mergeCell ref="AQ143:BB143"/>
    <mergeCell ref="BC145:BT145"/>
    <mergeCell ref="BC144:BT144"/>
    <mergeCell ref="AQ156:BB156"/>
    <mergeCell ref="AQ153:BB153"/>
    <mergeCell ref="AQ152:BB152"/>
    <mergeCell ref="AK155:AP155"/>
    <mergeCell ref="AK156:AP156"/>
    <mergeCell ref="BC153:BT153"/>
    <mergeCell ref="BC155:BR155"/>
    <mergeCell ref="BC154:BR154"/>
    <mergeCell ref="AQ154:BB154"/>
    <mergeCell ref="AQ155:BB155"/>
    <mergeCell ref="AK152:AP152"/>
    <mergeCell ref="A153:AJ153"/>
    <mergeCell ref="AK153:AP153"/>
    <mergeCell ref="DX171:EJ171"/>
    <mergeCell ref="CH162:CW162"/>
    <mergeCell ref="DX154:EJ154"/>
    <mergeCell ref="CX166:DJ166"/>
    <mergeCell ref="CH169:EJ169"/>
    <mergeCell ref="CX170:DJ170"/>
    <mergeCell ref="DK167:DW167"/>
    <mergeCell ref="DX173:EJ173"/>
    <mergeCell ref="AK151:AP151"/>
    <mergeCell ref="A158:AJ158"/>
    <mergeCell ref="A157:AJ157"/>
    <mergeCell ref="AQ158:BB158"/>
    <mergeCell ref="AK158:AP158"/>
    <mergeCell ref="AK157:AP157"/>
    <mergeCell ref="A155:AJ155"/>
    <mergeCell ref="A156:AJ156"/>
    <mergeCell ref="CX161:DJ161"/>
    <mergeCell ref="EX174:FG174"/>
    <mergeCell ref="EX175:FG175"/>
    <mergeCell ref="EX171:FJ171"/>
    <mergeCell ref="CX173:DJ173"/>
    <mergeCell ref="EX172:FH172"/>
    <mergeCell ref="EK171:EW171"/>
    <mergeCell ref="EX173:FG173"/>
    <mergeCell ref="EK173:EW173"/>
    <mergeCell ref="EK172:EW172"/>
    <mergeCell ref="DK172:DW172"/>
    <mergeCell ref="DX189:EJ189"/>
    <mergeCell ref="EK181:EW181"/>
    <mergeCell ref="EX176:FG176"/>
    <mergeCell ref="EX177:FG177"/>
    <mergeCell ref="EX179:FG179"/>
    <mergeCell ref="EX180:FG180"/>
    <mergeCell ref="EX181:FG181"/>
    <mergeCell ref="EK180:EW180"/>
    <mergeCell ref="EK176:EW176"/>
    <mergeCell ref="EX187:FJ187"/>
    <mergeCell ref="EK192:EW192"/>
    <mergeCell ref="DX192:EJ192"/>
    <mergeCell ref="DK174:DW174"/>
    <mergeCell ref="DX174:EJ174"/>
    <mergeCell ref="DX175:EJ175"/>
    <mergeCell ref="EK191:EW191"/>
    <mergeCell ref="EK189:EW189"/>
    <mergeCell ref="EK186:EW186"/>
    <mergeCell ref="EK190:EW190"/>
    <mergeCell ref="DX181:EJ181"/>
    <mergeCell ref="EK250:EW250"/>
    <mergeCell ref="EK241:EW241"/>
    <mergeCell ref="EK216:EW216"/>
    <mergeCell ref="EK194:EW194"/>
    <mergeCell ref="EK198:EW198"/>
    <mergeCell ref="EK196:EW196"/>
    <mergeCell ref="EK214:EW214"/>
    <mergeCell ref="EK230:EW230"/>
    <mergeCell ref="EK227:EW227"/>
    <mergeCell ref="EK212:EW212"/>
    <mergeCell ref="DK224:DW224"/>
    <mergeCell ref="DX194:EJ194"/>
    <mergeCell ref="EX206:FJ206"/>
    <mergeCell ref="EX248:FJ248"/>
    <mergeCell ref="EK225:EW225"/>
    <mergeCell ref="EK247:FJ247"/>
    <mergeCell ref="DX198:EJ198"/>
    <mergeCell ref="DX197:EJ197"/>
    <mergeCell ref="DX206:EJ206"/>
    <mergeCell ref="EK207:EW207"/>
    <mergeCell ref="EK215:EW215"/>
    <mergeCell ref="EK238:EW238"/>
    <mergeCell ref="DX221:EJ221"/>
    <mergeCell ref="EK239:EW239"/>
    <mergeCell ref="EK231:EW231"/>
    <mergeCell ref="EK236:EW236"/>
    <mergeCell ref="DX232:EJ232"/>
    <mergeCell ref="DX231:EJ231"/>
    <mergeCell ref="DX227:EJ227"/>
    <mergeCell ref="EK232:EW232"/>
    <mergeCell ref="EX230:FG230"/>
    <mergeCell ref="EX229:FG229"/>
    <mergeCell ref="EK253:EW253"/>
    <mergeCell ref="DK250:DW250"/>
    <mergeCell ref="DK249:DW249"/>
    <mergeCell ref="DX249:EJ249"/>
    <mergeCell ref="DX250:EJ250"/>
    <mergeCell ref="EK252:EW252"/>
    <mergeCell ref="EK248:EW248"/>
    <mergeCell ref="EK243:EW243"/>
    <mergeCell ref="EK193:EW193"/>
    <mergeCell ref="EK175:EW175"/>
    <mergeCell ref="EX235:FJ235"/>
    <mergeCell ref="EX220:FJ220"/>
    <mergeCell ref="EX216:FJ216"/>
    <mergeCell ref="EX215:FJ215"/>
    <mergeCell ref="EX228:FG228"/>
    <mergeCell ref="EX226:FG226"/>
    <mergeCell ref="EX219:FJ219"/>
    <mergeCell ref="EX221:FJ221"/>
    <mergeCell ref="EX194:FJ194"/>
    <mergeCell ref="EX189:FJ189"/>
    <mergeCell ref="EX193:FJ193"/>
    <mergeCell ref="EX190:FJ190"/>
    <mergeCell ref="EX191:FJ191"/>
    <mergeCell ref="EX162:FJ162"/>
    <mergeCell ref="EK158:EW158"/>
    <mergeCell ref="EK156:EW156"/>
    <mergeCell ref="EK167:EW167"/>
    <mergeCell ref="EX165:FG165"/>
    <mergeCell ref="EX163:FH163"/>
    <mergeCell ref="EX167:FJ167"/>
    <mergeCell ref="EK166:EW166"/>
    <mergeCell ref="EX158:FG158"/>
    <mergeCell ref="EE107:ES107"/>
    <mergeCell ref="EK120:EW120"/>
    <mergeCell ref="EK121:EW121"/>
    <mergeCell ref="EK122:EW122"/>
    <mergeCell ref="ET109:FJ109"/>
    <mergeCell ref="EX119:FJ119"/>
    <mergeCell ref="EE109:ES109"/>
    <mergeCell ref="DX121:EJ121"/>
    <mergeCell ref="DX120:EJ120"/>
    <mergeCell ref="EX120:FJ120"/>
    <mergeCell ref="CW76:DM76"/>
    <mergeCell ref="EE105:ES105"/>
    <mergeCell ref="EE102:ES102"/>
    <mergeCell ref="EE103:ES103"/>
    <mergeCell ref="CW93:DM93"/>
    <mergeCell ref="CW98:DM98"/>
    <mergeCell ref="CW102:DM102"/>
    <mergeCell ref="DN95:ED95"/>
    <mergeCell ref="CW96:DM96"/>
    <mergeCell ref="DN96:ED96"/>
    <mergeCell ref="DN80:ED80"/>
    <mergeCell ref="CW87:DM87"/>
    <mergeCell ref="DN82:ED82"/>
    <mergeCell ref="CW82:DM82"/>
    <mergeCell ref="CW85:DM85"/>
    <mergeCell ref="CW86:DM86"/>
    <mergeCell ref="DN81:ED81"/>
    <mergeCell ref="DN79:ED79"/>
    <mergeCell ref="DN78:ED78"/>
    <mergeCell ref="DN74:ED74"/>
    <mergeCell ref="DN75:ED75"/>
    <mergeCell ref="DN76:ED76"/>
    <mergeCell ref="DN77:ED77"/>
    <mergeCell ref="DK116:DW116"/>
    <mergeCell ref="CH118:CW118"/>
    <mergeCell ref="CH119:CW119"/>
    <mergeCell ref="CH120:CW120"/>
    <mergeCell ref="CX119:DJ119"/>
    <mergeCell ref="CX118:DJ118"/>
    <mergeCell ref="CH117:CW117"/>
    <mergeCell ref="CX116:DJ116"/>
    <mergeCell ref="DK119:DW119"/>
    <mergeCell ref="DK117:DW117"/>
    <mergeCell ref="EK161:EW161"/>
    <mergeCell ref="EK165:EW165"/>
    <mergeCell ref="EK163:EW163"/>
    <mergeCell ref="EK164:EW164"/>
    <mergeCell ref="EK162:EW162"/>
    <mergeCell ref="CX157:DJ157"/>
    <mergeCell ref="CX154:DJ154"/>
    <mergeCell ref="CX155:DJ155"/>
    <mergeCell ref="CH160:EJ160"/>
    <mergeCell ref="CY159:FG159"/>
    <mergeCell ref="DX157:EJ157"/>
    <mergeCell ref="DK157:DW157"/>
    <mergeCell ref="EK157:EW157"/>
    <mergeCell ref="EK155:EW155"/>
    <mergeCell ref="EX157:FG157"/>
    <mergeCell ref="CH154:CW154"/>
    <mergeCell ref="EX153:FJ153"/>
    <mergeCell ref="EX150:FG150"/>
    <mergeCell ref="EX151:FG151"/>
    <mergeCell ref="EX154:FG154"/>
    <mergeCell ref="EX152:FG152"/>
    <mergeCell ref="EK150:EW150"/>
    <mergeCell ref="EK151:EW151"/>
    <mergeCell ref="EK152:EW152"/>
    <mergeCell ref="DK150:DW150"/>
    <mergeCell ref="DX150:EJ150"/>
    <mergeCell ref="EK154:EW154"/>
    <mergeCell ref="DK158:DW158"/>
    <mergeCell ref="DK165:DW165"/>
    <mergeCell ref="DK162:DW162"/>
    <mergeCell ref="DK164:DW164"/>
    <mergeCell ref="DK163:DW163"/>
    <mergeCell ref="EK160:FJ160"/>
    <mergeCell ref="EX164:FG164"/>
    <mergeCell ref="EX161:FJ161"/>
    <mergeCell ref="A179:AJ179"/>
    <mergeCell ref="EK178:EW178"/>
    <mergeCell ref="EK177:EW177"/>
    <mergeCell ref="EK174:EW174"/>
    <mergeCell ref="EK179:EW179"/>
    <mergeCell ref="DX176:EJ176"/>
    <mergeCell ref="DK179:DW179"/>
    <mergeCell ref="DX178:EJ178"/>
    <mergeCell ref="DK178:DW178"/>
    <mergeCell ref="AK178:AP178"/>
    <mergeCell ref="A178:AJ178"/>
    <mergeCell ref="A180:AJ180"/>
    <mergeCell ref="DX182:EJ182"/>
    <mergeCell ref="CX182:DJ182"/>
    <mergeCell ref="BU182:CG182"/>
    <mergeCell ref="DK182:DW182"/>
    <mergeCell ref="DK181:DW181"/>
    <mergeCell ref="A181:AJ181"/>
    <mergeCell ref="AQ181:BB181"/>
    <mergeCell ref="DX180:EJ180"/>
    <mergeCell ref="EX178:FG178"/>
    <mergeCell ref="BC178:BR178"/>
    <mergeCell ref="AQ179:BB179"/>
    <mergeCell ref="BC179:BR179"/>
    <mergeCell ref="CH178:CW178"/>
    <mergeCell ref="CH179:CW179"/>
    <mergeCell ref="CX179:DJ179"/>
    <mergeCell ref="CX178:DJ178"/>
    <mergeCell ref="BU178:CG178"/>
    <mergeCell ref="AK179:AP179"/>
    <mergeCell ref="AK180:AP180"/>
    <mergeCell ref="CH180:CW180"/>
    <mergeCell ref="DK180:DW180"/>
    <mergeCell ref="CX180:DJ180"/>
    <mergeCell ref="BC180:BR180"/>
    <mergeCell ref="BU180:CG180"/>
    <mergeCell ref="AQ180:BB180"/>
    <mergeCell ref="BU179:CG179"/>
    <mergeCell ref="EK188:EW188"/>
    <mergeCell ref="EK182:EW182"/>
    <mergeCell ref="DX186:EJ186"/>
    <mergeCell ref="CH185:EJ185"/>
    <mergeCell ref="EK185:FJ185"/>
    <mergeCell ref="CX186:DJ186"/>
    <mergeCell ref="EX186:FJ186"/>
    <mergeCell ref="EK187:EW187"/>
    <mergeCell ref="EX182:FG182"/>
    <mergeCell ref="CH187:CW187"/>
    <mergeCell ref="CH282:CW282"/>
    <mergeCell ref="CX275:DJ275"/>
    <mergeCell ref="CH276:CW276"/>
    <mergeCell ref="CH277:CW277"/>
    <mergeCell ref="CX281:DJ281"/>
    <mergeCell ref="CH279:CW279"/>
    <mergeCell ref="CH275:CW275"/>
    <mergeCell ref="CX282:DJ282"/>
    <mergeCell ref="CX279:DJ279"/>
    <mergeCell ref="CX277:DJ277"/>
    <mergeCell ref="DX190:EJ190"/>
    <mergeCell ref="DX188:EJ188"/>
    <mergeCell ref="DK171:DW171"/>
    <mergeCell ref="DX177:EJ177"/>
    <mergeCell ref="DX179:EJ179"/>
    <mergeCell ref="DX187:EJ187"/>
    <mergeCell ref="DK189:DW189"/>
    <mergeCell ref="DK186:DW186"/>
    <mergeCell ref="DK187:DW187"/>
    <mergeCell ref="DK188:DW188"/>
    <mergeCell ref="EK149:EW149"/>
    <mergeCell ref="EX148:FE148"/>
    <mergeCell ref="DK146:DW146"/>
    <mergeCell ref="DK147:DW147"/>
    <mergeCell ref="DK149:DW149"/>
    <mergeCell ref="DX149:EJ149"/>
    <mergeCell ref="DX147:EJ147"/>
    <mergeCell ref="DX146:EJ146"/>
    <mergeCell ref="EX149:FG149"/>
    <mergeCell ref="CX148:DR148"/>
    <mergeCell ref="DX125:EJ125"/>
    <mergeCell ref="DX124:EJ124"/>
    <mergeCell ref="DK124:DW124"/>
    <mergeCell ref="DX144:EJ144"/>
    <mergeCell ref="DK140:DW140"/>
    <mergeCell ref="DK142:DW142"/>
    <mergeCell ref="DX139:EJ139"/>
    <mergeCell ref="DX141:EJ141"/>
    <mergeCell ref="DX143:EJ143"/>
    <mergeCell ref="DK141:DW141"/>
    <mergeCell ref="DK139:DW139"/>
    <mergeCell ref="DK144:DW144"/>
    <mergeCell ref="CH122:CW122"/>
    <mergeCell ref="CH124:CW124"/>
    <mergeCell ref="CH126:CW126"/>
    <mergeCell ref="CG128:CX128"/>
    <mergeCell ref="CH123:CW123"/>
    <mergeCell ref="BU122:CG122"/>
    <mergeCell ref="BU123:CG123"/>
    <mergeCell ref="CH125:CW125"/>
    <mergeCell ref="DX122:EJ122"/>
    <mergeCell ref="DK120:DW120"/>
    <mergeCell ref="DK122:DW122"/>
    <mergeCell ref="DX123:EJ123"/>
    <mergeCell ref="DX132:EJ132"/>
    <mergeCell ref="DK131:DW131"/>
    <mergeCell ref="DX127:EJ127"/>
    <mergeCell ref="DK127:DW127"/>
    <mergeCell ref="DK130:DW130"/>
    <mergeCell ref="CH129:EJ129"/>
    <mergeCell ref="CH127:CW127"/>
    <mergeCell ref="CX127:DJ127"/>
    <mergeCell ref="CH131:CW131"/>
    <mergeCell ref="DK132:DW132"/>
    <mergeCell ref="DK133:DW133"/>
    <mergeCell ref="DX134:EJ134"/>
    <mergeCell ref="DX135:EJ135"/>
    <mergeCell ref="DK136:DW136"/>
    <mergeCell ref="DK135:DW135"/>
    <mergeCell ref="DK134:DW134"/>
    <mergeCell ref="CH133:CW133"/>
    <mergeCell ref="CH130:CW130"/>
    <mergeCell ref="CH132:CW132"/>
    <mergeCell ref="CX133:DJ133"/>
    <mergeCell ref="CX132:DJ132"/>
    <mergeCell ref="CH213:CW213"/>
    <mergeCell ref="CX213:DJ213"/>
    <mergeCell ref="CX189:DJ189"/>
    <mergeCell ref="CX208:DJ208"/>
    <mergeCell ref="CX207:DJ207"/>
    <mergeCell ref="CX191:DJ191"/>
    <mergeCell ref="CH201:CW201"/>
    <mergeCell ref="CX211:DJ211"/>
    <mergeCell ref="CX212:DJ212"/>
    <mergeCell ref="CH195:CW195"/>
    <mergeCell ref="DK208:DW208"/>
    <mergeCell ref="DK204:DW204"/>
    <mergeCell ref="DK197:DW197"/>
    <mergeCell ref="DK198:DW198"/>
    <mergeCell ref="DK200:DW200"/>
    <mergeCell ref="DK201:DW201"/>
    <mergeCell ref="DK206:DW206"/>
    <mergeCell ref="EK170:EW170"/>
    <mergeCell ref="EX166:FJ166"/>
    <mergeCell ref="CH165:CW165"/>
    <mergeCell ref="CH171:CW171"/>
    <mergeCell ref="DX167:EJ167"/>
    <mergeCell ref="CH167:CW167"/>
    <mergeCell ref="CY168:FG168"/>
    <mergeCell ref="DK166:DW166"/>
    <mergeCell ref="EK169:FJ169"/>
    <mergeCell ref="EX170:FJ170"/>
    <mergeCell ref="EK213:EW213"/>
    <mergeCell ref="DX205:EJ205"/>
    <mergeCell ref="DX204:EJ204"/>
    <mergeCell ref="DX208:EJ208"/>
    <mergeCell ref="DX211:EJ211"/>
    <mergeCell ref="DX212:EJ212"/>
    <mergeCell ref="DX213:EJ213"/>
    <mergeCell ref="DX199:EJ199"/>
    <mergeCell ref="DX207:EJ207"/>
    <mergeCell ref="CX199:DJ199"/>
    <mergeCell ref="CH199:CW199"/>
    <mergeCell ref="CX206:DJ206"/>
    <mergeCell ref="CX205:DJ205"/>
    <mergeCell ref="CH256:CW256"/>
    <mergeCell ref="CH255:CW255"/>
    <mergeCell ref="CH254:CW254"/>
    <mergeCell ref="CH257:CW257"/>
    <mergeCell ref="CH228:CW228"/>
    <mergeCell ref="BU281:CG281"/>
    <mergeCell ref="BC281:BT281"/>
    <mergeCell ref="BU277:CG277"/>
    <mergeCell ref="BU279:CG279"/>
    <mergeCell ref="BC277:BT277"/>
    <mergeCell ref="BC278:BR278"/>
    <mergeCell ref="BU278:CG278"/>
    <mergeCell ref="BC280:BT280"/>
    <mergeCell ref="CH258:CW258"/>
    <mergeCell ref="BC279:BR279"/>
    <mergeCell ref="BU280:CG280"/>
    <mergeCell ref="BU275:CG275"/>
    <mergeCell ref="BU227:CG227"/>
    <mergeCell ref="BU228:CG228"/>
    <mergeCell ref="BU230:CG230"/>
    <mergeCell ref="BU234:CG235"/>
    <mergeCell ref="BU240:CG240"/>
    <mergeCell ref="BU236:CG236"/>
    <mergeCell ref="BU237:CG237"/>
    <mergeCell ref="BU238:CG238"/>
    <mergeCell ref="BU257:CG257"/>
    <mergeCell ref="AN81:AS81"/>
    <mergeCell ref="AT83:BI83"/>
    <mergeCell ref="AT84:BI84"/>
    <mergeCell ref="BC221:BT221"/>
    <mergeCell ref="BC223:BR223"/>
    <mergeCell ref="BU181:CG181"/>
    <mergeCell ref="BU194:CG194"/>
    <mergeCell ref="AT88:BI88"/>
    <mergeCell ref="EE95:ES95"/>
    <mergeCell ref="DN87:ED87"/>
    <mergeCell ref="EE87:ES87"/>
    <mergeCell ref="EE93:ES93"/>
    <mergeCell ref="DN94:ED94"/>
    <mergeCell ref="EE94:ES94"/>
    <mergeCell ref="EE88:ES88"/>
    <mergeCell ref="EE89:ES89"/>
    <mergeCell ref="DN88:ED88"/>
    <mergeCell ref="EE90:ES90"/>
    <mergeCell ref="ET88:FJ88"/>
    <mergeCell ref="EE92:ES92"/>
    <mergeCell ref="ET92:FJ92"/>
    <mergeCell ref="DN101:ED101"/>
    <mergeCell ref="DN100:ED100"/>
    <mergeCell ref="DN98:ED98"/>
    <mergeCell ref="DN99:ED99"/>
    <mergeCell ref="EE97:ES97"/>
    <mergeCell ref="DN92:ED92"/>
    <mergeCell ref="DN91:ED91"/>
    <mergeCell ref="DX131:EJ131"/>
    <mergeCell ref="DN102:ED102"/>
    <mergeCell ref="DN97:ED97"/>
    <mergeCell ref="ET96:FJ96"/>
    <mergeCell ref="EE101:ES101"/>
    <mergeCell ref="EE100:ES100"/>
    <mergeCell ref="EE99:ES99"/>
    <mergeCell ref="EE96:ES96"/>
    <mergeCell ref="DK121:DW121"/>
    <mergeCell ref="DK123:DW123"/>
    <mergeCell ref="DK207:DW207"/>
    <mergeCell ref="ET106:FG106"/>
    <mergeCell ref="DX137:EJ137"/>
    <mergeCell ref="EE106:ES106"/>
    <mergeCell ref="EX126:FJ126"/>
    <mergeCell ref="EK127:EW127"/>
    <mergeCell ref="EX127:FJ127"/>
    <mergeCell ref="DX126:EJ126"/>
    <mergeCell ref="EK126:EW126"/>
    <mergeCell ref="DX136:EJ136"/>
    <mergeCell ref="CH194:CW194"/>
    <mergeCell ref="DK137:DW137"/>
    <mergeCell ref="CH252:CW252"/>
    <mergeCell ref="DK138:DW138"/>
    <mergeCell ref="CH174:CW174"/>
    <mergeCell ref="DK175:DW175"/>
    <mergeCell ref="DK155:DW155"/>
    <mergeCell ref="DK161:DW161"/>
    <mergeCell ref="CX164:DJ164"/>
    <mergeCell ref="DK209:DW209"/>
    <mergeCell ref="CH181:CW181"/>
    <mergeCell ref="CH186:CW186"/>
    <mergeCell ref="CH182:CW182"/>
    <mergeCell ref="CH274:CW274"/>
    <mergeCell ref="CH271:CW271"/>
    <mergeCell ref="CH270:CW270"/>
    <mergeCell ref="CH229:CW229"/>
    <mergeCell ref="CH220:CW220"/>
    <mergeCell ref="CH222:CW222"/>
    <mergeCell ref="CH223:CW223"/>
    <mergeCell ref="BU270:CG270"/>
    <mergeCell ref="BU273:CG273"/>
    <mergeCell ref="BU271:CG271"/>
    <mergeCell ref="BU272:CG272"/>
    <mergeCell ref="CH291:CW291"/>
    <mergeCell ref="CX291:DJ291"/>
    <mergeCell ref="DK291:DW291"/>
    <mergeCell ref="CX290:DJ290"/>
    <mergeCell ref="DK290:DW290"/>
    <mergeCell ref="A291:AJ291"/>
    <mergeCell ref="AK291:AP291"/>
    <mergeCell ref="AQ291:BB291"/>
    <mergeCell ref="BC291:BT291"/>
    <mergeCell ref="EX291:FJ291"/>
    <mergeCell ref="DX142:EJ142"/>
    <mergeCell ref="DX140:EJ140"/>
    <mergeCell ref="DX148:EJ148"/>
    <mergeCell ref="DX291:EJ291"/>
    <mergeCell ref="EX214:FG214"/>
    <mergeCell ref="DX151:EJ151"/>
    <mergeCell ref="DX158:EJ158"/>
    <mergeCell ref="DX165:EJ165"/>
    <mergeCell ref="DX164:EJ164"/>
    <mergeCell ref="DX281:EJ281"/>
    <mergeCell ref="DK281:DW281"/>
    <mergeCell ref="CH265:EJ265"/>
    <mergeCell ref="CX272:DJ272"/>
    <mergeCell ref="CX274:DJ274"/>
    <mergeCell ref="CX273:DJ273"/>
    <mergeCell ref="CH273:CW273"/>
    <mergeCell ref="CH267:CW267"/>
    <mergeCell ref="CX267:DJ267"/>
    <mergeCell ref="CX276:DJ276"/>
    <mergeCell ref="CX162:DJ162"/>
    <mergeCell ref="DK285:DW285"/>
    <mergeCell ref="EK218:FJ218"/>
    <mergeCell ref="CX285:DJ285"/>
    <mergeCell ref="EX223:FG223"/>
    <mergeCell ref="EX224:FG224"/>
    <mergeCell ref="EX244:FG244"/>
    <mergeCell ref="EX239:FG239"/>
    <mergeCell ref="EX238:FJ238"/>
    <mergeCell ref="EX237:FJ237"/>
    <mergeCell ref="DK225:DW225"/>
    <mergeCell ref="DK286:DW286"/>
    <mergeCell ref="DK238:DW238"/>
    <mergeCell ref="DK271:DW271"/>
    <mergeCell ref="DK259:DW259"/>
    <mergeCell ref="DK277:DW277"/>
    <mergeCell ref="DK226:DW226"/>
    <mergeCell ref="DK270:DW270"/>
    <mergeCell ref="DK269:DW269"/>
    <mergeCell ref="DK263:DW263"/>
    <mergeCell ref="DX271:EJ271"/>
    <mergeCell ref="DX272:EJ272"/>
    <mergeCell ref="DK279:DW279"/>
    <mergeCell ref="DK272:DW272"/>
    <mergeCell ref="DK278:DW278"/>
    <mergeCell ref="DK276:DW276"/>
    <mergeCell ref="DX254:EJ254"/>
    <mergeCell ref="A101:AM101"/>
    <mergeCell ref="AN72:AS72"/>
    <mergeCell ref="AN89:AS89"/>
    <mergeCell ref="BJ76:CE76"/>
    <mergeCell ref="AN87:AS87"/>
    <mergeCell ref="AT74:BI74"/>
    <mergeCell ref="BJ79:CE79"/>
    <mergeCell ref="AN82:AS82"/>
    <mergeCell ref="AT80:BI80"/>
    <mergeCell ref="AN95:AS95"/>
    <mergeCell ref="AN88:AS88"/>
    <mergeCell ref="AT92:BI92"/>
    <mergeCell ref="AT91:BI91"/>
    <mergeCell ref="AN94:AS94"/>
    <mergeCell ref="AN90:AS90"/>
    <mergeCell ref="AT89:BI89"/>
    <mergeCell ref="AT90:BI90"/>
    <mergeCell ref="AT94:BI94"/>
    <mergeCell ref="AT93:BI93"/>
    <mergeCell ref="CX229:DJ229"/>
    <mergeCell ref="DK229:DW229"/>
    <mergeCell ref="AK230:AP230"/>
    <mergeCell ref="AQ230:BB230"/>
    <mergeCell ref="AK229:AP229"/>
    <mergeCell ref="AQ229:BB229"/>
    <mergeCell ref="BC229:BT229"/>
    <mergeCell ref="BU229:CG229"/>
    <mergeCell ref="BC226:BT226"/>
    <mergeCell ref="BU226:CG226"/>
    <mergeCell ref="CH226:CW226"/>
    <mergeCell ref="CX226:DJ226"/>
    <mergeCell ref="A262:AJ262"/>
    <mergeCell ref="AK262:AP262"/>
    <mergeCell ref="AQ262:BB262"/>
    <mergeCell ref="BC262:BR262"/>
    <mergeCell ref="EK229:EW229"/>
    <mergeCell ref="DX262:EJ262"/>
    <mergeCell ref="EK262:EW262"/>
    <mergeCell ref="DK262:DW262"/>
    <mergeCell ref="DX229:EJ229"/>
    <mergeCell ref="DX230:EJ230"/>
    <mergeCell ref="DK230:DW230"/>
    <mergeCell ref="DX259:EJ259"/>
    <mergeCell ref="EK259:EW259"/>
    <mergeCell ref="EK260:EW260"/>
    <mergeCell ref="ET105:FJ105"/>
    <mergeCell ref="EE104:ES104"/>
    <mergeCell ref="EK226:EW226"/>
    <mergeCell ref="EE91:ES91"/>
    <mergeCell ref="ET91:FJ91"/>
    <mergeCell ref="DX163:EJ163"/>
    <mergeCell ref="DX161:EJ161"/>
    <mergeCell ref="DX162:EJ162"/>
    <mergeCell ref="DX166:EJ166"/>
    <mergeCell ref="DX138:EJ138"/>
    <mergeCell ref="DK196:DW196"/>
    <mergeCell ref="DK199:DW199"/>
    <mergeCell ref="DK190:DW190"/>
    <mergeCell ref="DK194:DW194"/>
    <mergeCell ref="CW24:DM24"/>
    <mergeCell ref="BJ91:CE91"/>
    <mergeCell ref="CF91:CV91"/>
    <mergeCell ref="CW91:DM91"/>
    <mergeCell ref="CW80:DM80"/>
    <mergeCell ref="CW81:DM81"/>
    <mergeCell ref="CW75:DM75"/>
    <mergeCell ref="CW78:DM78"/>
    <mergeCell ref="CW79:DM79"/>
    <mergeCell ref="CW77:DM77"/>
    <mergeCell ref="AN24:AS24"/>
    <mergeCell ref="AT24:BI24"/>
    <mergeCell ref="BJ24:CE24"/>
    <mergeCell ref="CF24:CV24"/>
    <mergeCell ref="BJ92:CE92"/>
    <mergeCell ref="CF92:CV92"/>
    <mergeCell ref="CW92:DM92"/>
    <mergeCell ref="CX194:DJ194"/>
    <mergeCell ref="DK192:DW192"/>
    <mergeCell ref="CH193:CW193"/>
    <mergeCell ref="CX193:DJ193"/>
    <mergeCell ref="CH161:CW161"/>
    <mergeCell ref="CH157:CW157"/>
    <mergeCell ref="DK191:DW191"/>
    <mergeCell ref="DX260:EJ260"/>
    <mergeCell ref="EE24:ES24"/>
    <mergeCell ref="ET24:FJ24"/>
    <mergeCell ref="A259:AJ259"/>
    <mergeCell ref="AK259:AP259"/>
    <mergeCell ref="AQ259:BB259"/>
    <mergeCell ref="BC259:BT259"/>
    <mergeCell ref="BU259:CG259"/>
    <mergeCell ref="CH259:CW259"/>
    <mergeCell ref="CX259:DJ259"/>
    <mergeCell ref="EX260:FJ260"/>
    <mergeCell ref="EX259:FJ259"/>
    <mergeCell ref="A260:AJ260"/>
    <mergeCell ref="AK260:AP260"/>
    <mergeCell ref="AQ260:BB260"/>
    <mergeCell ref="BC260:BT260"/>
    <mergeCell ref="BU260:CG260"/>
    <mergeCell ref="CH260:CW260"/>
    <mergeCell ref="CX260:DJ260"/>
    <mergeCell ref="DK260:DW260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4" r:id="rId1"/>
  <rowBreaks count="7" manualBreakCount="7">
    <brk id="44" max="163" man="1"/>
    <brk id="82" max="163" man="1"/>
    <brk id="109" max="255" man="1"/>
    <brk id="158" max="163" man="1"/>
    <brk id="201" max="163" man="1"/>
    <brk id="244" max="163" man="1"/>
    <brk id="292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2013-06-30T06:53:15Z</cp:lastPrinted>
  <dcterms:created xsi:type="dcterms:W3CDTF">2005-02-01T12:32:18Z</dcterms:created>
  <dcterms:modified xsi:type="dcterms:W3CDTF">2013-06-30T06:54:06Z</dcterms:modified>
  <cp:category/>
  <cp:version/>
  <cp:contentType/>
  <cp:contentStatus/>
</cp:coreProperties>
</file>