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'отчет'!$A$48:$AM$48</definedName>
    <definedName name="_xlnm.Print_Area" localSheetId="0">'отчет'!$A$1:$FH$343</definedName>
  </definedNames>
  <calcPr fullCalcOnLoad="1" refMode="R1C1"/>
</workbook>
</file>

<file path=xl/sharedStrings.xml><?xml version="1.0" encoding="utf-8"?>
<sst xmlns="http://schemas.openxmlformats.org/spreadsheetml/2006/main" count="714" uniqueCount="348">
  <si>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</si>
  <si>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</si>
  <si>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</si>
  <si>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</si>
  <si>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</si>
  <si>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</si>
  <si>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</si>
  <si>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</si>
  <si>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</si>
  <si>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</si>
  <si>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</si>
  <si>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</si>
  <si>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</si>
  <si>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</si>
  <si>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</si>
  <si>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</si>
  <si>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</si>
  <si>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</si>
  <si>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</si>
  <si>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</si>
  <si>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</si>
  <si>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</si>
  <si>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</si>
  <si>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</si>
  <si>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</si>
  <si>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</si>
  <si>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</si>
  <si>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</si>
  <si>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</si>
  <si>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</si>
  <si>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</si>
  <si>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</si>
  <si>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</si>
  <si>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</si>
  <si>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</si>
  <si>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</si>
  <si>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</si>
  <si>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</si>
  <si>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</si>
  <si>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</si>
  <si>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</si>
  <si>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</si>
  <si>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</si>
  <si>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</si>
  <si>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</si>
  <si>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</si>
  <si>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</si>
  <si>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</si>
  <si>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</si>
  <si>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</si>
  <si>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</si>
  <si>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</si>
  <si>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</si>
  <si>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</si>
  <si>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</si>
  <si>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</si>
  <si>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</si>
  <si>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</si>
  <si>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</si>
  <si>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</si>
  <si>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</si>
  <si>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</si>
  <si>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</si>
  <si>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</si>
  <si>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</si>
  <si>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</si>
  <si>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</si>
  <si>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</si>
  <si>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</si>
  <si>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</si>
  <si>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</si>
  <si>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</si>
  <si>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</si>
  <si>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</si>
  <si>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</si>
  <si>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</si>
  <si>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</si>
  <si>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</si>
  <si>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</si>
  <si>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</si>
  <si>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</si>
  <si>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</si>
  <si>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</si>
  <si>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</si>
  <si>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</si>
  <si>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</si>
  <si>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</si>
  <si>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</si>
  <si>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</si>
  <si>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</si>
  <si>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</si>
  <si>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</si>
  <si>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</si>
  <si>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</si>
  <si>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</si>
  <si>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</si>
  <si>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</si>
  <si>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</si>
  <si>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</si>
  <si>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</si>
  <si>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</si>
  <si>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</si>
  <si>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</si>
  <si>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</si>
  <si>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</si>
  <si>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</si>
  <si>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</si>
  <si>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</si>
  <si>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</si>
  <si>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</si>
  <si>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</si>
  <si>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</si>
  <si>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</si>
  <si>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</si>
  <si>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</si>
  <si>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</si>
  <si>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</si>
  <si>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</si>
  <si>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</si>
  <si>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</si>
  <si>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</si>
  <si>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</si>
  <si>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</si>
  <si>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</si>
  <si>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</si>
  <si>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</si>
  <si>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</si>
  <si>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</si>
  <si>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</si>
  <si>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</si>
  <si>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</si>
  <si>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</si>
  <si>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</si>
  <si>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</si>
  <si>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</si>
  <si>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</si>
  <si>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</si>
  <si>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</si>
  <si>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</si>
  <si>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</si>
  <si>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</si>
  <si>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</si>
  <si>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</si>
  <si>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</si>
  <si>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</si>
  <si>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</si>
  <si>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</si>
  <si>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</si>
  <si>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</si>
  <si>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</si>
  <si>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</si>
  <si>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</si>
  <si>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</si>
  <si>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</si>
  <si>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</si>
  <si>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</si>
  <si>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</si>
  <si>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</si>
  <si>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</si>
  <si>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</si>
  <si>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</si>
  <si>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</si>
  <si>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</si>
  <si>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</si>
  <si>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</si>
  <si>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</si>
  <si>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</si>
  <si>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</si>
  <si>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</si>
  <si>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</si>
  <si>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</si>
  <si>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</si>
  <si>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</si>
  <si>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</si>
  <si>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</si>
  <si>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</si>
  <si>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</si>
  <si>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</si>
  <si>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</si>
  <si>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</si>
  <si>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</si>
  <si>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</si>
  <si>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</si>
  <si>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</si>
  <si>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</si>
  <si>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</si>
  <si>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</si>
  <si>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</si>
  <si>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</si>
  <si>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</si>
  <si>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</si>
  <si>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</si>
  <si>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</si>
  <si>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</si>
  <si>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</si>
  <si>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</si>
  <si>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</si>
  <si>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</si>
  <si>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</si>
  <si>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</si>
  <si>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</si>
  <si>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</si>
  <si>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</si>
  <si>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</si>
  <si>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</si>
  <si>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</si>
  <si>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</si>
  <si>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</si>
  <si>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</si>
  <si>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</si>
  <si>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</si>
  <si>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951.0113.0920300.244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</si>
  <si>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</si>
  <si>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</si>
  <si>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</si>
  <si>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</si>
  <si>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</si>
  <si>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</si>
  <si>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</si>
  <si>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</si>
  <si>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</si>
  <si>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</si>
  <si>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</si>
  <si>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</si>
  <si>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</si>
  <si>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</si>
  <si>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</si>
  <si>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</si>
  <si>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</si>
  <si>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</si>
  <si>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</si>
  <si>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</si>
  <si>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</si>
  <si>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</si>
  <si>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</si>
  <si>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</si>
  <si>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</si>
  <si>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</si>
  <si>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</si>
  <si>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</si>
  <si>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</si>
  <si>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</si>
  <si>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</si>
  <si>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</si>
  <si>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</si>
  <si>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</si>
  <si>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</si>
  <si>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</si>
  <si>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</si>
  <si>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</si>
  <si>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</si>
  <si>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Работы, услуги по содержанию имущества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</si>
  <si>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</si>
  <si>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</si>
  <si>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</si>
  <si>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</si>
  <si>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</si>
  <si>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</si>
  <si>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</si>
  <si>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</si>
  <si>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</si>
  <si>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</si>
  <si>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</si>
  <si>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</si>
  <si>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</si>
  <si>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</si>
  <si>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</si>
  <si>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</si>
  <si>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</si>
  <si>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</si>
  <si>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</si>
  <si>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</si>
  <si>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</si>
  <si>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</si>
  <si>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</si>
  <si>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</si>
  <si>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951.0113.0900200.244  ф.00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</si>
  <si>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</si>
  <si>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</si>
  <si>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</si>
  <si>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</si>
  <si>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</si>
  <si>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</si>
  <si>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</si>
  <si>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</si>
  <si>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</si>
  <si>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</si>
  <si>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</si>
  <si>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</si>
  <si>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</si>
  <si>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</si>
  <si>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</si>
  <si>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</si>
  <si>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</si>
  <si>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</si>
  <si>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</si>
  <si>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13 г.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</si>
  <si>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</si>
  <si>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</si>
  <si>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</si>
  <si>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</si>
  <si>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</si>
  <si>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</si>
  <si>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</si>
  <si>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951.0409.5222700.244 ф.19</t>
  </si>
  <si>
    <t>951.0503.7955546.244 ф.32</t>
  </si>
  <si>
    <t>951.0503.7953546.244 ф.36</t>
  </si>
  <si>
    <t>951.0503.7953546.244 ф.37</t>
  </si>
  <si>
    <t>1 09 04053 10 3000 110</t>
  </si>
  <si>
    <t>951.0309.7952646.244 ф.00</t>
  </si>
  <si>
    <t>951.0113.7952746.244   ф.00</t>
  </si>
  <si>
    <t>951.0409.5222700.243 ф.16</t>
  </si>
  <si>
    <t>951.0409.5222700.243 ф.85</t>
  </si>
  <si>
    <t xml:space="preserve">951.0502.5221500.411 </t>
  </si>
  <si>
    <t>951.0502.5221500.411 ф.16</t>
  </si>
  <si>
    <t>951.0502.5221500.411 ф.85</t>
  </si>
  <si>
    <t xml:space="preserve">951.0409.5222700.243 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</si>
  <si>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</si>
  <si>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</si>
  <si>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</si>
  <si>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</si>
  <si>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951.0503.7953546.244 ф.32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</si>
  <si>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</si>
  <si>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</si>
  <si>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</si>
  <si>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951.0801.7950801 611  ф.01</t>
  </si>
  <si>
    <t xml:space="preserve">      225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</si>
  <si>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</si>
  <si>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</si>
  <si>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</si>
  <si>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</si>
  <si>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</si>
  <si>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</si>
  <si>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</si>
  <si>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</si>
  <si>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</si>
  <si>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</si>
  <si>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</si>
  <si>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951.0203.0013600.242    ф.15</t>
  </si>
  <si>
    <t>декабря</t>
  </si>
  <si>
    <t>Прочие  безвозмездные поступления</t>
  </si>
  <si>
    <t>Прочие  безвозмездные поступления, передаваемые бюджетам поселений</t>
  </si>
  <si>
    <t>951.0409.7956100.244 ф.00</t>
  </si>
  <si>
    <t>01.12.2013</t>
  </si>
  <si>
    <t>02</t>
  </si>
  <si>
    <t>1 05 01011 01 3000 110</t>
  </si>
  <si>
    <t>2 07 05000 10 0000 180</t>
  </si>
  <si>
    <t>2 07 00000 00 0000 180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</si>
</sst>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12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" fontId="6" fillId="24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166" fontId="5" fillId="0" borderId="13" xfId="43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1" fillId="0" borderId="13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" fontId="5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vertical="top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wrapText="1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3"/>
  <sheetViews>
    <sheetView tabSelected="1" view="pageBreakPreview" zoomScaleSheetLayoutView="100" workbookViewId="0" topLeftCell="A90">
      <selection activeCell="BC122" sqref="BC122:BT123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72" t="s">
        <v>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74" t="s">
        <v>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5"/>
      <c r="ES2" s="5"/>
      <c r="ET2" s="183" t="s">
        <v>0</v>
      </c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5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86" t="s">
        <v>17</v>
      </c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8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76" t="s">
        <v>339</v>
      </c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7">
        <v>2013</v>
      </c>
      <c r="CF4" s="177"/>
      <c r="CG4" s="177"/>
      <c r="CH4" s="177"/>
      <c r="CI4" s="177"/>
      <c r="CJ4" s="178" t="s">
        <v>4</v>
      </c>
      <c r="CK4" s="178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71" t="s">
        <v>343</v>
      </c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4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70" t="s">
        <v>51</v>
      </c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89" t="s">
        <v>52</v>
      </c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1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70" t="s">
        <v>121</v>
      </c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71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4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71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4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189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92">
        <v>383</v>
      </c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4"/>
    </row>
    <row r="9" spans="1:166" s="4" customFormat="1" ht="15.75" customHeight="1">
      <c r="A9" s="174" t="s">
        <v>20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82"/>
    </row>
    <row r="10" spans="1:167" s="4" customFormat="1" ht="19.5" customHeight="1">
      <c r="A10" s="159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1"/>
      <c r="AN10" s="159" t="s">
        <v>23</v>
      </c>
      <c r="AO10" s="160"/>
      <c r="AP10" s="160"/>
      <c r="AQ10" s="160"/>
      <c r="AR10" s="160"/>
      <c r="AS10" s="161"/>
      <c r="AT10" s="159" t="s">
        <v>28</v>
      </c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1"/>
      <c r="BJ10" s="159" t="s">
        <v>138</v>
      </c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1"/>
      <c r="CF10" s="79" t="s">
        <v>24</v>
      </c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1"/>
      <c r="ET10" s="71" t="s">
        <v>29</v>
      </c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5"/>
    </row>
    <row r="11" spans="1:167" s="4" customFormat="1" ht="109.5" customHeigh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4"/>
      <c r="AN11" s="162"/>
      <c r="AO11" s="163"/>
      <c r="AP11" s="163"/>
      <c r="AQ11" s="163"/>
      <c r="AR11" s="163"/>
      <c r="AS11" s="164"/>
      <c r="AT11" s="162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4"/>
      <c r="BJ11" s="162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4"/>
      <c r="CF11" s="80" t="s">
        <v>139</v>
      </c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1"/>
      <c r="CW11" s="79" t="s">
        <v>25</v>
      </c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1"/>
      <c r="DN11" s="79" t="s">
        <v>26</v>
      </c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1"/>
      <c r="EE11" s="79" t="s">
        <v>27</v>
      </c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5"/>
    </row>
    <row r="12" spans="1:167" s="4" customFormat="1" ht="11.25" customHeight="1">
      <c r="A12" s="179">
        <v>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1"/>
      <c r="AN12" s="179">
        <v>2</v>
      </c>
      <c r="AO12" s="180"/>
      <c r="AP12" s="180"/>
      <c r="AQ12" s="180"/>
      <c r="AR12" s="180"/>
      <c r="AS12" s="181"/>
      <c r="AT12" s="179">
        <v>3</v>
      </c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179">
        <v>4</v>
      </c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1"/>
      <c r="CF12" s="179">
        <v>5</v>
      </c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1"/>
      <c r="CW12" s="179">
        <v>6</v>
      </c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1"/>
      <c r="DN12" s="179">
        <v>7</v>
      </c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1"/>
      <c r="EE12" s="179">
        <v>8</v>
      </c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1"/>
      <c r="ET12" s="198">
        <v>9</v>
      </c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5"/>
    </row>
    <row r="13" spans="1:167" s="12" customFormat="1" ht="20.25" customHeight="1">
      <c r="A13" s="195" t="s">
        <v>21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7"/>
      <c r="AN13" s="117" t="s">
        <v>30</v>
      </c>
      <c r="AO13" s="117"/>
      <c r="AP13" s="117"/>
      <c r="AQ13" s="117"/>
      <c r="AR13" s="117"/>
      <c r="AS13" s="117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56">
        <f>BJ15+BJ104</f>
        <v>10220046</v>
      </c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>
        <f>CF15+CF105</f>
        <v>8960374.76</v>
      </c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6">
        <f>CF13</f>
        <v>8960374.76</v>
      </c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11"/>
    </row>
    <row r="14" spans="1:167" s="4" customFormat="1" ht="15" customHeight="1">
      <c r="A14" s="51" t="s">
        <v>22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116" t="s">
        <v>31</v>
      </c>
      <c r="AO14" s="116"/>
      <c r="AP14" s="116"/>
      <c r="AQ14" s="116"/>
      <c r="AR14" s="116"/>
      <c r="AS14" s="116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"/>
    </row>
    <row r="15" spans="1:167" s="12" customFormat="1" ht="18" customHeight="1">
      <c r="A15" s="112" t="s">
        <v>147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63"/>
      <c r="AO15" s="63"/>
      <c r="AP15" s="63"/>
      <c r="AQ15" s="63"/>
      <c r="AR15" s="63"/>
      <c r="AS15" s="63"/>
      <c r="AT15" s="63" t="s">
        <v>89</v>
      </c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56">
        <f>BJ16+BJ53+BJ69+BJ80+BJ86+BJ29+BJ94</f>
        <v>2980100</v>
      </c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>
        <f>CF16+CF53+CF69+CF86+CF73+CF80+CF101+CF29+CF94</f>
        <v>2627675.43</v>
      </c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6">
        <f>CF15</f>
        <v>2627675.43</v>
      </c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11"/>
    </row>
    <row r="16" spans="1:167" s="12" customFormat="1" ht="18" customHeight="1">
      <c r="A16" s="131" t="s">
        <v>167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63"/>
      <c r="AO16" s="63"/>
      <c r="AP16" s="63"/>
      <c r="AQ16" s="63"/>
      <c r="AR16" s="63"/>
      <c r="AS16" s="63"/>
      <c r="AT16" s="63" t="s">
        <v>148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56">
        <f>BJ17</f>
        <v>807800</v>
      </c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>
        <f>CF17</f>
        <v>377103.60000000003</v>
      </c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6">
        <f>CF16</f>
        <v>377103.60000000003</v>
      </c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10"/>
      <c r="FJ16" s="10"/>
      <c r="FK16" s="11"/>
    </row>
    <row r="17" spans="1:167" s="12" customFormat="1" ht="18.75" customHeight="1">
      <c r="A17" s="131" t="s">
        <v>50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63"/>
      <c r="AO17" s="63"/>
      <c r="AP17" s="63"/>
      <c r="AQ17" s="63"/>
      <c r="AR17" s="63"/>
      <c r="AS17" s="63"/>
      <c r="AT17" s="63" t="s">
        <v>107</v>
      </c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56">
        <f>BJ18</f>
        <v>807800</v>
      </c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>
        <f>CF18+CF25+CF22</f>
        <v>377103.60000000003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6">
        <f>CF17</f>
        <v>377103.60000000003</v>
      </c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10"/>
      <c r="FI17" s="10"/>
      <c r="FJ17" s="10"/>
      <c r="FK17" s="11"/>
    </row>
    <row r="18" spans="1:167" s="12" customFormat="1" ht="18" customHeight="1">
      <c r="A18" s="112" t="s">
        <v>50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63"/>
      <c r="AO18" s="63"/>
      <c r="AP18" s="63"/>
      <c r="AQ18" s="63"/>
      <c r="AR18" s="63"/>
      <c r="AS18" s="63"/>
      <c r="AT18" s="63" t="s">
        <v>191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56">
        <v>807800</v>
      </c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>
        <f>CF19+CF20+CF21</f>
        <v>362615.32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6">
        <f>CF18</f>
        <v>362615.32</v>
      </c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11"/>
    </row>
    <row r="19" spans="1:170" s="4" customFormat="1" ht="15.75" customHeight="1">
      <c r="A19" s="57" t="s">
        <v>50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8"/>
      <c r="AO19" s="58"/>
      <c r="AP19" s="58"/>
      <c r="AQ19" s="58"/>
      <c r="AR19" s="58"/>
      <c r="AS19" s="58"/>
      <c r="AT19" s="58" t="s">
        <v>190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9">
        <v>0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>
        <v>361593.02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9">
        <f>CF19</f>
        <v>361593.02</v>
      </c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"/>
      <c r="FN19" s="5"/>
    </row>
    <row r="20" spans="1:170" s="4" customFormat="1" ht="15.75" customHeight="1">
      <c r="A20" s="57" t="s">
        <v>50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8"/>
      <c r="AP20" s="58"/>
      <c r="AQ20" s="58"/>
      <c r="AR20" s="58"/>
      <c r="AS20" s="58"/>
      <c r="AT20" s="58" t="s">
        <v>236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9">
        <v>0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>
        <v>1022.3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9">
        <f aca="true" t="shared" si="0" ref="EE20:EE27">CF20</f>
        <v>1022.3</v>
      </c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"/>
      <c r="FN20" s="5"/>
    </row>
    <row r="21" spans="1:170" s="4" customFormat="1" ht="15.75" customHeight="1">
      <c r="A21" s="57" t="s">
        <v>50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8"/>
      <c r="AO21" s="58"/>
      <c r="AP21" s="58"/>
      <c r="AQ21" s="58"/>
      <c r="AR21" s="58"/>
      <c r="AS21" s="58"/>
      <c r="AT21" s="58" t="s">
        <v>289</v>
      </c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9">
        <v>0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>
        <v>0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9">
        <f>CF21</f>
        <v>0</v>
      </c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"/>
      <c r="FN21" s="5"/>
    </row>
    <row r="22" spans="1:170" s="12" customFormat="1" ht="15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63"/>
      <c r="AO22" s="63"/>
      <c r="AP22" s="63"/>
      <c r="AQ22" s="63"/>
      <c r="AR22" s="63"/>
      <c r="AS22" s="63"/>
      <c r="AT22" s="63" t="s">
        <v>278</v>
      </c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56">
        <v>0</v>
      </c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>
        <f>CF23+CF24</f>
        <v>1034.65</v>
      </c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6">
        <f t="shared" si="0"/>
        <v>1034.65</v>
      </c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11"/>
      <c r="FN22" s="11"/>
    </row>
    <row r="23" spans="1:170" s="4" customFormat="1" ht="15.75" customHeight="1">
      <c r="A23" s="57" t="s">
        <v>50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  <c r="AO23" s="58"/>
      <c r="AP23" s="58"/>
      <c r="AQ23" s="58"/>
      <c r="AR23" s="58"/>
      <c r="AS23" s="58"/>
      <c r="AT23" s="58" t="s">
        <v>277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9">
        <v>0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>
        <v>1013.9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9">
        <f t="shared" si="0"/>
        <v>1013.9</v>
      </c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"/>
      <c r="FN23" s="5"/>
    </row>
    <row r="24" spans="1:170" s="4" customFormat="1" ht="15.75" customHeight="1">
      <c r="A24" s="57" t="s">
        <v>50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  <c r="AO24" s="58"/>
      <c r="AP24" s="58"/>
      <c r="AQ24" s="58"/>
      <c r="AR24" s="58"/>
      <c r="AS24" s="58"/>
      <c r="AT24" s="58" t="s">
        <v>320</v>
      </c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9">
        <v>0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>
        <v>20.75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9">
        <f>CF24</f>
        <v>20.75</v>
      </c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"/>
      <c r="FN24" s="5"/>
    </row>
    <row r="25" spans="1:170" s="12" customFormat="1" ht="15.75" customHeight="1">
      <c r="A25" s="112" t="s">
        <v>50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63"/>
      <c r="AO25" s="63"/>
      <c r="AP25" s="63"/>
      <c r="AQ25" s="63"/>
      <c r="AR25" s="63"/>
      <c r="AS25" s="63"/>
      <c r="AT25" s="63" t="s">
        <v>264</v>
      </c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56">
        <v>0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>
        <f>CF26+CF27+CF28</f>
        <v>13453.63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6">
        <f t="shared" si="0"/>
        <v>13453.63</v>
      </c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11"/>
      <c r="FN25" s="11"/>
    </row>
    <row r="26" spans="1:170" s="4" customFormat="1" ht="15.75" customHeight="1">
      <c r="A26" s="57" t="s">
        <v>50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8"/>
      <c r="AO26" s="58"/>
      <c r="AP26" s="58"/>
      <c r="AQ26" s="58"/>
      <c r="AR26" s="58"/>
      <c r="AS26" s="58"/>
      <c r="AT26" s="58" t="s">
        <v>237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9">
        <v>0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>
        <v>13121.8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9">
        <f t="shared" si="0"/>
        <v>13121.8</v>
      </c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"/>
      <c r="FN26" s="5"/>
    </row>
    <row r="27" spans="1:170" s="4" customFormat="1" ht="15.75" customHeight="1">
      <c r="A27" s="57" t="s">
        <v>50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  <c r="AO27" s="58"/>
      <c r="AP27" s="58"/>
      <c r="AQ27" s="58"/>
      <c r="AR27" s="58"/>
      <c r="AS27" s="58"/>
      <c r="AT27" s="58" t="s">
        <v>238</v>
      </c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9">
        <v>0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>
        <v>31.83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9">
        <f t="shared" si="0"/>
        <v>31.83</v>
      </c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"/>
      <c r="FN27" s="5"/>
    </row>
    <row r="28" spans="1:170" s="4" customFormat="1" ht="15.75" customHeight="1">
      <c r="A28" s="57" t="s">
        <v>50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8"/>
      <c r="AO28" s="58"/>
      <c r="AP28" s="58"/>
      <c r="AQ28" s="58"/>
      <c r="AR28" s="58"/>
      <c r="AS28" s="58"/>
      <c r="AT28" s="58" t="s">
        <v>293</v>
      </c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9">
        <v>0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>
        <v>300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9">
        <f>CF28</f>
        <v>300</v>
      </c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"/>
      <c r="FN28" s="5"/>
    </row>
    <row r="29" spans="1:167" s="4" customFormat="1" ht="23.25" customHeight="1">
      <c r="A29" s="113" t="s">
        <v>149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63"/>
      <c r="AO29" s="63"/>
      <c r="AP29" s="63"/>
      <c r="AQ29" s="63"/>
      <c r="AR29" s="63"/>
      <c r="AS29" s="63"/>
      <c r="AT29" s="63" t="s">
        <v>108</v>
      </c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56">
        <f>BJ30+BJ48</f>
        <v>472300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>
        <f>CF30</f>
        <v>530972.85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6">
        <f aca="true" t="shared" si="1" ref="EE29:EE39">CF29</f>
        <v>530972.85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16"/>
      <c r="FJ29" s="16"/>
      <c r="FK29" s="5"/>
    </row>
    <row r="30" spans="1:175" s="4" customFormat="1" ht="34.5" customHeight="1">
      <c r="A30" s="112" t="s">
        <v>157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63"/>
      <c r="AO30" s="63"/>
      <c r="AP30" s="63"/>
      <c r="AQ30" s="63"/>
      <c r="AR30" s="63"/>
      <c r="AS30" s="63"/>
      <c r="AT30" s="63" t="s">
        <v>155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56">
        <f>BJ31+BJ38</f>
        <v>322300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>
        <f>CF31+CF38+CF46+CF48</f>
        <v>530972.85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6">
        <f t="shared" si="1"/>
        <v>530972.85</v>
      </c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16"/>
      <c r="FJ30" s="16"/>
      <c r="FK30" s="5"/>
      <c r="FS30" s="5"/>
    </row>
    <row r="31" spans="1:167" s="12" customFormat="1" ht="46.5" customHeight="1">
      <c r="A31" s="112" t="s">
        <v>158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63"/>
      <c r="AO31" s="63"/>
      <c r="AP31" s="63"/>
      <c r="AQ31" s="63"/>
      <c r="AR31" s="63"/>
      <c r="AS31" s="63"/>
      <c r="AT31" s="63" t="s">
        <v>192</v>
      </c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56">
        <f>BJ32+BJ33+BJ34+BJ37</f>
        <v>322300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>
        <f>CF32</f>
        <v>175891.59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6">
        <f t="shared" si="1"/>
        <v>175891.59</v>
      </c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11"/>
    </row>
    <row r="32" spans="1:167" s="4" customFormat="1" ht="33" customHeight="1">
      <c r="A32" s="57" t="s">
        <v>158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8"/>
      <c r="AO32" s="58"/>
      <c r="AP32" s="58"/>
      <c r="AQ32" s="58"/>
      <c r="AR32" s="58"/>
      <c r="AS32" s="58"/>
      <c r="AT32" s="58" t="s">
        <v>193</v>
      </c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9">
        <v>322300</v>
      </c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>
        <f>CF33+CF34+CF35</f>
        <v>175891.59</v>
      </c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9">
        <f t="shared" si="1"/>
        <v>175891.59</v>
      </c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"/>
    </row>
    <row r="33" spans="1:167" s="12" customFormat="1" ht="34.5" customHeight="1">
      <c r="A33" s="57" t="s">
        <v>158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63"/>
      <c r="AO33" s="95"/>
      <c r="AP33" s="95"/>
      <c r="AQ33" s="95"/>
      <c r="AR33" s="95"/>
      <c r="AS33" s="95"/>
      <c r="AT33" s="58" t="s">
        <v>187</v>
      </c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59">
        <v>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>
        <v>175348.12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9">
        <f t="shared" si="1"/>
        <v>175348.12</v>
      </c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10"/>
      <c r="FI33" s="10"/>
      <c r="FJ33" s="10"/>
      <c r="FK33" s="11"/>
    </row>
    <row r="34" spans="1:167" s="4" customFormat="1" ht="36.75" customHeight="1">
      <c r="A34" s="57" t="s">
        <v>261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3"/>
      <c r="AO34" s="63"/>
      <c r="AP34" s="63"/>
      <c r="AQ34" s="63"/>
      <c r="AR34" s="63"/>
      <c r="AS34" s="63"/>
      <c r="AT34" s="58" t="s">
        <v>252</v>
      </c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59">
        <v>0</v>
      </c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>
        <v>318.47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3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53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59">
        <f t="shared" si="1"/>
        <v>318.47</v>
      </c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53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16"/>
      <c r="FI34" s="16"/>
      <c r="FJ34" s="16"/>
      <c r="FK34" s="5"/>
    </row>
    <row r="35" spans="1:167" s="4" customFormat="1" ht="36.75" customHeight="1">
      <c r="A35" s="57" t="s">
        <v>261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63"/>
      <c r="AO35" s="63"/>
      <c r="AP35" s="63"/>
      <c r="AQ35" s="63"/>
      <c r="AR35" s="63"/>
      <c r="AS35" s="63"/>
      <c r="AT35" s="58" t="s">
        <v>345</v>
      </c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59">
        <v>0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>
        <v>225</v>
      </c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3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53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59">
        <f>CF35</f>
        <v>225</v>
      </c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53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16"/>
      <c r="FI35" s="16"/>
      <c r="FJ35" s="16"/>
      <c r="FK35" s="5"/>
    </row>
    <row r="36" spans="1:167" s="4" customFormat="1" ht="53.25" customHeight="1">
      <c r="A36" s="57" t="s">
        <v>260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63"/>
      <c r="AO36" s="63"/>
      <c r="AP36" s="63"/>
      <c r="AQ36" s="63"/>
      <c r="AR36" s="63"/>
      <c r="AS36" s="63"/>
      <c r="AT36" s="58" t="s">
        <v>279</v>
      </c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9">
        <v>0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>
        <v>0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3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53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59">
        <f t="shared" si="1"/>
        <v>0</v>
      </c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53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16"/>
      <c r="FI36" s="16"/>
      <c r="FJ36" s="16"/>
      <c r="FK36" s="5"/>
    </row>
    <row r="37" spans="1:167" s="4" customFormat="1" ht="53.25" customHeight="1">
      <c r="A37" s="57" t="s">
        <v>260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63"/>
      <c r="AO37" s="63"/>
      <c r="AP37" s="63"/>
      <c r="AQ37" s="63"/>
      <c r="AR37" s="63"/>
      <c r="AS37" s="63"/>
      <c r="AT37" s="58" t="s">
        <v>253</v>
      </c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>
        <v>0</v>
      </c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>
        <v>0</v>
      </c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3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53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59">
        <f t="shared" si="1"/>
        <v>0</v>
      </c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53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16"/>
      <c r="FI37" s="16"/>
      <c r="FJ37" s="16"/>
      <c r="FK37" s="5"/>
    </row>
    <row r="38" spans="1:167" s="4" customFormat="1" ht="55.5" customHeight="1">
      <c r="A38" s="112" t="s">
        <v>159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63"/>
      <c r="AO38" s="63"/>
      <c r="AP38" s="63"/>
      <c r="AQ38" s="63"/>
      <c r="AR38" s="63"/>
      <c r="AS38" s="63"/>
      <c r="AT38" s="63" t="s">
        <v>195</v>
      </c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56">
        <f>BJ39</f>
        <v>0</v>
      </c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>
        <f>CF39+CF42+CF41+CF45</f>
        <v>57319.48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3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53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59">
        <f t="shared" si="1"/>
        <v>57319.48</v>
      </c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53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16"/>
      <c r="FI38" s="16"/>
      <c r="FJ38" s="16"/>
      <c r="FK38" s="5"/>
    </row>
    <row r="39" spans="1:167" s="12" customFormat="1" ht="35.25" customHeight="1">
      <c r="A39" s="57" t="s">
        <v>181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63"/>
      <c r="AO39" s="63"/>
      <c r="AP39" s="63"/>
      <c r="AQ39" s="63"/>
      <c r="AR39" s="63"/>
      <c r="AS39" s="63"/>
      <c r="AT39" s="58" t="s">
        <v>194</v>
      </c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9">
        <v>0</v>
      </c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>
        <f>CF40</f>
        <v>55777.29</v>
      </c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9">
        <f t="shared" si="1"/>
        <v>55777.29</v>
      </c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105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7"/>
      <c r="FK39" s="11"/>
    </row>
    <row r="40" spans="1:167" s="12" customFormat="1" ht="37.5" customHeight="1">
      <c r="A40" s="57" t="s">
        <v>181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63"/>
      <c r="AO40" s="63"/>
      <c r="AP40" s="63"/>
      <c r="AQ40" s="63"/>
      <c r="AR40" s="63"/>
      <c r="AS40" s="63"/>
      <c r="AT40" s="58" t="s">
        <v>239</v>
      </c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9">
        <v>0</v>
      </c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>
        <v>55777.29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9">
        <f aca="true" t="shared" si="2" ref="EE40:EE46">CF40</f>
        <v>55777.29</v>
      </c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105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7"/>
      <c r="FK40" s="11"/>
    </row>
    <row r="41" spans="1:167" s="12" customFormat="1" ht="37.5" customHeight="1">
      <c r="A41" s="57" t="s">
        <v>181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63"/>
      <c r="AO41" s="63"/>
      <c r="AP41" s="63"/>
      <c r="AQ41" s="63"/>
      <c r="AR41" s="63"/>
      <c r="AS41" s="63"/>
      <c r="AT41" s="58" t="s">
        <v>274</v>
      </c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9">
        <v>0</v>
      </c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>
        <v>0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9">
        <f t="shared" si="2"/>
        <v>0</v>
      </c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105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7"/>
      <c r="FK41" s="11"/>
    </row>
    <row r="42" spans="1:167" s="12" customFormat="1" ht="54" customHeight="1">
      <c r="A42" s="57" t="s">
        <v>259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63"/>
      <c r="AO42" s="63"/>
      <c r="AP42" s="63"/>
      <c r="AQ42" s="63"/>
      <c r="AR42" s="63"/>
      <c r="AS42" s="63"/>
      <c r="AT42" s="58" t="s">
        <v>255</v>
      </c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9">
        <v>0</v>
      </c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>
        <f>CF43+CF44+CF45</f>
        <v>1542.19</v>
      </c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9">
        <f t="shared" si="2"/>
        <v>1542.19</v>
      </c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105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7"/>
      <c r="FK42" s="11"/>
    </row>
    <row r="43" spans="1:167" s="12" customFormat="1" ht="56.25" customHeight="1">
      <c r="A43" s="124" t="s">
        <v>259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6"/>
      <c r="AN43" s="63"/>
      <c r="AO43" s="63"/>
      <c r="AP43" s="63"/>
      <c r="AQ43" s="63"/>
      <c r="AR43" s="63"/>
      <c r="AS43" s="63"/>
      <c r="AT43" s="58" t="s">
        <v>254</v>
      </c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9">
        <v>0</v>
      </c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>
        <v>0</v>
      </c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9">
        <f t="shared" si="2"/>
        <v>0</v>
      </c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105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7"/>
      <c r="FK43" s="11"/>
    </row>
    <row r="44" spans="1:167" s="12" customFormat="1" ht="75" customHeight="1">
      <c r="A44" s="57" t="s">
        <v>263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63"/>
      <c r="AO44" s="63"/>
      <c r="AP44" s="63"/>
      <c r="AQ44" s="63"/>
      <c r="AR44" s="63"/>
      <c r="AS44" s="63"/>
      <c r="AT44" s="58" t="s">
        <v>256</v>
      </c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9">
        <v>0</v>
      </c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>
        <v>1542.19</v>
      </c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9">
        <f t="shared" si="2"/>
        <v>1542.19</v>
      </c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105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7"/>
      <c r="FK44" s="11"/>
    </row>
    <row r="45" spans="1:167" s="12" customFormat="1" ht="72" customHeight="1">
      <c r="A45" s="57" t="s">
        <v>262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63"/>
      <c r="AO45" s="63"/>
      <c r="AP45" s="63"/>
      <c r="AQ45" s="63"/>
      <c r="AR45" s="63"/>
      <c r="AS45" s="63"/>
      <c r="AT45" s="58" t="s">
        <v>257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9">
        <v>0</v>
      </c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>
        <v>0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9">
        <f t="shared" si="2"/>
        <v>0</v>
      </c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105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7"/>
      <c r="FK45" s="11"/>
    </row>
    <row r="46" spans="1:167" s="12" customFormat="1" ht="38.25" customHeight="1">
      <c r="A46" s="112" t="s">
        <v>280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63"/>
      <c r="AO46" s="63"/>
      <c r="AP46" s="63"/>
      <c r="AQ46" s="63"/>
      <c r="AR46" s="63"/>
      <c r="AS46" s="63"/>
      <c r="AT46" s="63" t="s">
        <v>282</v>
      </c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56">
        <f>BJ47</f>
        <v>0</v>
      </c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>
        <f>CF47</f>
        <v>1435.28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6">
        <f t="shared" si="2"/>
        <v>1435.28</v>
      </c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105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7"/>
      <c r="FK46" s="11"/>
    </row>
    <row r="47" spans="1:167" s="12" customFormat="1" ht="38.25" customHeight="1">
      <c r="A47" s="57" t="s">
        <v>280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63"/>
      <c r="AO47" s="63"/>
      <c r="AP47" s="63"/>
      <c r="AQ47" s="63"/>
      <c r="AR47" s="63"/>
      <c r="AS47" s="63"/>
      <c r="AT47" s="58" t="s">
        <v>281</v>
      </c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9">
        <v>0</v>
      </c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>
        <v>1435.28</v>
      </c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9">
        <f aca="true" t="shared" si="3" ref="EE47:EE59">CF47</f>
        <v>1435.28</v>
      </c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105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7"/>
      <c r="FK47" s="11"/>
    </row>
    <row r="48" spans="1:167" s="12" customFormat="1" ht="18.75" customHeight="1">
      <c r="A48" s="143" t="s">
        <v>166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63"/>
      <c r="AO48" s="63"/>
      <c r="AP48" s="63"/>
      <c r="AQ48" s="63"/>
      <c r="AR48" s="63"/>
      <c r="AS48" s="63"/>
      <c r="AT48" s="63" t="s">
        <v>196</v>
      </c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56">
        <f>BJ49</f>
        <v>150000</v>
      </c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>
        <f>CF49+CF52+CF51</f>
        <v>296326.5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6">
        <f t="shared" si="3"/>
        <v>296326.5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105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7"/>
      <c r="FK48" s="11"/>
    </row>
    <row r="49" spans="1:167" s="12" customFormat="1" ht="19.5" customHeight="1">
      <c r="A49" s="152" t="s">
        <v>166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63"/>
      <c r="AO49" s="63"/>
      <c r="AP49" s="63"/>
      <c r="AQ49" s="63"/>
      <c r="AR49" s="63"/>
      <c r="AS49" s="63"/>
      <c r="AT49" s="58" t="s">
        <v>197</v>
      </c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9">
        <f>BJ50</f>
        <v>150000</v>
      </c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>
        <v>296326.5</v>
      </c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6">
        <f t="shared" si="3"/>
        <v>296326.5</v>
      </c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10"/>
      <c r="FI49" s="10"/>
      <c r="FJ49" s="10"/>
      <c r="FK49" s="11"/>
    </row>
    <row r="50" spans="1:167" s="12" customFormat="1" ht="19.5" customHeight="1">
      <c r="A50" s="152" t="s">
        <v>166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63"/>
      <c r="AO50" s="63"/>
      <c r="AP50" s="63"/>
      <c r="AQ50" s="63"/>
      <c r="AR50" s="63"/>
      <c r="AS50" s="63"/>
      <c r="AT50" s="58" t="s">
        <v>265</v>
      </c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9">
        <v>150000</v>
      </c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>
        <v>296326.5</v>
      </c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6">
        <f t="shared" si="3"/>
        <v>296326.5</v>
      </c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10"/>
      <c r="FI50" s="10"/>
      <c r="FJ50" s="10"/>
      <c r="FK50" s="11"/>
    </row>
    <row r="51" spans="1:167" s="12" customFormat="1" ht="17.25" customHeight="1">
      <c r="A51" s="152" t="s">
        <v>166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63"/>
      <c r="AO51" s="63"/>
      <c r="AP51" s="63"/>
      <c r="AQ51" s="63"/>
      <c r="AR51" s="63"/>
      <c r="AS51" s="63"/>
      <c r="AT51" s="58" t="s">
        <v>290</v>
      </c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9">
        <v>0</v>
      </c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>
        <v>0</v>
      </c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6">
        <f>CF51</f>
        <v>0</v>
      </c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10"/>
      <c r="FI51" s="10"/>
      <c r="FJ51" s="10"/>
      <c r="FK51" s="11"/>
    </row>
    <row r="52" spans="1:167" s="12" customFormat="1" ht="17.25" customHeight="1">
      <c r="A52" s="152" t="s">
        <v>166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63"/>
      <c r="AO52" s="63"/>
      <c r="AP52" s="63"/>
      <c r="AQ52" s="63"/>
      <c r="AR52" s="63"/>
      <c r="AS52" s="63"/>
      <c r="AT52" s="58" t="s">
        <v>240</v>
      </c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9">
        <v>0</v>
      </c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>
        <v>0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6">
        <f t="shared" si="3"/>
        <v>0</v>
      </c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10"/>
      <c r="FI52" s="10"/>
      <c r="FJ52" s="10"/>
      <c r="FK52" s="11"/>
    </row>
    <row r="53" spans="1:167" s="4" customFormat="1" ht="16.5" customHeight="1">
      <c r="A53" s="113" t="s">
        <v>150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58"/>
      <c r="AO53" s="58"/>
      <c r="AP53" s="58"/>
      <c r="AQ53" s="58"/>
      <c r="AR53" s="58"/>
      <c r="AS53" s="58"/>
      <c r="AT53" s="63" t="s">
        <v>110</v>
      </c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111">
        <f>BJ54+BJ58</f>
        <v>1213300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56">
        <f>CF54+CF58</f>
        <v>1132107.97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6">
        <f t="shared" si="3"/>
        <v>1132107.97</v>
      </c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16"/>
      <c r="FI53" s="16"/>
      <c r="FJ53" s="16"/>
      <c r="FK53" s="5"/>
    </row>
    <row r="54" spans="1:167" s="4" customFormat="1" ht="18" customHeight="1">
      <c r="A54" s="113" t="s">
        <v>109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63"/>
      <c r="AO54" s="63"/>
      <c r="AP54" s="63"/>
      <c r="AQ54" s="63"/>
      <c r="AR54" s="63"/>
      <c r="AS54" s="63"/>
      <c r="AT54" s="63" t="s">
        <v>111</v>
      </c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56">
        <f>BJ55</f>
        <v>217600</v>
      </c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>
        <f>CF55</f>
        <v>294438.36</v>
      </c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6">
        <f t="shared" si="3"/>
        <v>294438.36</v>
      </c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16"/>
      <c r="FI54" s="16"/>
      <c r="FJ54" s="16"/>
      <c r="FK54" s="5"/>
    </row>
    <row r="55" spans="1:167" s="12" customFormat="1" ht="37.5" customHeight="1">
      <c r="A55" s="112" t="s">
        <v>177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63"/>
      <c r="AO55" s="63"/>
      <c r="AP55" s="63"/>
      <c r="AQ55" s="63"/>
      <c r="AR55" s="63"/>
      <c r="AS55" s="63"/>
      <c r="AT55" s="63" t="s">
        <v>90</v>
      </c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56">
        <v>217600</v>
      </c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>
        <f>CF56+CF57</f>
        <v>294438.36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6">
        <f t="shared" si="3"/>
        <v>294438.36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105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7"/>
      <c r="FK55" s="11"/>
    </row>
    <row r="56" spans="1:167" s="4" customFormat="1" ht="18.75" customHeight="1">
      <c r="A56" s="50" t="s">
        <v>109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8"/>
      <c r="AO56" s="58"/>
      <c r="AP56" s="58"/>
      <c r="AQ56" s="58"/>
      <c r="AR56" s="58"/>
      <c r="AS56" s="58"/>
      <c r="AT56" s="58" t="s">
        <v>91</v>
      </c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9">
        <v>0</v>
      </c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>
        <v>291661.7</v>
      </c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9">
        <f t="shared" si="3"/>
        <v>291661.7</v>
      </c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76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8"/>
      <c r="FK56" s="5"/>
    </row>
    <row r="57" spans="1:167" s="4" customFormat="1" ht="18" customHeight="1">
      <c r="A57" s="50" t="s">
        <v>109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8"/>
      <c r="AO57" s="58"/>
      <c r="AP57" s="58"/>
      <c r="AQ57" s="58"/>
      <c r="AR57" s="58"/>
      <c r="AS57" s="58"/>
      <c r="AT57" s="58" t="s">
        <v>228</v>
      </c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9">
        <v>0</v>
      </c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>
        <v>2776.66</v>
      </c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9">
        <f t="shared" si="3"/>
        <v>2776.66</v>
      </c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76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8"/>
      <c r="FK57" s="5"/>
    </row>
    <row r="58" spans="1:167" s="12" customFormat="1" ht="21.75" customHeight="1">
      <c r="A58" s="113" t="s">
        <v>92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63"/>
      <c r="AO58" s="63"/>
      <c r="AP58" s="63"/>
      <c r="AQ58" s="63"/>
      <c r="AR58" s="63"/>
      <c r="AS58" s="63"/>
      <c r="AT58" s="63" t="s">
        <v>141</v>
      </c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56">
        <f>BJ60+BJ65</f>
        <v>995700</v>
      </c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>
        <f>CF60+CF64</f>
        <v>837669.61</v>
      </c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6">
        <f t="shared" si="3"/>
        <v>837669.61</v>
      </c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105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7"/>
      <c r="FK58" s="11"/>
    </row>
    <row r="59" spans="1:167" s="12" customFormat="1" ht="18" customHeight="1">
      <c r="A59" s="113" t="s">
        <v>168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63"/>
      <c r="AO59" s="63"/>
      <c r="AP59" s="63"/>
      <c r="AQ59" s="63"/>
      <c r="AR59" s="63"/>
      <c r="AS59" s="63"/>
      <c r="AT59" s="63" t="s">
        <v>112</v>
      </c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56">
        <f>BJ60</f>
        <v>790500</v>
      </c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>
        <f>CF60</f>
        <v>686597.08</v>
      </c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6">
        <f t="shared" si="3"/>
        <v>686597.08</v>
      </c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10"/>
      <c r="FI59" s="10"/>
      <c r="FJ59" s="10"/>
      <c r="FK59" s="11"/>
    </row>
    <row r="60" spans="1:167" s="12" customFormat="1" ht="19.5" customHeight="1">
      <c r="A60" s="113" t="s">
        <v>169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63"/>
      <c r="AO60" s="63"/>
      <c r="AP60" s="63"/>
      <c r="AQ60" s="63"/>
      <c r="AR60" s="63"/>
      <c r="AS60" s="63"/>
      <c r="AT60" s="63" t="s">
        <v>93</v>
      </c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56">
        <v>790500</v>
      </c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>
        <f>CF61+CF62+CF63</f>
        <v>686597.08</v>
      </c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6">
        <f aca="true" t="shared" si="4" ref="EE60:EE69">CF60</f>
        <v>686597.08</v>
      </c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105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7"/>
      <c r="FK60" s="11"/>
    </row>
    <row r="61" spans="1:167" s="4" customFormat="1" ht="20.25" customHeight="1">
      <c r="A61" s="50" t="s">
        <v>169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8"/>
      <c r="AO61" s="58"/>
      <c r="AP61" s="58"/>
      <c r="AQ61" s="58"/>
      <c r="AR61" s="58"/>
      <c r="AS61" s="58"/>
      <c r="AT61" s="58" t="s">
        <v>94</v>
      </c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>
        <v>0</v>
      </c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>
        <v>683883.96</v>
      </c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9">
        <f t="shared" si="4"/>
        <v>683883.96</v>
      </c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76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8"/>
      <c r="FK61" s="5"/>
    </row>
    <row r="62" spans="1:167" s="4" customFormat="1" ht="18" customHeight="1">
      <c r="A62" s="149" t="s">
        <v>169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1"/>
      <c r="AN62" s="92"/>
      <c r="AO62" s="93"/>
      <c r="AP62" s="93"/>
      <c r="AQ62" s="93"/>
      <c r="AR62" s="93"/>
      <c r="AS62" s="94"/>
      <c r="AT62" s="92" t="s">
        <v>95</v>
      </c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4"/>
      <c r="BJ62" s="82">
        <v>0</v>
      </c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4"/>
      <c r="CF62" s="82">
        <v>2713.12</v>
      </c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4"/>
      <c r="CW62" s="76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8"/>
      <c r="DN62" s="76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8"/>
      <c r="EE62" s="82">
        <f t="shared" si="4"/>
        <v>2713.12</v>
      </c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4"/>
      <c r="ET62" s="76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8"/>
      <c r="FK62" s="5"/>
    </row>
    <row r="63" spans="1:167" s="4" customFormat="1" ht="18.75" customHeight="1">
      <c r="A63" s="149" t="s">
        <v>169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1"/>
      <c r="AN63" s="92"/>
      <c r="AO63" s="93"/>
      <c r="AP63" s="93"/>
      <c r="AQ63" s="93"/>
      <c r="AR63" s="93"/>
      <c r="AS63" s="94"/>
      <c r="AT63" s="92" t="s">
        <v>283</v>
      </c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4"/>
      <c r="BJ63" s="82">
        <v>0</v>
      </c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4"/>
      <c r="CF63" s="82">
        <v>0</v>
      </c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4"/>
      <c r="CW63" s="76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8"/>
      <c r="DN63" s="76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8"/>
      <c r="EE63" s="82">
        <f>CF63</f>
        <v>0</v>
      </c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4"/>
      <c r="ET63" s="76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8"/>
      <c r="FK63" s="5"/>
    </row>
    <row r="64" spans="1:167" s="4" customFormat="1" ht="18" customHeight="1">
      <c r="A64" s="113" t="s">
        <v>170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58"/>
      <c r="AO64" s="58"/>
      <c r="AP64" s="58"/>
      <c r="AQ64" s="58"/>
      <c r="AR64" s="58"/>
      <c r="AS64" s="58"/>
      <c r="AT64" s="63" t="s">
        <v>113</v>
      </c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56">
        <f>BJ65</f>
        <v>205200</v>
      </c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>
        <f>CF65</f>
        <v>151072.53</v>
      </c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6">
        <f t="shared" si="4"/>
        <v>151072.53</v>
      </c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16"/>
      <c r="FI64" s="16"/>
      <c r="FJ64" s="16"/>
      <c r="FK64" s="5"/>
    </row>
    <row r="65" spans="1:167" s="12" customFormat="1" ht="19.5" customHeight="1">
      <c r="A65" s="113" t="s">
        <v>170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63"/>
      <c r="AO65" s="63"/>
      <c r="AP65" s="63"/>
      <c r="AQ65" s="63"/>
      <c r="AR65" s="63"/>
      <c r="AS65" s="63"/>
      <c r="AT65" s="63" t="s">
        <v>96</v>
      </c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56">
        <v>205200</v>
      </c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>
        <f>CF66+CF67+CF68</f>
        <v>151072.53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6">
        <f t="shared" si="4"/>
        <v>151072.53</v>
      </c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105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7"/>
      <c r="FK65" s="11"/>
    </row>
    <row r="66" spans="1:167" s="4" customFormat="1" ht="20.25" customHeight="1">
      <c r="A66" s="50" t="s">
        <v>170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8"/>
      <c r="AO66" s="58"/>
      <c r="AP66" s="58"/>
      <c r="AQ66" s="58"/>
      <c r="AR66" s="58"/>
      <c r="AS66" s="58"/>
      <c r="AT66" s="58" t="s">
        <v>97</v>
      </c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9">
        <v>0</v>
      </c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>
        <v>146379.34</v>
      </c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9">
        <f t="shared" si="4"/>
        <v>146379.34</v>
      </c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76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8"/>
      <c r="FK66" s="5"/>
    </row>
    <row r="67" spans="1:167" s="4" customFormat="1" ht="18" customHeight="1">
      <c r="A67" s="50" t="s">
        <v>170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8"/>
      <c r="AO67" s="58"/>
      <c r="AP67" s="58"/>
      <c r="AQ67" s="58"/>
      <c r="AR67" s="58"/>
      <c r="AS67" s="58"/>
      <c r="AT67" s="58" t="s">
        <v>266</v>
      </c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9">
        <v>0</v>
      </c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>
        <v>4693.19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9">
        <f>CF67</f>
        <v>4693.19</v>
      </c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76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8"/>
      <c r="FK67" s="5"/>
    </row>
    <row r="68" spans="1:167" s="4" customFormat="1" ht="18" customHeight="1">
      <c r="A68" s="50" t="s">
        <v>170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8"/>
      <c r="AO68" s="58"/>
      <c r="AP68" s="58"/>
      <c r="AQ68" s="58"/>
      <c r="AR68" s="58"/>
      <c r="AS68" s="58"/>
      <c r="AT68" s="58" t="s">
        <v>288</v>
      </c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9">
        <v>0</v>
      </c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>
        <v>0</v>
      </c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9">
        <f>CF68</f>
        <v>0</v>
      </c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76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8"/>
      <c r="FK68" s="5"/>
    </row>
    <row r="69" spans="1:167" s="12" customFormat="1" ht="19.5" customHeight="1">
      <c r="A69" s="113" t="s">
        <v>151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63"/>
      <c r="AO69" s="63"/>
      <c r="AP69" s="63"/>
      <c r="AQ69" s="63"/>
      <c r="AR69" s="63"/>
      <c r="AS69" s="63"/>
      <c r="AT69" s="63" t="s">
        <v>98</v>
      </c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56">
        <f>BJ70</f>
        <v>6000</v>
      </c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>
        <f>CF70</f>
        <v>30970</v>
      </c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6">
        <f t="shared" si="4"/>
        <v>30970</v>
      </c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105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7"/>
      <c r="FK69" s="11"/>
    </row>
    <row r="70" spans="1:167" s="12" customFormat="1" ht="57.75" customHeight="1">
      <c r="A70" s="57" t="s">
        <v>171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8"/>
      <c r="AO70" s="58"/>
      <c r="AP70" s="58"/>
      <c r="AQ70" s="58"/>
      <c r="AR70" s="58"/>
      <c r="AS70" s="58"/>
      <c r="AT70" s="58" t="s">
        <v>114</v>
      </c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9">
        <f>BJ71</f>
        <v>6000</v>
      </c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>
        <f>CF71</f>
        <v>30970</v>
      </c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9">
        <f>CF70</f>
        <v>30970</v>
      </c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105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7"/>
      <c r="FI70" s="10"/>
      <c r="FJ70" s="10"/>
      <c r="FK70" s="11"/>
    </row>
    <row r="71" spans="1:167" s="12" customFormat="1" ht="93.75" customHeight="1">
      <c r="A71" s="152" t="s">
        <v>172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58"/>
      <c r="AO71" s="58"/>
      <c r="AP71" s="58"/>
      <c r="AQ71" s="58"/>
      <c r="AR71" s="58"/>
      <c r="AS71" s="58"/>
      <c r="AT71" s="58" t="s">
        <v>188</v>
      </c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9">
        <v>6000</v>
      </c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>
        <f>CF72</f>
        <v>30970</v>
      </c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9">
        <f>CF71</f>
        <v>30970</v>
      </c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105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7"/>
      <c r="FI71" s="10"/>
      <c r="FJ71" s="10"/>
      <c r="FK71" s="11"/>
    </row>
    <row r="72" spans="1:167" s="12" customFormat="1" ht="90.75" customHeight="1">
      <c r="A72" s="152" t="s">
        <v>172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58"/>
      <c r="AO72" s="58"/>
      <c r="AP72" s="58"/>
      <c r="AQ72" s="58"/>
      <c r="AR72" s="58"/>
      <c r="AS72" s="58"/>
      <c r="AT72" s="58" t="s">
        <v>103</v>
      </c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9">
        <v>0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>
        <v>30970</v>
      </c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9">
        <f>CF72</f>
        <v>30970</v>
      </c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105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7"/>
      <c r="FI72" s="10"/>
      <c r="FJ72" s="10"/>
      <c r="FK72" s="11"/>
    </row>
    <row r="73" spans="1:167" s="4" customFormat="1" ht="55.5" customHeight="1">
      <c r="A73" s="143" t="s">
        <v>241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58"/>
      <c r="AO73" s="58"/>
      <c r="AP73" s="58"/>
      <c r="AQ73" s="58"/>
      <c r="AR73" s="58"/>
      <c r="AS73" s="58"/>
      <c r="AT73" s="63" t="s">
        <v>242</v>
      </c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56">
        <v>0</v>
      </c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>
        <f>CF74</f>
        <v>1053.88</v>
      </c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6">
        <f aca="true" t="shared" si="5" ref="EE73:EE78">CF73</f>
        <v>1053.88</v>
      </c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16"/>
      <c r="FI73" s="16"/>
      <c r="FJ73" s="16"/>
      <c r="FK73" s="5"/>
    </row>
    <row r="74" spans="1:167" s="12" customFormat="1" ht="20.25" customHeight="1">
      <c r="A74" s="113" t="s">
        <v>243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63"/>
      <c r="AO74" s="63"/>
      <c r="AP74" s="63"/>
      <c r="AQ74" s="63"/>
      <c r="AR74" s="63"/>
      <c r="AS74" s="63"/>
      <c r="AT74" s="63" t="s">
        <v>244</v>
      </c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56">
        <v>0</v>
      </c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>
        <f>CF76</f>
        <v>1053.88</v>
      </c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6">
        <f t="shared" si="5"/>
        <v>1053.88</v>
      </c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105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7"/>
      <c r="FK74" s="11"/>
    </row>
    <row r="75" spans="1:167" s="12" customFormat="1" ht="36" customHeight="1">
      <c r="A75" s="112" t="s">
        <v>245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63"/>
      <c r="AO75" s="63"/>
      <c r="AP75" s="63"/>
      <c r="AQ75" s="63"/>
      <c r="AR75" s="63"/>
      <c r="AS75" s="63"/>
      <c r="AT75" s="63" t="s">
        <v>246</v>
      </c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56">
        <v>0</v>
      </c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>
        <f>CF76</f>
        <v>1053.88</v>
      </c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6">
        <f>CF75</f>
        <v>1053.88</v>
      </c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10"/>
      <c r="FI75" s="10"/>
      <c r="FJ75" s="10"/>
      <c r="FK75" s="11"/>
    </row>
    <row r="76" spans="1:167" s="12" customFormat="1" ht="18.75" customHeight="1">
      <c r="A76" s="113" t="s">
        <v>247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63"/>
      <c r="AO76" s="63"/>
      <c r="AP76" s="63"/>
      <c r="AQ76" s="63"/>
      <c r="AR76" s="63"/>
      <c r="AS76" s="63"/>
      <c r="AT76" s="63" t="s">
        <v>248</v>
      </c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56">
        <v>0</v>
      </c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>
        <f>CF77+CF78+CF79</f>
        <v>1053.88</v>
      </c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6">
        <f t="shared" si="5"/>
        <v>1053.88</v>
      </c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10"/>
      <c r="FI76" s="10"/>
      <c r="FJ76" s="10"/>
      <c r="FK76" s="11"/>
    </row>
    <row r="77" spans="1:167" s="4" customFormat="1" ht="19.5" customHeight="1">
      <c r="A77" s="50" t="s">
        <v>247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8"/>
      <c r="AO77" s="58"/>
      <c r="AP77" s="58"/>
      <c r="AQ77" s="58"/>
      <c r="AR77" s="58"/>
      <c r="AS77" s="58"/>
      <c r="AT77" s="58" t="s">
        <v>249</v>
      </c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9">
        <v>0</v>
      </c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>
        <v>0</v>
      </c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9">
        <f t="shared" si="5"/>
        <v>0</v>
      </c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76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8"/>
      <c r="FK77" s="5"/>
    </row>
    <row r="78" spans="1:167" s="4" customFormat="1" ht="21" customHeight="1">
      <c r="A78" s="50" t="s">
        <v>247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8"/>
      <c r="AO78" s="58"/>
      <c r="AP78" s="58"/>
      <c r="AQ78" s="58"/>
      <c r="AR78" s="58"/>
      <c r="AS78" s="58"/>
      <c r="AT78" s="58" t="s">
        <v>250</v>
      </c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9">
        <v>0</v>
      </c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>
        <v>53.88</v>
      </c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9">
        <f t="shared" si="5"/>
        <v>53.88</v>
      </c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76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8"/>
      <c r="FK78" s="5"/>
    </row>
    <row r="79" spans="1:167" s="4" customFormat="1" ht="21" customHeight="1">
      <c r="A79" s="50" t="s">
        <v>247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8"/>
      <c r="AO79" s="58"/>
      <c r="AP79" s="58"/>
      <c r="AQ79" s="58"/>
      <c r="AR79" s="58"/>
      <c r="AS79" s="58"/>
      <c r="AT79" s="58" t="s">
        <v>308</v>
      </c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9">
        <v>0</v>
      </c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>
        <v>1000</v>
      </c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9">
        <f aca="true" t="shared" si="6" ref="EE79:EE100">CF79</f>
        <v>1000</v>
      </c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76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8"/>
      <c r="FK79" s="5"/>
    </row>
    <row r="80" spans="1:167" s="4" customFormat="1" ht="57.75" customHeight="1">
      <c r="A80" s="143" t="s">
        <v>152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58"/>
      <c r="AO80" s="58"/>
      <c r="AP80" s="58"/>
      <c r="AQ80" s="58"/>
      <c r="AR80" s="58"/>
      <c r="AS80" s="58"/>
      <c r="AT80" s="63" t="s">
        <v>115</v>
      </c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56">
        <f>BJ81</f>
        <v>161000</v>
      </c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>
        <f>CF81</f>
        <v>231911.13</v>
      </c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6">
        <f t="shared" si="6"/>
        <v>231911.13</v>
      </c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76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8"/>
      <c r="FI80" s="16"/>
      <c r="FJ80" s="16"/>
      <c r="FK80" s="5"/>
    </row>
    <row r="81" spans="1:167" s="12" customFormat="1" ht="36" customHeight="1">
      <c r="A81" s="143" t="s">
        <v>173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63"/>
      <c r="AO81" s="63"/>
      <c r="AP81" s="63"/>
      <c r="AQ81" s="63"/>
      <c r="AR81" s="63"/>
      <c r="AS81" s="63"/>
      <c r="AT81" s="63" t="s">
        <v>116</v>
      </c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56">
        <f>BJ82+BJ84</f>
        <v>161000</v>
      </c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>
        <f>+CF84+CF82</f>
        <v>231911.13</v>
      </c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6">
        <f t="shared" si="6"/>
        <v>231911.13</v>
      </c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105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7"/>
      <c r="FK81" s="11"/>
    </row>
    <row r="82" spans="1:167" s="12" customFormat="1" ht="18.75" customHeight="1">
      <c r="A82" s="143" t="s">
        <v>117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63"/>
      <c r="AO82" s="63"/>
      <c r="AP82" s="63"/>
      <c r="AQ82" s="63"/>
      <c r="AR82" s="63"/>
      <c r="AS82" s="63"/>
      <c r="AT82" s="63" t="s">
        <v>118</v>
      </c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56">
        <f>BJ83</f>
        <v>161000</v>
      </c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>
        <f>CF83</f>
        <v>201911.13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6">
        <f t="shared" si="6"/>
        <v>201911.13</v>
      </c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105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7"/>
      <c r="FK82" s="11"/>
    </row>
    <row r="83" spans="1:167" s="4" customFormat="1" ht="21" customHeight="1">
      <c r="A83" s="50" t="s">
        <v>117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8"/>
      <c r="AO83" s="58"/>
      <c r="AP83" s="58"/>
      <c r="AQ83" s="58"/>
      <c r="AR83" s="58"/>
      <c r="AS83" s="58"/>
      <c r="AT83" s="58" t="s">
        <v>258</v>
      </c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9">
        <v>161000</v>
      </c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>
        <v>201911.13</v>
      </c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9">
        <f t="shared" si="6"/>
        <v>201911.13</v>
      </c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76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8"/>
      <c r="FK83" s="5"/>
    </row>
    <row r="84" spans="1:167" s="38" customFormat="1" ht="18.75" customHeight="1">
      <c r="A84" s="153" t="s">
        <v>117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90"/>
      <c r="AO84" s="90"/>
      <c r="AP84" s="90"/>
      <c r="AQ84" s="90"/>
      <c r="AR84" s="90"/>
      <c r="AS84" s="90"/>
      <c r="AT84" s="90" t="s">
        <v>328</v>
      </c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119">
        <f>BJ85</f>
        <v>0</v>
      </c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>
        <f>CF85</f>
        <v>30000</v>
      </c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119">
        <f>CF84</f>
        <v>30000</v>
      </c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66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8"/>
      <c r="FK84" s="37"/>
    </row>
    <row r="85" spans="1:167" s="39" customFormat="1" ht="21" customHeight="1">
      <c r="A85" s="154" t="s">
        <v>117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91"/>
      <c r="AO85" s="91"/>
      <c r="AP85" s="91"/>
      <c r="AQ85" s="91"/>
      <c r="AR85" s="91"/>
      <c r="AS85" s="91"/>
      <c r="AT85" s="91" t="s">
        <v>327</v>
      </c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69">
        <v>0</v>
      </c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>
        <v>30000</v>
      </c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69">
        <f>CF85</f>
        <v>30000</v>
      </c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108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10"/>
      <c r="FK85" s="40"/>
    </row>
    <row r="86" spans="1:167" s="4" customFormat="1" ht="36.75" customHeight="1">
      <c r="A86" s="112" t="s">
        <v>153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63"/>
      <c r="AO86" s="63"/>
      <c r="AP86" s="63"/>
      <c r="AQ86" s="63"/>
      <c r="AR86" s="63"/>
      <c r="AS86" s="63"/>
      <c r="AT86" s="63" t="s">
        <v>120</v>
      </c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56">
        <f>BJ87+BJ89</f>
        <v>268500</v>
      </c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>
        <f>CF87+CF89</f>
        <v>271320</v>
      </c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6">
        <f t="shared" si="6"/>
        <v>271320</v>
      </c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105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7"/>
      <c r="FK86" s="5"/>
    </row>
    <row r="87" spans="1:176" s="39" customFormat="1" ht="39" customHeight="1">
      <c r="A87" s="146" t="s">
        <v>291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7"/>
      <c r="AL87" s="35"/>
      <c r="AM87" s="35"/>
      <c r="AN87" s="36"/>
      <c r="AO87" s="36"/>
      <c r="AP87" s="36"/>
      <c r="AQ87" s="36"/>
      <c r="AR87" s="36"/>
      <c r="AS87" s="36"/>
      <c r="AT87" s="91" t="s">
        <v>294</v>
      </c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69">
        <f>BJ88</f>
        <v>0</v>
      </c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>
        <f>CF88</f>
        <v>0</v>
      </c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69">
        <f t="shared" si="6"/>
        <v>0</v>
      </c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166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8"/>
      <c r="FK87" s="37"/>
      <c r="FL87" s="38"/>
      <c r="FM87" s="38"/>
      <c r="FN87" s="38"/>
      <c r="FO87" s="38"/>
      <c r="FP87" s="38"/>
      <c r="FQ87" s="38"/>
      <c r="FR87" s="38"/>
      <c r="FS87" s="38"/>
      <c r="FT87" s="38"/>
    </row>
    <row r="88" spans="1:176" s="39" customFormat="1" ht="40.5" customHeight="1">
      <c r="A88" s="144" t="s">
        <v>292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5"/>
      <c r="AL88" s="35"/>
      <c r="AM88" s="35"/>
      <c r="AN88" s="36"/>
      <c r="AO88" s="36"/>
      <c r="AP88" s="36"/>
      <c r="AQ88" s="36"/>
      <c r="AR88" s="36"/>
      <c r="AS88" s="36"/>
      <c r="AT88" s="91" t="s">
        <v>295</v>
      </c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69">
        <v>0</v>
      </c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>
        <v>0</v>
      </c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69">
        <f t="shared" si="6"/>
        <v>0</v>
      </c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166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  <c r="FF88" s="167"/>
      <c r="FG88" s="167"/>
      <c r="FH88" s="167"/>
      <c r="FI88" s="167"/>
      <c r="FJ88" s="168"/>
      <c r="FK88" s="37"/>
      <c r="FL88" s="38"/>
      <c r="FM88" s="38"/>
      <c r="FN88" s="38"/>
      <c r="FO88" s="38"/>
      <c r="FP88" s="38"/>
      <c r="FQ88" s="38"/>
      <c r="FR88" s="38"/>
      <c r="FS88" s="38"/>
      <c r="FT88" s="38"/>
    </row>
    <row r="89" spans="1:167" s="12" customFormat="1" ht="38.25" customHeight="1">
      <c r="A89" s="47" t="s">
        <v>134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1"/>
      <c r="AN89" s="92"/>
      <c r="AO89" s="93"/>
      <c r="AP89" s="93"/>
      <c r="AQ89" s="93"/>
      <c r="AR89" s="93"/>
      <c r="AS89" s="94"/>
      <c r="AT89" s="92" t="s">
        <v>105</v>
      </c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4"/>
      <c r="BJ89" s="82">
        <f>BJ90+BJ92</f>
        <v>268500</v>
      </c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4"/>
      <c r="CF89" s="82">
        <f>CF90+CF92+CF93</f>
        <v>271320</v>
      </c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4"/>
      <c r="CW89" s="76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8"/>
      <c r="DN89" s="76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8"/>
      <c r="EE89" s="82">
        <f t="shared" si="6"/>
        <v>271320</v>
      </c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4"/>
      <c r="ET89" s="105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7"/>
      <c r="FK89" s="11"/>
    </row>
    <row r="90" spans="1:167" s="12" customFormat="1" ht="54.75" customHeight="1">
      <c r="A90" s="57" t="s">
        <v>135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8"/>
      <c r="AO90" s="58"/>
      <c r="AP90" s="58"/>
      <c r="AQ90" s="58"/>
      <c r="AR90" s="58"/>
      <c r="AS90" s="58"/>
      <c r="AT90" s="58" t="s">
        <v>119</v>
      </c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9">
        <f>BJ91</f>
        <v>13500</v>
      </c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>
        <f>CF91</f>
        <v>0</v>
      </c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9">
        <f t="shared" si="6"/>
        <v>0</v>
      </c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105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7"/>
      <c r="FK90" s="11"/>
    </row>
    <row r="91" spans="1:167" s="4" customFormat="1" ht="72.75" customHeight="1">
      <c r="A91" s="57" t="s">
        <v>136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8"/>
      <c r="AO91" s="58"/>
      <c r="AP91" s="58"/>
      <c r="AQ91" s="58"/>
      <c r="AR91" s="58"/>
      <c r="AS91" s="58"/>
      <c r="AT91" s="58" t="s">
        <v>198</v>
      </c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9">
        <v>13500</v>
      </c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>
        <v>0</v>
      </c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9">
        <f t="shared" si="6"/>
        <v>0</v>
      </c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76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8"/>
      <c r="FK91" s="5"/>
    </row>
    <row r="92" spans="1:167" s="39" customFormat="1" ht="72.75" customHeight="1">
      <c r="A92" s="148" t="s">
        <v>330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91"/>
      <c r="AO92" s="91"/>
      <c r="AP92" s="91"/>
      <c r="AQ92" s="91"/>
      <c r="AR92" s="91"/>
      <c r="AS92" s="91"/>
      <c r="AT92" s="91" t="s">
        <v>331</v>
      </c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69">
        <f>BJ93</f>
        <v>255000</v>
      </c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>
        <v>0</v>
      </c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69">
        <f>CF92</f>
        <v>0</v>
      </c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108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10"/>
      <c r="FK92" s="40"/>
    </row>
    <row r="93" spans="1:167" s="39" customFormat="1" ht="72.75" customHeight="1">
      <c r="A93" s="148" t="s">
        <v>329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91"/>
      <c r="AO93" s="91"/>
      <c r="AP93" s="91"/>
      <c r="AQ93" s="91"/>
      <c r="AR93" s="91"/>
      <c r="AS93" s="91"/>
      <c r="AT93" s="91" t="s">
        <v>332</v>
      </c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69">
        <v>255000</v>
      </c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>
        <v>271320</v>
      </c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69">
        <f>CF93</f>
        <v>271320</v>
      </c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108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10"/>
      <c r="FK93" s="40"/>
    </row>
    <row r="94" spans="1:167" s="4" customFormat="1" ht="23.25" customHeight="1">
      <c r="A94" s="112" t="s">
        <v>297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63"/>
      <c r="AO94" s="63"/>
      <c r="AP94" s="63"/>
      <c r="AQ94" s="63"/>
      <c r="AR94" s="63"/>
      <c r="AS94" s="63"/>
      <c r="AT94" s="63" t="s">
        <v>300</v>
      </c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56">
        <f>BJ95+BJ99</f>
        <v>51200</v>
      </c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>
        <f>CF99+CF95+CF97</f>
        <v>51906</v>
      </c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6">
        <f t="shared" si="6"/>
        <v>51906</v>
      </c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105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7"/>
      <c r="FK94" s="5"/>
    </row>
    <row r="95" spans="1:176" s="39" customFormat="1" ht="57" customHeight="1">
      <c r="A95" s="146" t="s">
        <v>318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7"/>
      <c r="AL95" s="35"/>
      <c r="AM95" s="35"/>
      <c r="AN95" s="36"/>
      <c r="AO95" s="36"/>
      <c r="AP95" s="36"/>
      <c r="AQ95" s="36"/>
      <c r="AR95" s="36"/>
      <c r="AS95" s="36"/>
      <c r="AT95" s="91" t="s">
        <v>319</v>
      </c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69">
        <f>BJ96</f>
        <v>51000</v>
      </c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>
        <f>CF96</f>
        <v>51706</v>
      </c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69">
        <f t="shared" si="6"/>
        <v>51706</v>
      </c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166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8"/>
      <c r="FK95" s="37"/>
      <c r="FL95" s="38"/>
      <c r="FM95" s="38"/>
      <c r="FN95" s="38"/>
      <c r="FO95" s="38"/>
      <c r="FP95" s="38"/>
      <c r="FQ95" s="38"/>
      <c r="FR95" s="38"/>
      <c r="FS95" s="38"/>
      <c r="FT95" s="38"/>
    </row>
    <row r="96" spans="1:176" s="39" customFormat="1" ht="57" customHeight="1">
      <c r="A96" s="146" t="s">
        <v>318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7"/>
      <c r="AL96" s="35"/>
      <c r="AM96" s="35"/>
      <c r="AN96" s="36"/>
      <c r="AO96" s="36"/>
      <c r="AP96" s="36"/>
      <c r="AQ96" s="36"/>
      <c r="AR96" s="36"/>
      <c r="AS96" s="36"/>
      <c r="AT96" s="91" t="s">
        <v>317</v>
      </c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69">
        <v>51000</v>
      </c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>
        <v>51706</v>
      </c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69">
        <f t="shared" si="6"/>
        <v>51706</v>
      </c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166"/>
      <c r="EU96" s="167"/>
      <c r="EV96" s="167"/>
      <c r="EW96" s="167"/>
      <c r="EX96" s="167"/>
      <c r="EY96" s="167"/>
      <c r="EZ96" s="167"/>
      <c r="FA96" s="167"/>
      <c r="FB96" s="167"/>
      <c r="FC96" s="167"/>
      <c r="FD96" s="167"/>
      <c r="FE96" s="167"/>
      <c r="FF96" s="167"/>
      <c r="FG96" s="167"/>
      <c r="FH96" s="167"/>
      <c r="FI96" s="167"/>
      <c r="FJ96" s="168"/>
      <c r="FK96" s="37"/>
      <c r="FL96" s="38"/>
      <c r="FM96" s="38"/>
      <c r="FN96" s="38"/>
      <c r="FO96" s="38"/>
      <c r="FP96" s="38"/>
      <c r="FQ96" s="38"/>
      <c r="FR96" s="38"/>
      <c r="FS96" s="38"/>
      <c r="FT96" s="38"/>
    </row>
    <row r="97" spans="1:176" s="39" customFormat="1" ht="56.25" customHeight="1">
      <c r="A97" s="146" t="s">
        <v>335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7"/>
      <c r="AL97" s="35"/>
      <c r="AM97" s="35"/>
      <c r="AN97" s="36"/>
      <c r="AO97" s="36"/>
      <c r="AP97" s="36"/>
      <c r="AQ97" s="36"/>
      <c r="AR97" s="36"/>
      <c r="AS97" s="36"/>
      <c r="AT97" s="91" t="s">
        <v>334</v>
      </c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69">
        <f>BJ98</f>
        <v>0</v>
      </c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>
        <f>CF98</f>
        <v>200</v>
      </c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69">
        <f>CF97</f>
        <v>200</v>
      </c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166"/>
      <c r="EU97" s="167"/>
      <c r="EV97" s="167"/>
      <c r="EW97" s="167"/>
      <c r="EX97" s="167"/>
      <c r="EY97" s="167"/>
      <c r="EZ97" s="167"/>
      <c r="FA97" s="167"/>
      <c r="FB97" s="167"/>
      <c r="FC97" s="167"/>
      <c r="FD97" s="167"/>
      <c r="FE97" s="167"/>
      <c r="FF97" s="167"/>
      <c r="FG97" s="167"/>
      <c r="FH97" s="167"/>
      <c r="FI97" s="167"/>
      <c r="FJ97" s="168"/>
      <c r="FK97" s="37"/>
      <c r="FL97" s="38"/>
      <c r="FM97" s="38"/>
      <c r="FN97" s="38"/>
      <c r="FO97" s="38"/>
      <c r="FP97" s="38"/>
      <c r="FQ97" s="38"/>
      <c r="FR97" s="38"/>
      <c r="FS97" s="38"/>
      <c r="FT97" s="38"/>
    </row>
    <row r="98" spans="1:167" s="39" customFormat="1" ht="72.75" customHeight="1">
      <c r="A98" s="148" t="s">
        <v>336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91"/>
      <c r="AO98" s="91"/>
      <c r="AP98" s="91"/>
      <c r="AQ98" s="91"/>
      <c r="AR98" s="91"/>
      <c r="AS98" s="91"/>
      <c r="AT98" s="91" t="s">
        <v>333</v>
      </c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69">
        <v>0</v>
      </c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>
        <v>200</v>
      </c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69">
        <f>CF98</f>
        <v>200</v>
      </c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108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10"/>
      <c r="FK98" s="40"/>
    </row>
    <row r="99" spans="1:176" s="39" customFormat="1" ht="39" customHeight="1">
      <c r="A99" s="146" t="s">
        <v>298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7"/>
      <c r="AL99" s="35"/>
      <c r="AM99" s="35"/>
      <c r="AN99" s="36"/>
      <c r="AO99" s="36"/>
      <c r="AP99" s="36"/>
      <c r="AQ99" s="36"/>
      <c r="AR99" s="36"/>
      <c r="AS99" s="36"/>
      <c r="AT99" s="91" t="s">
        <v>302</v>
      </c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69">
        <f>BJ100</f>
        <v>200</v>
      </c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>
        <f>CF100</f>
        <v>0</v>
      </c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69">
        <f t="shared" si="6"/>
        <v>0</v>
      </c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166"/>
      <c r="EU99" s="167"/>
      <c r="EV99" s="167"/>
      <c r="EW99" s="167"/>
      <c r="EX99" s="167"/>
      <c r="EY99" s="167"/>
      <c r="EZ99" s="167"/>
      <c r="FA99" s="167"/>
      <c r="FB99" s="167"/>
      <c r="FC99" s="167"/>
      <c r="FD99" s="167"/>
      <c r="FE99" s="167"/>
      <c r="FF99" s="167"/>
      <c r="FG99" s="167"/>
      <c r="FH99" s="167"/>
      <c r="FI99" s="167"/>
      <c r="FJ99" s="168"/>
      <c r="FK99" s="37"/>
      <c r="FL99" s="38"/>
      <c r="FM99" s="38"/>
      <c r="FN99" s="38"/>
      <c r="FO99" s="38"/>
      <c r="FP99" s="38"/>
      <c r="FQ99" s="38"/>
      <c r="FR99" s="38"/>
      <c r="FS99" s="38"/>
      <c r="FT99" s="38"/>
    </row>
    <row r="100" spans="1:167" s="4" customFormat="1" ht="55.5" customHeight="1">
      <c r="A100" s="57" t="s">
        <v>299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8"/>
      <c r="AO100" s="58"/>
      <c r="AP100" s="58"/>
      <c r="AQ100" s="58"/>
      <c r="AR100" s="58"/>
      <c r="AS100" s="58"/>
      <c r="AT100" s="58" t="s">
        <v>301</v>
      </c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9">
        <v>200</v>
      </c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>
        <v>0</v>
      </c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9">
        <f t="shared" si="6"/>
        <v>0</v>
      </c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76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8"/>
      <c r="FK100" s="5"/>
    </row>
    <row r="101" spans="1:167" s="4" customFormat="1" ht="27" customHeight="1">
      <c r="A101" s="113" t="s">
        <v>267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63"/>
      <c r="AO101" s="63"/>
      <c r="AP101" s="63"/>
      <c r="AQ101" s="63"/>
      <c r="AR101" s="63"/>
      <c r="AS101" s="63"/>
      <c r="AT101" s="63" t="s">
        <v>268</v>
      </c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56">
        <f>BJ103</f>
        <v>0</v>
      </c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>
        <f>CF103</f>
        <v>330</v>
      </c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6">
        <f>EE103</f>
        <v>330</v>
      </c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16"/>
      <c r="FI101" s="16"/>
      <c r="FJ101" s="16"/>
      <c r="FK101" s="5"/>
    </row>
    <row r="102" spans="1:167" s="4" customFormat="1" ht="23.25" customHeight="1">
      <c r="A102" s="50" t="s">
        <v>269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63"/>
      <c r="AO102" s="63"/>
      <c r="AP102" s="63"/>
      <c r="AQ102" s="63"/>
      <c r="AR102" s="63"/>
      <c r="AS102" s="63"/>
      <c r="AT102" s="63" t="s">
        <v>270</v>
      </c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56">
        <v>0</v>
      </c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>
        <f>CF103</f>
        <v>330</v>
      </c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6">
        <f aca="true" t="shared" si="7" ref="EE102:EE108">CF102</f>
        <v>330</v>
      </c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"/>
    </row>
    <row r="103" spans="1:167" s="12" customFormat="1" ht="38.25" customHeight="1">
      <c r="A103" s="57" t="s">
        <v>271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8"/>
      <c r="AO103" s="58"/>
      <c r="AP103" s="58"/>
      <c r="AQ103" s="58"/>
      <c r="AR103" s="58"/>
      <c r="AS103" s="58"/>
      <c r="AT103" s="58" t="s">
        <v>272</v>
      </c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9">
        <v>0</v>
      </c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>
        <v>330</v>
      </c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9">
        <f t="shared" si="7"/>
        <v>330</v>
      </c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11"/>
    </row>
    <row r="104" spans="1:167" s="12" customFormat="1" ht="22.5" customHeight="1">
      <c r="A104" s="112" t="s">
        <v>154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63"/>
      <c r="AO104" s="63"/>
      <c r="AP104" s="63"/>
      <c r="AQ104" s="63"/>
      <c r="AR104" s="63"/>
      <c r="AS104" s="63"/>
      <c r="AT104" s="63" t="s">
        <v>125</v>
      </c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56">
        <f>BJ105</f>
        <v>7239946</v>
      </c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>
        <f>CF105</f>
        <v>6332699.33</v>
      </c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6">
        <f t="shared" si="7"/>
        <v>6332699.33</v>
      </c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105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  <c r="FI104" s="106"/>
      <c r="FJ104" s="107"/>
      <c r="FK104" s="11"/>
    </row>
    <row r="105" spans="1:256" s="12" customFormat="1" ht="57" customHeight="1">
      <c r="A105" s="112" t="s">
        <v>174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63"/>
      <c r="AO105" s="63"/>
      <c r="AP105" s="63"/>
      <c r="AQ105" s="63"/>
      <c r="AR105" s="63"/>
      <c r="AS105" s="63"/>
      <c r="AT105" s="63" t="s">
        <v>99</v>
      </c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56">
        <f>BJ106+BJ109+BJ116+BJ114+BJ118</f>
        <v>7239946</v>
      </c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>
        <f>CF106+CF109+CF116+CF114+CF118</f>
        <v>6332699.33</v>
      </c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6">
        <f t="shared" si="7"/>
        <v>6332699.33</v>
      </c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105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7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2" customFormat="1" ht="42" customHeight="1">
      <c r="A106" s="112" t="s">
        <v>126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63"/>
      <c r="AO106" s="63"/>
      <c r="AP106" s="63"/>
      <c r="AQ106" s="63"/>
      <c r="AR106" s="63"/>
      <c r="AS106" s="63"/>
      <c r="AT106" s="63" t="s">
        <v>127</v>
      </c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56">
        <f>BJ108</f>
        <v>2756200</v>
      </c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>
        <f>CF108</f>
        <v>2756200</v>
      </c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6">
        <f t="shared" si="7"/>
        <v>2756200</v>
      </c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105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7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" customFormat="1" ht="27.75" customHeight="1">
      <c r="A107" s="57" t="s">
        <v>129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8"/>
      <c r="AO107" s="58"/>
      <c r="AP107" s="58"/>
      <c r="AQ107" s="58"/>
      <c r="AR107" s="58"/>
      <c r="AS107" s="58"/>
      <c r="AT107" s="58" t="s">
        <v>128</v>
      </c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9">
        <f>BJ108</f>
        <v>2756200</v>
      </c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>
        <f>CF108</f>
        <v>2756200</v>
      </c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3" t="s">
        <v>122</v>
      </c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9">
        <f t="shared" si="7"/>
        <v>2756200</v>
      </c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76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8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4" customFormat="1" ht="39" customHeight="1">
      <c r="A108" s="57" t="s">
        <v>130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8"/>
      <c r="AO108" s="58"/>
      <c r="AP108" s="58"/>
      <c r="AQ108" s="58"/>
      <c r="AR108" s="58"/>
      <c r="AS108" s="58"/>
      <c r="AT108" s="58" t="s">
        <v>100</v>
      </c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9">
        <v>2756200</v>
      </c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>
        <v>2756200</v>
      </c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9">
        <f t="shared" si="7"/>
        <v>2756200</v>
      </c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76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8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2" customFormat="1" ht="40.5" customHeight="1">
      <c r="A109" s="112" t="s">
        <v>161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63"/>
      <c r="AO109" s="63"/>
      <c r="AP109" s="63"/>
      <c r="AQ109" s="63"/>
      <c r="AR109" s="63"/>
      <c r="AS109" s="63"/>
      <c r="AT109" s="63" t="s">
        <v>131</v>
      </c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56">
        <f>BJ110+BJ112</f>
        <v>149500</v>
      </c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>
        <f>CF110+CF112</f>
        <v>149500</v>
      </c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6">
        <f aca="true" t="shared" si="8" ref="EE109:EE119">CF109</f>
        <v>149500</v>
      </c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105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7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2" customFormat="1" ht="42" customHeight="1">
      <c r="A110" s="112" t="s">
        <v>175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63"/>
      <c r="AO110" s="63"/>
      <c r="AP110" s="63"/>
      <c r="AQ110" s="63"/>
      <c r="AR110" s="63"/>
      <c r="AS110" s="63"/>
      <c r="AT110" s="63" t="s">
        <v>160</v>
      </c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56">
        <f>BJ111</f>
        <v>149300</v>
      </c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>
        <f>CF111</f>
        <v>149300</v>
      </c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6">
        <f t="shared" si="8"/>
        <v>149300</v>
      </c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105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107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17" customFormat="1" ht="42.75" customHeight="1">
      <c r="A111" s="57" t="s">
        <v>175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8"/>
      <c r="AO111" s="58"/>
      <c r="AP111" s="58"/>
      <c r="AQ111" s="58"/>
      <c r="AR111" s="58"/>
      <c r="AS111" s="58"/>
      <c r="AT111" s="58" t="s">
        <v>101</v>
      </c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9">
        <v>149300</v>
      </c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>
        <v>149300</v>
      </c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9">
        <f t="shared" si="8"/>
        <v>149300</v>
      </c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76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8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166" s="11" customFormat="1" ht="56.25" customHeight="1">
      <c r="A112" s="112" t="s">
        <v>180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63"/>
      <c r="AO112" s="63"/>
      <c r="AP112" s="63"/>
      <c r="AQ112" s="63"/>
      <c r="AR112" s="63"/>
      <c r="AS112" s="63"/>
      <c r="AT112" s="63" t="s">
        <v>179</v>
      </c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56">
        <f>BJ113</f>
        <v>200</v>
      </c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>
        <f>CF113</f>
        <v>200</v>
      </c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6">
        <f>CF112</f>
        <v>200</v>
      </c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10"/>
      <c r="FI112" s="10"/>
      <c r="FJ112" s="10"/>
    </row>
    <row r="113" spans="1:166" s="5" customFormat="1" ht="57" customHeight="1">
      <c r="A113" s="57" t="s">
        <v>180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8"/>
      <c r="AO113" s="58"/>
      <c r="AP113" s="58"/>
      <c r="AQ113" s="58"/>
      <c r="AR113" s="58"/>
      <c r="AS113" s="58"/>
      <c r="AT113" s="58" t="s">
        <v>178</v>
      </c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9">
        <v>200</v>
      </c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>
        <v>200</v>
      </c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9">
        <f>CF113</f>
        <v>200</v>
      </c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16"/>
      <c r="FI113" s="16"/>
      <c r="FJ113" s="16"/>
    </row>
    <row r="114" spans="1:167" s="12" customFormat="1" ht="72.75" customHeight="1">
      <c r="A114" s="112" t="s">
        <v>322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63"/>
      <c r="AO114" s="63"/>
      <c r="AP114" s="63"/>
      <c r="AQ114" s="63"/>
      <c r="AR114" s="63"/>
      <c r="AS114" s="63"/>
      <c r="AT114" s="63" t="s">
        <v>323</v>
      </c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56">
        <f>BJ115</f>
        <v>500000</v>
      </c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>
        <f>CF115</f>
        <v>500000</v>
      </c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6">
        <f>CF114</f>
        <v>500000</v>
      </c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105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  <c r="FH114" s="106"/>
      <c r="FI114" s="106"/>
      <c r="FJ114" s="107"/>
      <c r="FK114" s="11"/>
    </row>
    <row r="115" spans="1:167" s="4" customFormat="1" ht="73.5" customHeight="1">
      <c r="A115" s="57" t="s">
        <v>322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8"/>
      <c r="AO115" s="58"/>
      <c r="AP115" s="58"/>
      <c r="AQ115" s="58"/>
      <c r="AR115" s="58"/>
      <c r="AS115" s="58"/>
      <c r="AT115" s="58" t="s">
        <v>324</v>
      </c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9">
        <v>500000</v>
      </c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>
        <v>500000</v>
      </c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9">
        <f>CF115</f>
        <v>500000</v>
      </c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76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8"/>
      <c r="FK115" s="5"/>
    </row>
    <row r="116" spans="1:167" s="12" customFormat="1" ht="36" customHeight="1">
      <c r="A116" s="60" t="s">
        <v>176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2"/>
      <c r="AN116" s="63"/>
      <c r="AO116" s="63"/>
      <c r="AP116" s="63"/>
      <c r="AQ116" s="63"/>
      <c r="AR116" s="63"/>
      <c r="AS116" s="63"/>
      <c r="AT116" s="63" t="s">
        <v>133</v>
      </c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56">
        <f>BJ117</f>
        <v>2939246</v>
      </c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>
        <f>CF117</f>
        <v>2926999.33</v>
      </c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6">
        <f t="shared" si="8"/>
        <v>2926999.33</v>
      </c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105"/>
      <c r="EU116" s="106"/>
      <c r="EV116" s="106"/>
      <c r="EW116" s="106"/>
      <c r="EX116" s="106"/>
      <c r="EY116" s="106"/>
      <c r="EZ116" s="106"/>
      <c r="FA116" s="106"/>
      <c r="FB116" s="106"/>
      <c r="FC116" s="106"/>
      <c r="FD116" s="106"/>
      <c r="FE116" s="106"/>
      <c r="FF116" s="106"/>
      <c r="FG116" s="106"/>
      <c r="FH116" s="106"/>
      <c r="FI116" s="106"/>
      <c r="FJ116" s="107"/>
      <c r="FK116" s="11"/>
    </row>
    <row r="117" spans="1:167" s="4" customFormat="1" ht="37.5" customHeight="1">
      <c r="A117" s="57" t="s">
        <v>132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8"/>
      <c r="AO117" s="58"/>
      <c r="AP117" s="58"/>
      <c r="AQ117" s="58"/>
      <c r="AR117" s="58"/>
      <c r="AS117" s="58"/>
      <c r="AT117" s="58" t="s">
        <v>102</v>
      </c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9">
        <v>2939246</v>
      </c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>
        <v>2926999.33</v>
      </c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9">
        <f>CF117</f>
        <v>2926999.33</v>
      </c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76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8"/>
      <c r="FK117" s="5"/>
    </row>
    <row r="118" spans="1:167" s="12" customFormat="1" ht="32.25" customHeight="1">
      <c r="A118" s="60" t="s">
        <v>340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2"/>
      <c r="AN118" s="63"/>
      <c r="AO118" s="63"/>
      <c r="AP118" s="63"/>
      <c r="AQ118" s="63"/>
      <c r="AR118" s="63"/>
      <c r="AS118" s="63"/>
      <c r="AT118" s="63" t="s">
        <v>347</v>
      </c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56">
        <f>BJ119</f>
        <v>895000</v>
      </c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>
        <f>CF119</f>
        <v>0</v>
      </c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6">
        <f>CF118</f>
        <v>0</v>
      </c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105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06"/>
      <c r="FJ118" s="107"/>
      <c r="FK118" s="11"/>
    </row>
    <row r="119" spans="1:167" s="4" customFormat="1" ht="37.5" customHeight="1">
      <c r="A119" s="57" t="s">
        <v>341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8"/>
      <c r="AO119" s="58"/>
      <c r="AP119" s="58"/>
      <c r="AQ119" s="58"/>
      <c r="AR119" s="58"/>
      <c r="AS119" s="58"/>
      <c r="AT119" s="58" t="s">
        <v>346</v>
      </c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9">
        <v>895000</v>
      </c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>
        <v>0</v>
      </c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9">
        <f t="shared" si="8"/>
        <v>0</v>
      </c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76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8"/>
      <c r="FK119" s="5"/>
    </row>
    <row r="120" spans="1:167" s="4" customFormat="1" ht="18.75">
      <c r="A120" s="97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9"/>
      <c r="FH120" s="13"/>
      <c r="FI120" s="13"/>
      <c r="FJ120" s="18" t="s">
        <v>39</v>
      </c>
      <c r="FK120" s="5"/>
    </row>
    <row r="121" spans="1:167" s="4" customFormat="1" ht="18.75">
      <c r="A121" s="97" t="s">
        <v>84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9"/>
      <c r="FK121" s="5"/>
    </row>
    <row r="122" spans="1:167" s="4" customFormat="1" ht="18" customHeight="1">
      <c r="A122" s="71" t="s">
        <v>8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 t="s">
        <v>23</v>
      </c>
      <c r="AL122" s="71"/>
      <c r="AM122" s="71"/>
      <c r="AN122" s="71"/>
      <c r="AO122" s="71"/>
      <c r="AP122" s="71"/>
      <c r="AQ122" s="19" t="s">
        <v>35</v>
      </c>
      <c r="AR122" s="19"/>
      <c r="AS122" s="19"/>
      <c r="AT122" s="159"/>
      <c r="AU122" s="160"/>
      <c r="AV122" s="160"/>
      <c r="AW122" s="160"/>
      <c r="AX122" s="160"/>
      <c r="AY122" s="160"/>
      <c r="AZ122" s="160"/>
      <c r="BA122" s="160"/>
      <c r="BB122" s="161"/>
      <c r="BC122" s="71" t="s">
        <v>140</v>
      </c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 t="s">
        <v>37</v>
      </c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 t="s">
        <v>24</v>
      </c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9" t="s">
        <v>29</v>
      </c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1"/>
      <c r="FK122" s="5"/>
    </row>
    <row r="123" spans="1:167" s="4" customFormat="1" ht="78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19"/>
      <c r="AR123" s="19"/>
      <c r="AS123" s="19"/>
      <c r="AT123" s="162"/>
      <c r="AU123" s="163"/>
      <c r="AV123" s="163"/>
      <c r="AW123" s="163"/>
      <c r="AX123" s="163"/>
      <c r="AY123" s="163"/>
      <c r="AZ123" s="163"/>
      <c r="BA123" s="163"/>
      <c r="BB123" s="164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 t="s">
        <v>46</v>
      </c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 t="s">
        <v>25</v>
      </c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 t="s">
        <v>26</v>
      </c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 t="s">
        <v>27</v>
      </c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 t="s">
        <v>38</v>
      </c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9" t="s">
        <v>47</v>
      </c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1"/>
      <c r="FK123" s="5"/>
    </row>
    <row r="124" spans="1:167" s="4" customFormat="1" ht="18.75">
      <c r="A124" s="64">
        <v>1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>
        <v>2</v>
      </c>
      <c r="AL124" s="64"/>
      <c r="AM124" s="64"/>
      <c r="AN124" s="64"/>
      <c r="AO124" s="64"/>
      <c r="AP124" s="64"/>
      <c r="AQ124" s="64">
        <v>3</v>
      </c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>
        <v>4</v>
      </c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>
        <v>5</v>
      </c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>
        <v>6</v>
      </c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>
        <v>7</v>
      </c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>
        <v>8</v>
      </c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>
        <v>9</v>
      </c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>
        <v>10</v>
      </c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72">
        <v>11</v>
      </c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4"/>
      <c r="FK124" s="5"/>
    </row>
    <row r="125" spans="1:167" s="12" customFormat="1" ht="15" customHeight="1">
      <c r="A125" s="54" t="s">
        <v>32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117" t="s">
        <v>33</v>
      </c>
      <c r="AL125" s="117"/>
      <c r="AM125" s="117"/>
      <c r="AN125" s="117"/>
      <c r="AO125" s="117"/>
      <c r="AP125" s="117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56">
        <f>BC131+BC135</f>
        <v>696200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>
        <f>BU131+BU135</f>
        <v>592883.93</v>
      </c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>
        <f>CH131+CH135</f>
        <v>592883.93</v>
      </c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>
        <f>DX131+DX135</f>
        <v>592883.93</v>
      </c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119">
        <f>EK132+EK135</f>
        <v>0</v>
      </c>
      <c r="EL125" s="119"/>
      <c r="EM125" s="119"/>
      <c r="EN125" s="119"/>
      <c r="EO125" s="119"/>
      <c r="EP125" s="119"/>
      <c r="EQ125" s="119"/>
      <c r="ER125" s="119"/>
      <c r="ES125" s="119"/>
      <c r="ET125" s="119"/>
      <c r="EU125" s="119"/>
      <c r="EV125" s="119"/>
      <c r="EW125" s="119"/>
      <c r="EX125" s="86">
        <f>EX131</f>
        <v>0</v>
      </c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8"/>
      <c r="FK125" s="11"/>
    </row>
    <row r="126" spans="1:167" s="4" customFormat="1" ht="20.25" customHeight="1">
      <c r="A126" s="139" t="s">
        <v>143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82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  <c r="FI126" s="83"/>
      <c r="FJ126" s="84"/>
      <c r="FK126" s="5"/>
    </row>
    <row r="127" spans="1:167" s="22" customFormat="1" ht="15" customHeight="1" hidden="1">
      <c r="A127" s="49" t="s">
        <v>137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5" t="s">
        <v>53</v>
      </c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6">
        <f>SUM(BC128:BT130)</f>
        <v>116900</v>
      </c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>
        <f>BU130+BU129+BU128</f>
        <v>116769.88</v>
      </c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>
        <f>SUM(CH128:CW130)</f>
        <v>116769.88</v>
      </c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>
        <f>SUM(DX128:EJ130)</f>
        <v>116769.88</v>
      </c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>
        <f>SUM(EK128:EW130)</f>
        <v>130.12000000000262</v>
      </c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102">
        <v>0</v>
      </c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4"/>
      <c r="FK127" s="21"/>
    </row>
    <row r="128" spans="1:167" s="4" customFormat="1" ht="15" customHeight="1" hidden="1">
      <c r="A128" s="50" t="s">
        <v>57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8" t="s">
        <v>54</v>
      </c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9">
        <v>82900</v>
      </c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>
        <v>82880.2</v>
      </c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>
        <v>82880.2</v>
      </c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>
        <f>CH128</f>
        <v>82880.2</v>
      </c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15">
        <f>BC128-BU128</f>
        <v>19.80000000000291</v>
      </c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82">
        <f>BU128-CH128</f>
        <v>0</v>
      </c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4"/>
      <c r="FK128" s="5"/>
    </row>
    <row r="129" spans="1:167" s="4" customFormat="1" ht="15" customHeight="1" hidden="1">
      <c r="A129" s="50" t="s">
        <v>58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8" t="s">
        <v>55</v>
      </c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9">
        <v>13200</v>
      </c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>
        <v>13172</v>
      </c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>
        <v>13172</v>
      </c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>
        <f>CH129</f>
        <v>13172</v>
      </c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>
        <f>BC129-BU129</f>
        <v>28</v>
      </c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82">
        <f>BU129-CH129</f>
        <v>0</v>
      </c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4"/>
      <c r="FK129" s="5"/>
    </row>
    <row r="130" spans="1:167" s="4" customFormat="1" ht="16.5" customHeight="1" hidden="1">
      <c r="A130" s="50" t="s">
        <v>59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8" t="s">
        <v>56</v>
      </c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9">
        <v>20800</v>
      </c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>
        <v>20717.68</v>
      </c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>
        <v>20717.68</v>
      </c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>
        <f>CH130</f>
        <v>20717.68</v>
      </c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>
        <f>BC130-BU130</f>
        <v>82.31999999999971</v>
      </c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82">
        <f>BU130-CH130</f>
        <v>0</v>
      </c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  <c r="FI130" s="83"/>
      <c r="FJ130" s="84"/>
      <c r="FK130" s="5"/>
    </row>
    <row r="131" spans="1:167" s="4" customFormat="1" ht="21" customHeight="1">
      <c r="A131" s="165" t="s">
        <v>142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63"/>
      <c r="AL131" s="63"/>
      <c r="AM131" s="63"/>
      <c r="AN131" s="63"/>
      <c r="AO131" s="63"/>
      <c r="AP131" s="63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6">
        <f>BC132</f>
        <v>666500</v>
      </c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6">
        <f>BU132</f>
        <v>563251.54</v>
      </c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>
        <f>CH132</f>
        <v>563251.54</v>
      </c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96">
        <f>DX132</f>
        <v>563251.54</v>
      </c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>
        <f>EK133+EK134+EK137</f>
        <v>0</v>
      </c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209">
        <v>0</v>
      </c>
      <c r="EY131" s="210"/>
      <c r="EZ131" s="210"/>
      <c r="FA131" s="210"/>
      <c r="FB131" s="210"/>
      <c r="FC131" s="210"/>
      <c r="FD131" s="210"/>
      <c r="FE131" s="210"/>
      <c r="FF131" s="210"/>
      <c r="FG131" s="210"/>
      <c r="FH131" s="210"/>
      <c r="FI131" s="210"/>
      <c r="FJ131" s="211"/>
      <c r="FK131" s="5"/>
    </row>
    <row r="132" spans="1:167" s="4" customFormat="1" ht="22.5" customHeight="1">
      <c r="A132" s="49" t="s">
        <v>199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140" t="s">
        <v>200</v>
      </c>
      <c r="AL132" s="141"/>
      <c r="AM132" s="141"/>
      <c r="AN132" s="141"/>
      <c r="AO132" s="141"/>
      <c r="AP132" s="142"/>
      <c r="AQ132" s="14"/>
      <c r="AR132" s="14"/>
      <c r="AS132" s="92"/>
      <c r="AT132" s="93"/>
      <c r="AU132" s="93"/>
      <c r="AV132" s="93"/>
      <c r="AW132" s="93"/>
      <c r="AX132" s="93"/>
      <c r="AY132" s="93"/>
      <c r="AZ132" s="93"/>
      <c r="BA132" s="93"/>
      <c r="BB132" s="94"/>
      <c r="BC132" s="56">
        <f>BC133+BC134</f>
        <v>666500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10"/>
      <c r="BT132" s="10"/>
      <c r="BU132" s="56">
        <f>BU133+BU134</f>
        <v>563251.54</v>
      </c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>
        <f>CH133+CH134</f>
        <v>563251.54</v>
      </c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96">
        <f>DX133+DX134</f>
        <v>563251.54</v>
      </c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>
        <f>EK133+EK134+EK137</f>
        <v>0</v>
      </c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23"/>
      <c r="FI132" s="23"/>
      <c r="FJ132" s="23"/>
      <c r="FK132" s="5"/>
    </row>
    <row r="133" spans="1:167" s="4" customFormat="1" ht="19.5" customHeight="1">
      <c r="A133" s="50" t="s">
        <v>57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8" t="s">
        <v>54</v>
      </c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9">
        <v>514700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>
        <v>446084.26</v>
      </c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>
        <v>446084.26</v>
      </c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>
        <f>CH133</f>
        <v>446084.26</v>
      </c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>
        <v>0</v>
      </c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155">
        <f>BU133-CH133</f>
        <v>0</v>
      </c>
      <c r="EY133" s="156"/>
      <c r="EZ133" s="156"/>
      <c r="FA133" s="156"/>
      <c r="FB133" s="156"/>
      <c r="FC133" s="156"/>
      <c r="FD133" s="156"/>
      <c r="FE133" s="156"/>
      <c r="FF133" s="156"/>
      <c r="FG133" s="156"/>
      <c r="FH133" s="156"/>
      <c r="FI133" s="156"/>
      <c r="FJ133" s="157"/>
      <c r="FK133" s="5"/>
    </row>
    <row r="134" spans="1:167" s="4" customFormat="1" ht="18" customHeight="1">
      <c r="A134" s="50" t="s">
        <v>59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8" t="s">
        <v>56</v>
      </c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9">
        <v>151800</v>
      </c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>
        <v>117167.28</v>
      </c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>
        <v>117167.28</v>
      </c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>
        <f>CH134</f>
        <v>117167.28</v>
      </c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>
        <v>0</v>
      </c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155">
        <v>0</v>
      </c>
      <c r="EY134" s="156"/>
      <c r="EZ134" s="156"/>
      <c r="FA134" s="156"/>
      <c r="FB134" s="156"/>
      <c r="FC134" s="156"/>
      <c r="FD134" s="156"/>
      <c r="FE134" s="156"/>
      <c r="FF134" s="156"/>
      <c r="FG134" s="156"/>
      <c r="FH134" s="156"/>
      <c r="FI134" s="156"/>
      <c r="FJ134" s="157"/>
      <c r="FK134" s="5"/>
    </row>
    <row r="135" spans="1:167" s="4" customFormat="1" ht="23.25" customHeight="1">
      <c r="A135" s="49" t="s">
        <v>202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140" t="s">
        <v>201</v>
      </c>
      <c r="AL135" s="141"/>
      <c r="AM135" s="141"/>
      <c r="AN135" s="141"/>
      <c r="AO135" s="141"/>
      <c r="AP135" s="142"/>
      <c r="AQ135" s="14"/>
      <c r="AR135" s="14"/>
      <c r="AS135" s="92"/>
      <c r="AT135" s="93"/>
      <c r="AU135" s="93"/>
      <c r="AV135" s="93"/>
      <c r="AW135" s="93"/>
      <c r="AX135" s="93"/>
      <c r="AY135" s="93"/>
      <c r="AZ135" s="93"/>
      <c r="BA135" s="93"/>
      <c r="BB135" s="94"/>
      <c r="BC135" s="56">
        <f>BC136+BC137</f>
        <v>29700</v>
      </c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10"/>
      <c r="BT135" s="10"/>
      <c r="BU135" s="56">
        <f>BU136+BU137</f>
        <v>29632.39</v>
      </c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>
        <f>CH136+CH137</f>
        <v>29632.39</v>
      </c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96">
        <f>DX136+DX137+DX139</f>
        <v>29632.39</v>
      </c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>
        <f>EK136+EK137</f>
        <v>0</v>
      </c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23"/>
      <c r="FI135" s="23"/>
      <c r="FJ135" s="23"/>
      <c r="FK135" s="5"/>
    </row>
    <row r="136" spans="1:167" s="4" customFormat="1" ht="20.25" customHeight="1">
      <c r="A136" s="50" t="s">
        <v>58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8" t="s">
        <v>55</v>
      </c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9">
        <v>23300</v>
      </c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>
        <v>23277.6</v>
      </c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>
        <v>23277.6</v>
      </c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>
        <f>CH136</f>
        <v>23277.6</v>
      </c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>
        <v>0</v>
      </c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155">
        <f>BU136-CH136</f>
        <v>0</v>
      </c>
      <c r="EY136" s="156"/>
      <c r="EZ136" s="156"/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7"/>
      <c r="FK136" s="5"/>
    </row>
    <row r="137" spans="1:167" s="4" customFormat="1" ht="20.25" customHeight="1">
      <c r="A137" s="50" t="s">
        <v>227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8" t="s">
        <v>56</v>
      </c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9">
        <v>6400</v>
      </c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>
        <v>6354.79</v>
      </c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>
        <v>6354.79</v>
      </c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>
        <f>CH137</f>
        <v>6354.79</v>
      </c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>
        <v>0</v>
      </c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155">
        <v>0</v>
      </c>
      <c r="EY137" s="156"/>
      <c r="EZ137" s="156"/>
      <c r="FA137" s="156"/>
      <c r="FB137" s="156"/>
      <c r="FC137" s="156"/>
      <c r="FD137" s="156"/>
      <c r="FE137" s="156"/>
      <c r="FF137" s="156"/>
      <c r="FG137" s="156"/>
      <c r="FH137" s="156"/>
      <c r="FI137" s="156"/>
      <c r="FJ137" s="157"/>
      <c r="FK137" s="5"/>
    </row>
    <row r="138" spans="1:167" s="4" customFormat="1" ht="18.75">
      <c r="A138" s="97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9"/>
      <c r="CG138" s="158" t="s">
        <v>84</v>
      </c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72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4"/>
      <c r="FH138" s="13"/>
      <c r="FI138" s="13"/>
      <c r="FJ138" s="18" t="s">
        <v>39</v>
      </c>
      <c r="FK138" s="5"/>
    </row>
    <row r="139" spans="1:167" s="4" customFormat="1" ht="19.5" customHeight="1">
      <c r="A139" s="71" t="s">
        <v>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 t="s">
        <v>23</v>
      </c>
      <c r="AL139" s="71"/>
      <c r="AM139" s="71"/>
      <c r="AN139" s="71"/>
      <c r="AO139" s="71"/>
      <c r="AP139" s="71"/>
      <c r="AQ139" s="71" t="s">
        <v>35</v>
      </c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 t="s">
        <v>36</v>
      </c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 t="s">
        <v>37</v>
      </c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 t="s">
        <v>24</v>
      </c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9" t="s">
        <v>29</v>
      </c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1"/>
      <c r="FK139" s="5"/>
    </row>
    <row r="140" spans="1:167" s="4" customFormat="1" ht="78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 t="s">
        <v>46</v>
      </c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 t="s">
        <v>25</v>
      </c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 t="s">
        <v>26</v>
      </c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 t="s">
        <v>27</v>
      </c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 t="s">
        <v>38</v>
      </c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9" t="s">
        <v>47</v>
      </c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1"/>
      <c r="FK140" s="5"/>
    </row>
    <row r="141" spans="1:167" s="4" customFormat="1" ht="18.75">
      <c r="A141" s="64">
        <v>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>
        <v>2</v>
      </c>
      <c r="AL141" s="64"/>
      <c r="AM141" s="64"/>
      <c r="AN141" s="64"/>
      <c r="AO141" s="64"/>
      <c r="AP141" s="64"/>
      <c r="AQ141" s="64">
        <v>3</v>
      </c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>
        <v>4</v>
      </c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>
        <v>5</v>
      </c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>
        <v>6</v>
      </c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>
        <v>7</v>
      </c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>
        <v>8</v>
      </c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>
        <v>9</v>
      </c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>
        <v>10</v>
      </c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72">
        <v>11</v>
      </c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4"/>
      <c r="FK141" s="5"/>
    </row>
    <row r="142" spans="1:167" s="12" customFormat="1" ht="21" customHeight="1">
      <c r="A142" s="54" t="s">
        <v>104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117" t="s">
        <v>33</v>
      </c>
      <c r="AL142" s="117"/>
      <c r="AM142" s="117"/>
      <c r="AN142" s="117"/>
      <c r="AO142" s="117"/>
      <c r="AP142" s="117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56">
        <f>BC146+BC155+BC152</f>
        <v>2263400</v>
      </c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>
        <f>BU146+BU152+BU155</f>
        <v>1889394.72</v>
      </c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>
        <f>CH146+CH152+CH155</f>
        <v>1889394.72</v>
      </c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>
        <f>DX146+DX152+DX155</f>
        <v>1889394.72</v>
      </c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119">
        <f>EK146+EK152+EK155</f>
        <v>374005.28</v>
      </c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86">
        <f>EX146+EX152+EX155</f>
        <v>0</v>
      </c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8"/>
      <c r="FK142" s="11"/>
    </row>
    <row r="143" spans="1:167" s="4" customFormat="1" ht="14.25" customHeight="1">
      <c r="A143" s="51" t="s">
        <v>22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116"/>
      <c r="AL143" s="116"/>
      <c r="AM143" s="116"/>
      <c r="AN143" s="116"/>
      <c r="AO143" s="116"/>
      <c r="AP143" s="116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82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  <c r="FI143" s="83"/>
      <c r="FJ143" s="84"/>
      <c r="FK143" s="5"/>
    </row>
    <row r="144" spans="1:166" s="4" customFormat="1" ht="20.25" customHeight="1">
      <c r="A144" s="207" t="s">
        <v>144</v>
      </c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13"/>
      <c r="FI144" s="13"/>
      <c r="FJ144" s="13"/>
    </row>
    <row r="145" spans="1:166" s="4" customFormat="1" ht="18" customHeight="1">
      <c r="A145" s="49" t="s">
        <v>203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5"/>
      <c r="AL145" s="45"/>
      <c r="AM145" s="45"/>
      <c r="AN145" s="45"/>
      <c r="AO145" s="45"/>
      <c r="AP145" s="45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82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4"/>
    </row>
    <row r="146" spans="1:166" s="22" customFormat="1" ht="19.5" customHeight="1">
      <c r="A146" s="57" t="s">
        <v>142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45" t="s">
        <v>53</v>
      </c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56">
        <f>BC147+BC148</f>
        <v>1584500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46">
        <f>SUM(BU147:CG148)</f>
        <v>1305317.27</v>
      </c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>
        <f>SUM(CH147:CW148)</f>
        <v>1305317.27</v>
      </c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>
        <f>SUM(DX147:EJ148)</f>
        <v>1305317.27</v>
      </c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>
        <f>EK147+EK148</f>
        <v>279182.73000000004</v>
      </c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102">
        <f>EX147+EX148</f>
        <v>0</v>
      </c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4"/>
    </row>
    <row r="147" spans="1:166" s="4" customFormat="1" ht="21" customHeight="1">
      <c r="A147" s="50" t="s">
        <v>57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8" t="s">
        <v>54</v>
      </c>
      <c r="AL147" s="58"/>
      <c r="AM147" s="58"/>
      <c r="AN147" s="58"/>
      <c r="AO147" s="58"/>
      <c r="AP147" s="58"/>
      <c r="AQ147" s="58" t="s">
        <v>122</v>
      </c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9">
        <v>1217000</v>
      </c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>
        <v>997989.6</v>
      </c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>
        <v>997989.6</v>
      </c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>
        <f aca="true" t="shared" si="9" ref="DX147:DX153">CH147</f>
        <v>997989.6</v>
      </c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>
        <f>BC147-BU147</f>
        <v>219010.40000000002</v>
      </c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82">
        <f aca="true" t="shared" si="10" ref="EX147:EX154">BU147-CH147</f>
        <v>0</v>
      </c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4"/>
    </row>
    <row r="148" spans="1:166" s="4" customFormat="1" ht="22.5" customHeight="1">
      <c r="A148" s="50" t="s">
        <v>59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8" t="s">
        <v>56</v>
      </c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9">
        <v>367500</v>
      </c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>
        <v>307327.67</v>
      </c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>
        <v>307327.67</v>
      </c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>
        <f t="shared" si="9"/>
        <v>307327.67</v>
      </c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>
        <f>BC148-BU148</f>
        <v>60172.330000000016</v>
      </c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82">
        <f t="shared" si="10"/>
        <v>0</v>
      </c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4"/>
    </row>
    <row r="149" spans="1:166" s="12" customFormat="1" ht="19.5" customHeight="1">
      <c r="A149" s="113" t="s">
        <v>273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56">
        <f>BC150+BC151</f>
        <v>1410800</v>
      </c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6">
        <f>BU150+BU151</f>
        <v>1157447.1</v>
      </c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6">
        <f>CH150+CH151</f>
        <v>1157447.1</v>
      </c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6">
        <f t="shared" si="9"/>
        <v>1157447.1</v>
      </c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6">
        <f aca="true" t="shared" si="11" ref="EK149:EK154">BC149-CH149</f>
        <v>253352.8999999999</v>
      </c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86">
        <f t="shared" si="10"/>
        <v>0</v>
      </c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8"/>
    </row>
    <row r="150" spans="1:166" s="4" customFormat="1" ht="17.25" customHeight="1">
      <c r="A150" s="50" t="s">
        <v>57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8" t="s">
        <v>54</v>
      </c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9">
        <v>1083600</v>
      </c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>
        <v>880189.81</v>
      </c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>
        <v>880189.81</v>
      </c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>
        <f t="shared" si="9"/>
        <v>880189.81</v>
      </c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>
        <f t="shared" si="11"/>
        <v>203410.18999999994</v>
      </c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155">
        <f t="shared" si="10"/>
        <v>0</v>
      </c>
      <c r="EY150" s="156"/>
      <c r="EZ150" s="156"/>
      <c r="FA150" s="156"/>
      <c r="FB150" s="156"/>
      <c r="FC150" s="156"/>
      <c r="FD150" s="156"/>
      <c r="FE150" s="156"/>
      <c r="FF150" s="156"/>
      <c r="FG150" s="156"/>
      <c r="FH150" s="156"/>
      <c r="FI150" s="156"/>
      <c r="FJ150" s="157"/>
    </row>
    <row r="151" spans="1:166" s="4" customFormat="1" ht="18" customHeight="1">
      <c r="A151" s="50" t="s">
        <v>59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8" t="s">
        <v>56</v>
      </c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9">
        <v>327200</v>
      </c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>
        <v>277257.29</v>
      </c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>
        <v>277257.29</v>
      </c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>
        <f t="shared" si="9"/>
        <v>277257.29</v>
      </c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>
        <f t="shared" si="11"/>
        <v>49942.71000000002</v>
      </c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155">
        <f t="shared" si="10"/>
        <v>0</v>
      </c>
      <c r="EY151" s="156"/>
      <c r="EZ151" s="156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7"/>
    </row>
    <row r="152" spans="1:166" s="22" customFormat="1" ht="21.75" customHeight="1">
      <c r="A152" s="49" t="s">
        <v>204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5" t="s">
        <v>53</v>
      </c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56">
        <f>SUM(BC153:BT154)</f>
        <v>85100</v>
      </c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46">
        <f>SUM(BU153:CG154)</f>
        <v>17150.98</v>
      </c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>
        <f>SUM(CH153:CW154)</f>
        <v>17150.98</v>
      </c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>
        <f t="shared" si="9"/>
        <v>17150.98</v>
      </c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>
        <f t="shared" si="11"/>
        <v>67949.02</v>
      </c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102">
        <f t="shared" si="10"/>
        <v>0</v>
      </c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4"/>
    </row>
    <row r="153" spans="1:166" s="4" customFormat="1" ht="21.75" customHeight="1">
      <c r="A153" s="50" t="s">
        <v>58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8" t="s">
        <v>55</v>
      </c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9">
        <v>65400</v>
      </c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>
        <v>14686.33</v>
      </c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>
        <v>14686.33</v>
      </c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>
        <f t="shared" si="9"/>
        <v>14686.33</v>
      </c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>
        <f t="shared" si="11"/>
        <v>50713.67</v>
      </c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155">
        <f t="shared" si="10"/>
        <v>0</v>
      </c>
      <c r="EY153" s="156"/>
      <c r="EZ153" s="156"/>
      <c r="FA153" s="156"/>
      <c r="FB153" s="156"/>
      <c r="FC153" s="156"/>
      <c r="FD153" s="156"/>
      <c r="FE153" s="156"/>
      <c r="FF153" s="156"/>
      <c r="FG153" s="156"/>
      <c r="FH153" s="156"/>
      <c r="FI153" s="156"/>
      <c r="FJ153" s="157"/>
    </row>
    <row r="154" spans="1:166" s="4" customFormat="1" ht="20.25" customHeight="1">
      <c r="A154" s="50" t="s">
        <v>227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8" t="s">
        <v>56</v>
      </c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9">
        <v>19700</v>
      </c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>
        <v>2464.65</v>
      </c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>
        <v>2464.65</v>
      </c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>
        <v>2464.65</v>
      </c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>
        <f t="shared" si="11"/>
        <v>17235.35</v>
      </c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155">
        <f t="shared" si="10"/>
        <v>0</v>
      </c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7"/>
    </row>
    <row r="155" spans="1:166" s="22" customFormat="1" ht="18.75" customHeight="1">
      <c r="A155" s="113" t="s">
        <v>162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56">
        <f>BC156+BC160+BC165+BC167</f>
        <v>593800</v>
      </c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46">
        <f>BU156+BU160+BU165+BU167</f>
        <v>566926.47</v>
      </c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>
        <f>CH156+CH160+CH165+CH167</f>
        <v>566926.47</v>
      </c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>
        <f>DX156+DX160+DX166+DX167</f>
        <v>566926.47</v>
      </c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>
        <f>EK156+EK160+EK165+EK167</f>
        <v>26873.53</v>
      </c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102">
        <f>EX156+EX160</f>
        <v>0</v>
      </c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4"/>
    </row>
    <row r="156" spans="1:166" s="4" customFormat="1" ht="19.5" customHeight="1">
      <c r="A156" s="49" t="s">
        <v>205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56">
        <f>BC157+BC159+BC158</f>
        <v>125600</v>
      </c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15"/>
      <c r="BT156" s="15"/>
      <c r="BU156" s="119">
        <f>BU157+BU159+BU158</f>
        <v>115803.97</v>
      </c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56">
        <f>CH157+CH159+CI158</f>
        <v>115803.97</v>
      </c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56">
        <f>DX157+DX159+DX158</f>
        <v>115803.97</v>
      </c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>
        <f>EK157+EK159+EK158</f>
        <v>9796.029999999999</v>
      </c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>
        <f>EX157+EX159</f>
        <v>0</v>
      </c>
      <c r="EY156" s="56"/>
      <c r="EZ156" s="56"/>
      <c r="FA156" s="56"/>
      <c r="FB156" s="56"/>
      <c r="FC156" s="56"/>
      <c r="FD156" s="56"/>
      <c r="FE156" s="56"/>
      <c r="FF156" s="56"/>
      <c r="FG156" s="56"/>
      <c r="FH156" s="15"/>
      <c r="FI156" s="15"/>
      <c r="FJ156" s="15"/>
    </row>
    <row r="157" spans="1:166" s="4" customFormat="1" ht="18.75" customHeight="1">
      <c r="A157" s="132" t="s">
        <v>80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58" t="s">
        <v>81</v>
      </c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9">
        <v>48500</v>
      </c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15"/>
      <c r="BT157" s="15"/>
      <c r="BU157" s="69">
        <v>46153.97</v>
      </c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59">
        <v>46153.97</v>
      </c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>
        <f>CH157</f>
        <v>46153.97</v>
      </c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>
        <f>BC157-BU157</f>
        <v>2346.029999999999</v>
      </c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>
        <f>BU157-CH157</f>
        <v>0</v>
      </c>
      <c r="EY157" s="59"/>
      <c r="EZ157" s="59"/>
      <c r="FA157" s="59"/>
      <c r="FB157" s="59"/>
      <c r="FC157" s="59"/>
      <c r="FD157" s="59"/>
      <c r="FE157" s="59"/>
      <c r="FF157" s="59"/>
      <c r="FG157" s="59"/>
      <c r="FH157" s="15"/>
      <c r="FI157" s="15"/>
      <c r="FJ157" s="15"/>
    </row>
    <row r="158" spans="1:166" s="4" customFormat="1" ht="21" customHeight="1">
      <c r="A158" s="136" t="s">
        <v>251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8"/>
      <c r="AI158" s="32"/>
      <c r="AJ158" s="32"/>
      <c r="AK158" s="66" t="s">
        <v>326</v>
      </c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8"/>
      <c r="BC158" s="82">
        <v>9000</v>
      </c>
      <c r="BD158" s="83"/>
      <c r="BE158" s="83"/>
      <c r="BF158" s="83"/>
      <c r="BG158" s="83"/>
      <c r="BH158" s="83"/>
      <c r="BI158" s="84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21">
        <v>8950</v>
      </c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3"/>
      <c r="CH158" s="15"/>
      <c r="CI158" s="82">
        <v>8950</v>
      </c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4"/>
      <c r="CX158" s="82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4"/>
      <c r="DS158" s="15"/>
      <c r="DT158" s="15"/>
      <c r="DU158" s="15"/>
      <c r="DV158" s="15"/>
      <c r="DW158" s="15"/>
      <c r="DX158" s="82">
        <f>CI158</f>
        <v>8950</v>
      </c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4"/>
      <c r="EK158" s="82">
        <f>BC158-CI158</f>
        <v>50</v>
      </c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4"/>
      <c r="EX158" s="82">
        <f>BU158-CI158</f>
        <v>0</v>
      </c>
      <c r="EY158" s="83"/>
      <c r="EZ158" s="83"/>
      <c r="FA158" s="83"/>
      <c r="FB158" s="83"/>
      <c r="FC158" s="83"/>
      <c r="FD158" s="83"/>
      <c r="FE158" s="84"/>
      <c r="FF158" s="15"/>
      <c r="FG158" s="15"/>
      <c r="FH158" s="15"/>
      <c r="FI158" s="15"/>
      <c r="FJ158" s="15"/>
    </row>
    <row r="159" spans="1:166" s="4" customFormat="1" ht="22.5" customHeight="1">
      <c r="A159" s="132" t="s">
        <v>68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58" t="s">
        <v>61</v>
      </c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9">
        <v>68100</v>
      </c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15"/>
      <c r="BT159" s="15"/>
      <c r="BU159" s="69">
        <v>60700</v>
      </c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59">
        <v>60700</v>
      </c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>
        <f>CH159</f>
        <v>60700</v>
      </c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>
        <f>BC159-BU159</f>
        <v>7400</v>
      </c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>
        <f>BU159-CH159</f>
        <v>0</v>
      </c>
      <c r="EY159" s="59"/>
      <c r="EZ159" s="59"/>
      <c r="FA159" s="59"/>
      <c r="FB159" s="59"/>
      <c r="FC159" s="59"/>
      <c r="FD159" s="59"/>
      <c r="FE159" s="59"/>
      <c r="FF159" s="59"/>
      <c r="FG159" s="59"/>
      <c r="FH159" s="15"/>
      <c r="FI159" s="15"/>
      <c r="FJ159" s="15"/>
    </row>
    <row r="160" spans="1:166" s="4" customFormat="1" ht="21" customHeight="1">
      <c r="A160" s="49" t="s">
        <v>206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56">
        <f>BC161+BC164+BC163+BC162</f>
        <v>440600</v>
      </c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15"/>
      <c r="BT160" s="15"/>
      <c r="BU160" s="119">
        <f>BU161+BU163+BU164+BU162</f>
        <v>435502.5</v>
      </c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56">
        <f>CH161+CH163+CH164+CH162</f>
        <v>435502.5</v>
      </c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56">
        <f>DX161+DX163+DX164+DX162</f>
        <v>435502.5</v>
      </c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>
        <f>BC160-CH160</f>
        <v>5097.5</v>
      </c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>
        <f>EX161+EX164+EX165+EX167</f>
        <v>0</v>
      </c>
      <c r="EY160" s="56"/>
      <c r="EZ160" s="56"/>
      <c r="FA160" s="56"/>
      <c r="FB160" s="56"/>
      <c r="FC160" s="56"/>
      <c r="FD160" s="56"/>
      <c r="FE160" s="56"/>
      <c r="FF160" s="56"/>
      <c r="FG160" s="56"/>
      <c r="FH160" s="15"/>
      <c r="FI160" s="15"/>
      <c r="FJ160" s="15"/>
    </row>
    <row r="161" spans="1:166" s="4" customFormat="1" ht="21.75" customHeight="1">
      <c r="A161" s="132" t="s">
        <v>163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58" t="s">
        <v>63</v>
      </c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9">
        <v>154300</v>
      </c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15"/>
      <c r="BT161" s="15"/>
      <c r="BU161" s="69">
        <v>150000</v>
      </c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59">
        <v>150000</v>
      </c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>
        <v>150000</v>
      </c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>
        <f>BC161-BU161</f>
        <v>4300</v>
      </c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>
        <f>BU161-CH161</f>
        <v>0</v>
      </c>
      <c r="EY161" s="59"/>
      <c r="EZ161" s="59"/>
      <c r="FA161" s="59"/>
      <c r="FB161" s="59"/>
      <c r="FC161" s="59"/>
      <c r="FD161" s="59"/>
      <c r="FE161" s="59"/>
      <c r="FF161" s="59"/>
      <c r="FG161" s="59"/>
      <c r="FH161" s="15"/>
      <c r="FI161" s="15"/>
      <c r="FJ161" s="15"/>
    </row>
    <row r="162" spans="1:166" s="4" customFormat="1" ht="22.5" customHeight="1">
      <c r="A162" s="132" t="s">
        <v>68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58" t="s">
        <v>61</v>
      </c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9">
        <v>157400</v>
      </c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15"/>
      <c r="BT162" s="15"/>
      <c r="BU162" s="69">
        <v>157013.3</v>
      </c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59">
        <v>157013.3</v>
      </c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>
        <f>CH162</f>
        <v>157013.3</v>
      </c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>
        <f>BC162-BU162</f>
        <v>386.70000000001164</v>
      </c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>
        <f>BU162-CH162</f>
        <v>0</v>
      </c>
      <c r="EY162" s="59"/>
      <c r="EZ162" s="59"/>
      <c r="FA162" s="59"/>
      <c r="FB162" s="59"/>
      <c r="FC162" s="59"/>
      <c r="FD162" s="59"/>
      <c r="FE162" s="59"/>
      <c r="FF162" s="59"/>
      <c r="FG162" s="59"/>
      <c r="FH162" s="15"/>
      <c r="FI162" s="15"/>
      <c r="FJ162" s="15"/>
    </row>
    <row r="163" spans="1:166" s="4" customFormat="1" ht="18" customHeight="1">
      <c r="A163" s="50" t="s">
        <v>83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8" t="s">
        <v>64</v>
      </c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9">
        <v>15500</v>
      </c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>
        <v>15280</v>
      </c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>
        <v>15280</v>
      </c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>
        <f>CH163</f>
        <v>15280</v>
      </c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>
        <f>BC163-CH163</f>
        <v>220</v>
      </c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82">
        <v>0</v>
      </c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4"/>
    </row>
    <row r="164" spans="1:166" s="4" customFormat="1" ht="19.5" customHeight="1">
      <c r="A164" s="57" t="s">
        <v>145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8" t="s">
        <v>62</v>
      </c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9">
        <v>113400</v>
      </c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15"/>
      <c r="BT164" s="15"/>
      <c r="BU164" s="69">
        <v>113209.2</v>
      </c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59">
        <v>113209.2</v>
      </c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>
        <f>CH164</f>
        <v>113209.2</v>
      </c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>
        <f>BC164-CH164</f>
        <v>190.8000000000029</v>
      </c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>
        <f>BU164-CH164</f>
        <v>0</v>
      </c>
      <c r="EY164" s="59"/>
      <c r="EZ164" s="59"/>
      <c r="FA164" s="59"/>
      <c r="FB164" s="59"/>
      <c r="FC164" s="59"/>
      <c r="FD164" s="59"/>
      <c r="FE164" s="59"/>
      <c r="FF164" s="59"/>
      <c r="FG164" s="59"/>
      <c r="FH164" s="15"/>
      <c r="FI164" s="15"/>
      <c r="FJ164" s="15"/>
    </row>
    <row r="165" spans="1:166" s="12" customFormat="1" ht="19.5" customHeight="1">
      <c r="A165" s="113" t="s">
        <v>207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56">
        <f>BC166</f>
        <v>19600</v>
      </c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9"/>
      <c r="BT165" s="9"/>
      <c r="BU165" s="119">
        <f>BU166</f>
        <v>8800</v>
      </c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56">
        <f>CH166</f>
        <v>8800</v>
      </c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>
        <f>DX166</f>
        <v>8800</v>
      </c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>
        <f>EK166</f>
        <v>10800</v>
      </c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>
        <f>EX166</f>
        <v>0</v>
      </c>
      <c r="EY165" s="56"/>
      <c r="EZ165" s="56"/>
      <c r="FA165" s="56"/>
      <c r="FB165" s="56"/>
      <c r="FC165" s="56"/>
      <c r="FD165" s="56"/>
      <c r="FE165" s="56"/>
      <c r="FF165" s="56"/>
      <c r="FG165" s="56"/>
      <c r="FH165" s="9"/>
      <c r="FI165" s="9"/>
      <c r="FJ165" s="9"/>
    </row>
    <row r="166" spans="1:166" s="4" customFormat="1" ht="34.5" customHeight="1">
      <c r="A166" s="133" t="s">
        <v>208</v>
      </c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5"/>
      <c r="AK166" s="58" t="s">
        <v>66</v>
      </c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9">
        <v>19600</v>
      </c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15"/>
      <c r="BR166" s="15"/>
      <c r="BS166" s="15"/>
      <c r="BT166" s="15"/>
      <c r="BU166" s="69">
        <v>8800</v>
      </c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59">
        <v>8800</v>
      </c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>
        <f>CH166</f>
        <v>8800</v>
      </c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65">
        <f>BC166-BU166</f>
        <v>10800</v>
      </c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59">
        <f>BU166-CH166</f>
        <v>0</v>
      </c>
      <c r="EY166" s="59"/>
      <c r="EZ166" s="59"/>
      <c r="FA166" s="59"/>
      <c r="FB166" s="59"/>
      <c r="FC166" s="59"/>
      <c r="FD166" s="59"/>
      <c r="FE166" s="59"/>
      <c r="FF166" s="59"/>
      <c r="FG166" s="59"/>
      <c r="FH166" s="15"/>
      <c r="FI166" s="15"/>
      <c r="FJ166" s="15"/>
    </row>
    <row r="167" spans="1:166" s="12" customFormat="1" ht="21.75" customHeight="1">
      <c r="A167" s="113" t="s">
        <v>209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56">
        <f>BC168</f>
        <v>8000</v>
      </c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9"/>
      <c r="BT167" s="9"/>
      <c r="BU167" s="119">
        <f>BU168</f>
        <v>6820</v>
      </c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56">
        <f>CH168</f>
        <v>6820</v>
      </c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>
        <f>DX168</f>
        <v>6820</v>
      </c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>
        <f>EK168</f>
        <v>1180</v>
      </c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>
        <f>EX168</f>
        <v>0</v>
      </c>
      <c r="EY167" s="56"/>
      <c r="EZ167" s="56"/>
      <c r="FA167" s="56"/>
      <c r="FB167" s="56"/>
      <c r="FC167" s="56"/>
      <c r="FD167" s="56"/>
      <c r="FE167" s="56"/>
      <c r="FF167" s="56"/>
      <c r="FG167" s="56"/>
      <c r="FH167" s="9"/>
      <c r="FI167" s="9"/>
      <c r="FJ167" s="9"/>
    </row>
    <row r="168" spans="1:166" s="4" customFormat="1" ht="21.75" customHeight="1">
      <c r="A168" s="132" t="s">
        <v>68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58" t="s">
        <v>69</v>
      </c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9">
        <v>8000</v>
      </c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15"/>
      <c r="BT168" s="15"/>
      <c r="BU168" s="69">
        <v>6820</v>
      </c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59">
        <v>6820</v>
      </c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>
        <f>CH168</f>
        <v>6820</v>
      </c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>
        <f>BC168-BU168</f>
        <v>1180</v>
      </c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>
        <f>BU168-CH168</f>
        <v>0</v>
      </c>
      <c r="EY168" s="59"/>
      <c r="EZ168" s="59"/>
      <c r="FA168" s="59"/>
      <c r="FB168" s="59"/>
      <c r="FC168" s="59"/>
      <c r="FD168" s="59"/>
      <c r="FE168" s="59"/>
      <c r="FF168" s="59"/>
      <c r="FG168" s="59"/>
      <c r="FH168" s="15"/>
      <c r="FI168" s="15"/>
      <c r="FJ168" s="15"/>
    </row>
    <row r="169" spans="1:166" s="4" customFormat="1" ht="18.75">
      <c r="A169" s="97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9"/>
      <c r="CG169" s="158" t="s">
        <v>84</v>
      </c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72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4"/>
      <c r="FH169" s="13"/>
      <c r="FI169" s="13"/>
      <c r="FJ169" s="18" t="s">
        <v>39</v>
      </c>
    </row>
    <row r="170" spans="1:166" s="4" customFormat="1" ht="20.25" customHeight="1">
      <c r="A170" s="71" t="s">
        <v>8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 t="s">
        <v>23</v>
      </c>
      <c r="AL170" s="71"/>
      <c r="AM170" s="71"/>
      <c r="AN170" s="71"/>
      <c r="AO170" s="71"/>
      <c r="AP170" s="71"/>
      <c r="AQ170" s="71" t="s">
        <v>35</v>
      </c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 t="s">
        <v>36</v>
      </c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 t="s">
        <v>37</v>
      </c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 t="s">
        <v>24</v>
      </c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9" t="s">
        <v>29</v>
      </c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1"/>
    </row>
    <row r="171" spans="1:166" s="4" customFormat="1" ht="78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 t="s">
        <v>46</v>
      </c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 t="s">
        <v>25</v>
      </c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 t="s">
        <v>26</v>
      </c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 t="s">
        <v>27</v>
      </c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 t="s">
        <v>38</v>
      </c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9" t="s">
        <v>47</v>
      </c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1"/>
    </row>
    <row r="172" spans="1:166" s="4" customFormat="1" ht="18.75">
      <c r="A172" s="64">
        <v>1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>
        <v>2</v>
      </c>
      <c r="AL172" s="64"/>
      <c r="AM172" s="64"/>
      <c r="AN172" s="64"/>
      <c r="AO172" s="64"/>
      <c r="AP172" s="64"/>
      <c r="AQ172" s="64">
        <v>3</v>
      </c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>
        <v>4</v>
      </c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>
        <v>5</v>
      </c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>
        <v>6</v>
      </c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>
        <v>7</v>
      </c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>
        <v>8</v>
      </c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>
        <v>9</v>
      </c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>
        <v>10</v>
      </c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72">
        <v>11</v>
      </c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4"/>
    </row>
    <row r="173" spans="1:166" s="4" customFormat="1" ht="18.75" customHeight="1">
      <c r="A173" s="131" t="s">
        <v>32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58" t="s">
        <v>33</v>
      </c>
      <c r="AL173" s="58"/>
      <c r="AM173" s="58"/>
      <c r="AN173" s="58"/>
      <c r="AO173" s="58"/>
      <c r="AP173" s="58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56">
        <f>BC176</f>
        <v>200</v>
      </c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15"/>
      <c r="BT173" s="15"/>
      <c r="BU173" s="119">
        <f>BU176</f>
        <v>200</v>
      </c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56">
        <f>CH176</f>
        <v>200</v>
      </c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56">
        <f>DX176</f>
        <v>200</v>
      </c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>
        <f>BU173-CH173</f>
        <v>0</v>
      </c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86">
        <f>EX176</f>
        <v>0</v>
      </c>
      <c r="EY173" s="87"/>
      <c r="EZ173" s="87"/>
      <c r="FA173" s="87"/>
      <c r="FB173" s="87"/>
      <c r="FC173" s="87"/>
      <c r="FD173" s="87"/>
      <c r="FE173" s="87"/>
      <c r="FF173" s="87"/>
      <c r="FG173" s="87"/>
      <c r="FH173" s="88"/>
      <c r="FI173" s="15"/>
      <c r="FJ173" s="15"/>
    </row>
    <row r="174" spans="1:166" s="4" customFormat="1" ht="18.75" customHeight="1">
      <c r="A174" s="50" t="s">
        <v>22</v>
      </c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8" t="s">
        <v>34</v>
      </c>
      <c r="AL174" s="58"/>
      <c r="AM174" s="58"/>
      <c r="AN174" s="58"/>
      <c r="AO174" s="58"/>
      <c r="AP174" s="58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15"/>
      <c r="FI174" s="15"/>
      <c r="FJ174" s="15"/>
    </row>
    <row r="175" spans="1:166" s="22" customFormat="1" ht="150" customHeight="1">
      <c r="A175" s="57" t="s">
        <v>229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20"/>
      <c r="BT175" s="20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20"/>
      <c r="FI175" s="20"/>
      <c r="FJ175" s="20"/>
    </row>
    <row r="176" spans="1:166" s="4" customFormat="1" ht="17.25" customHeight="1">
      <c r="A176" s="49" t="s">
        <v>210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6">
        <f>BC177</f>
        <v>200</v>
      </c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>
        <f>BU177</f>
        <v>200</v>
      </c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>
        <f>CH177</f>
        <v>200</v>
      </c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>
        <f>DX177</f>
        <v>200</v>
      </c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>
        <f>BC176-CH176</f>
        <v>0</v>
      </c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86">
        <f>EX177</f>
        <v>0</v>
      </c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8"/>
    </row>
    <row r="177" spans="1:166" s="22" customFormat="1" ht="24" customHeight="1">
      <c r="A177" s="152" t="s">
        <v>145</v>
      </c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58" t="s">
        <v>62</v>
      </c>
      <c r="AL177" s="58"/>
      <c r="AM177" s="58"/>
      <c r="AN177" s="58"/>
      <c r="AO177" s="58"/>
      <c r="AP177" s="58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59">
        <v>200</v>
      </c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>
        <v>200</v>
      </c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>
        <v>200</v>
      </c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>
        <f>CH177</f>
        <v>200</v>
      </c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>
        <f>BC177-CH177</f>
        <v>0</v>
      </c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82">
        <f>BU177-CH177</f>
        <v>0</v>
      </c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4"/>
    </row>
    <row r="178" spans="1:166" s="4" customFormat="1" ht="15" customHeight="1">
      <c r="A178" s="97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9"/>
      <c r="CE178" s="13"/>
      <c r="CF178" s="13"/>
      <c r="CG178" s="158" t="s">
        <v>84</v>
      </c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13"/>
      <c r="FI178" s="13"/>
      <c r="FJ178" s="18" t="s">
        <v>39</v>
      </c>
    </row>
    <row r="179" spans="1:166" s="4" customFormat="1" ht="32.25" customHeight="1">
      <c r="A179" s="71" t="s">
        <v>8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 t="s">
        <v>23</v>
      </c>
      <c r="AL179" s="71"/>
      <c r="AM179" s="71"/>
      <c r="AN179" s="71"/>
      <c r="AO179" s="71"/>
      <c r="AP179" s="71"/>
      <c r="AQ179" s="71" t="s">
        <v>35</v>
      </c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 t="s">
        <v>140</v>
      </c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 t="s">
        <v>37</v>
      </c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 t="s">
        <v>24</v>
      </c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9" t="s">
        <v>29</v>
      </c>
      <c r="EL179" s="80"/>
      <c r="EM179" s="80"/>
      <c r="EN179" s="80"/>
      <c r="EO179" s="80"/>
      <c r="EP179" s="80"/>
      <c r="EQ179" s="80"/>
      <c r="ER179" s="80"/>
      <c r="ES179" s="80"/>
      <c r="ET179" s="80"/>
      <c r="EU179" s="80"/>
      <c r="EV179" s="80"/>
      <c r="EW179" s="80"/>
      <c r="EX179" s="80"/>
      <c r="EY179" s="80"/>
      <c r="EZ179" s="80"/>
      <c r="FA179" s="80"/>
      <c r="FB179" s="80"/>
      <c r="FC179" s="80"/>
      <c r="FD179" s="80"/>
      <c r="FE179" s="80"/>
      <c r="FF179" s="80"/>
      <c r="FG179" s="80"/>
      <c r="FH179" s="80"/>
      <c r="FI179" s="80"/>
      <c r="FJ179" s="81"/>
    </row>
    <row r="180" spans="1:166" s="4" customFormat="1" ht="81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 t="s">
        <v>46</v>
      </c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 t="s">
        <v>25</v>
      </c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 t="s">
        <v>26</v>
      </c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 t="s">
        <v>27</v>
      </c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 t="s">
        <v>38</v>
      </c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9" t="s">
        <v>47</v>
      </c>
      <c r="EY180" s="80"/>
      <c r="EZ180" s="80"/>
      <c r="FA180" s="80"/>
      <c r="FB180" s="80"/>
      <c r="FC180" s="80"/>
      <c r="FD180" s="80"/>
      <c r="FE180" s="80"/>
      <c r="FF180" s="80"/>
      <c r="FG180" s="80"/>
      <c r="FH180" s="80"/>
      <c r="FI180" s="80"/>
      <c r="FJ180" s="81"/>
    </row>
    <row r="181" spans="1:166" s="4" customFormat="1" ht="15" customHeight="1">
      <c r="A181" s="64">
        <v>1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>
        <v>2</v>
      </c>
      <c r="AL181" s="64"/>
      <c r="AM181" s="64"/>
      <c r="AN181" s="64"/>
      <c r="AO181" s="64"/>
      <c r="AP181" s="64"/>
      <c r="AQ181" s="64">
        <v>3</v>
      </c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>
        <v>4</v>
      </c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>
        <v>5</v>
      </c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>
        <v>6</v>
      </c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>
        <v>7</v>
      </c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>
        <v>8</v>
      </c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>
        <v>9</v>
      </c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>
        <v>10</v>
      </c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72">
        <v>11</v>
      </c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4"/>
    </row>
    <row r="182" spans="1:166" s="4" customFormat="1" ht="15" customHeight="1">
      <c r="A182" s="131" t="s">
        <v>32</v>
      </c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58" t="s">
        <v>33</v>
      </c>
      <c r="AL182" s="58"/>
      <c r="AM182" s="58"/>
      <c r="AN182" s="58"/>
      <c r="AO182" s="58"/>
      <c r="AP182" s="58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56">
        <f>BC188+BC191+BC185</f>
        <v>204000</v>
      </c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15"/>
      <c r="BT182" s="15"/>
      <c r="BU182" s="119">
        <f>BU185+BU188+BU191</f>
        <v>203602.11</v>
      </c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56">
        <f>CH185+CH188+CH191</f>
        <v>203602.11</v>
      </c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56">
        <f>DX188+DX191+DX185</f>
        <v>203602.11</v>
      </c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>
        <f>EK189+EK191</f>
        <v>0</v>
      </c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86">
        <f>EX189</f>
        <v>0</v>
      </c>
      <c r="EY182" s="87"/>
      <c r="EZ182" s="87"/>
      <c r="FA182" s="87"/>
      <c r="FB182" s="87"/>
      <c r="FC182" s="87"/>
      <c r="FD182" s="87"/>
      <c r="FE182" s="87"/>
      <c r="FF182" s="87"/>
      <c r="FG182" s="87"/>
      <c r="FH182" s="88"/>
      <c r="FI182" s="15"/>
      <c r="FJ182" s="15"/>
    </row>
    <row r="183" spans="1:166" s="4" customFormat="1" ht="19.5" customHeight="1">
      <c r="A183" s="50" t="s">
        <v>22</v>
      </c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8"/>
      <c r="AL183" s="58"/>
      <c r="AM183" s="58"/>
      <c r="AN183" s="58"/>
      <c r="AO183" s="58"/>
      <c r="AP183" s="58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15"/>
      <c r="FI183" s="15"/>
      <c r="FJ183" s="15"/>
    </row>
    <row r="184" spans="1:166" s="4" customFormat="1" ht="19.5" customHeight="1">
      <c r="A184" s="127" t="s">
        <v>164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58"/>
      <c r="AL184" s="58"/>
      <c r="AM184" s="58"/>
      <c r="AN184" s="58"/>
      <c r="AO184" s="58"/>
      <c r="AP184" s="58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15"/>
      <c r="FI184" s="15"/>
      <c r="FJ184" s="15"/>
    </row>
    <row r="185" spans="1:166" s="4" customFormat="1" ht="19.5" customHeight="1">
      <c r="A185" s="49" t="s">
        <v>276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58"/>
      <c r="AL185" s="58"/>
      <c r="AM185" s="58"/>
      <c r="AN185" s="58"/>
      <c r="AO185" s="58"/>
      <c r="AP185" s="58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56">
        <f>BC186</f>
        <v>94000</v>
      </c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>
        <f>BU186</f>
        <v>93602.11</v>
      </c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>
        <f>CH186</f>
        <v>93602.11</v>
      </c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56">
        <f>DX186</f>
        <v>93602.11</v>
      </c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>
        <f>BC185-CH185</f>
        <v>397.8899999999994</v>
      </c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>
        <v>0</v>
      </c>
      <c r="EY185" s="56"/>
      <c r="EZ185" s="56"/>
      <c r="FA185" s="56"/>
      <c r="FB185" s="56"/>
      <c r="FC185" s="56"/>
      <c r="FD185" s="56"/>
      <c r="FE185" s="56"/>
      <c r="FF185" s="56"/>
      <c r="FG185" s="56"/>
      <c r="FH185" s="15"/>
      <c r="FI185" s="15"/>
      <c r="FJ185" s="15"/>
    </row>
    <row r="186" spans="1:166" s="4" customFormat="1" ht="19.5" customHeight="1">
      <c r="A186" s="50" t="s">
        <v>275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8" t="s">
        <v>61</v>
      </c>
      <c r="AL186" s="58"/>
      <c r="AM186" s="58"/>
      <c r="AN186" s="58"/>
      <c r="AO186" s="58"/>
      <c r="AP186" s="58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59">
        <v>94000</v>
      </c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>
        <v>93602.11</v>
      </c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>
        <v>93602.11</v>
      </c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59">
        <v>93602.11</v>
      </c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6">
        <f>BC186-CH186</f>
        <v>397.8899999999994</v>
      </c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9">
        <v>0</v>
      </c>
      <c r="EY186" s="59"/>
      <c r="EZ186" s="59"/>
      <c r="FA186" s="59"/>
      <c r="FB186" s="59"/>
      <c r="FC186" s="59"/>
      <c r="FD186" s="59"/>
      <c r="FE186" s="59"/>
      <c r="FF186" s="59"/>
      <c r="FG186" s="59"/>
      <c r="FH186" s="15"/>
      <c r="FI186" s="15"/>
      <c r="FJ186" s="15"/>
    </row>
    <row r="187" spans="1:166" s="4" customFormat="1" ht="33.75" customHeight="1">
      <c r="A187" s="127" t="s">
        <v>164</v>
      </c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15"/>
      <c r="BT187" s="15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95"/>
      <c r="EZ187" s="95"/>
      <c r="FA187" s="95"/>
      <c r="FB187" s="95"/>
      <c r="FC187" s="95"/>
      <c r="FD187" s="95"/>
      <c r="FE187" s="95"/>
      <c r="FF187" s="95"/>
      <c r="FG187" s="95"/>
      <c r="FH187" s="15"/>
      <c r="FI187" s="15"/>
      <c r="FJ187" s="15"/>
    </row>
    <row r="188" spans="1:166" s="4" customFormat="1" ht="18.75" customHeight="1">
      <c r="A188" s="49" t="s">
        <v>211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56">
        <f>BC189</f>
        <v>105000</v>
      </c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9"/>
      <c r="BT188" s="9"/>
      <c r="BU188" s="56">
        <f>BU189</f>
        <v>105000</v>
      </c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>
        <f>CH189</f>
        <v>105000</v>
      </c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>
        <f>CH188</f>
        <v>105000</v>
      </c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>
        <f>BC188-CH188</f>
        <v>0</v>
      </c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>
        <f>BU188-CH188</f>
        <v>0</v>
      </c>
      <c r="EY188" s="208"/>
      <c r="EZ188" s="208"/>
      <c r="FA188" s="208"/>
      <c r="FB188" s="208"/>
      <c r="FC188" s="208"/>
      <c r="FD188" s="208"/>
      <c r="FE188" s="208"/>
      <c r="FF188" s="208"/>
      <c r="FG188" s="208"/>
      <c r="FH188" s="15"/>
      <c r="FI188" s="15"/>
      <c r="FJ188" s="15"/>
    </row>
    <row r="189" spans="1:166" s="4" customFormat="1" ht="15" customHeight="1">
      <c r="A189" s="50" t="s">
        <v>60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8" t="s">
        <v>69</v>
      </c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9">
        <v>105000</v>
      </c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15"/>
      <c r="BT189" s="15"/>
      <c r="BU189" s="59">
        <v>105000</v>
      </c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>
        <v>105000</v>
      </c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>
        <f>CH189</f>
        <v>105000</v>
      </c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>
        <f>BC189-CH189</f>
        <v>0</v>
      </c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>
        <f>BU189-CH189</f>
        <v>0</v>
      </c>
      <c r="EY189" s="95"/>
      <c r="EZ189" s="95"/>
      <c r="FA189" s="95"/>
      <c r="FB189" s="95"/>
      <c r="FC189" s="95"/>
      <c r="FD189" s="95"/>
      <c r="FE189" s="95"/>
      <c r="FF189" s="95"/>
      <c r="FG189" s="95"/>
      <c r="FH189" s="15"/>
      <c r="FI189" s="15"/>
      <c r="FJ189" s="15"/>
    </row>
    <row r="190" spans="1:166" s="4" customFormat="1" ht="74.25" customHeight="1">
      <c r="A190" s="128" t="s">
        <v>230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30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15"/>
      <c r="BT190" s="15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95"/>
      <c r="EZ190" s="95"/>
      <c r="FA190" s="95"/>
      <c r="FB190" s="95"/>
      <c r="FC190" s="95"/>
      <c r="FD190" s="95"/>
      <c r="FE190" s="95"/>
      <c r="FF190" s="95"/>
      <c r="FG190" s="95"/>
      <c r="FH190" s="15"/>
      <c r="FI190" s="15"/>
      <c r="FJ190" s="15"/>
    </row>
    <row r="191" spans="1:166" s="12" customFormat="1" ht="18.75" customHeight="1">
      <c r="A191" s="49" t="s">
        <v>310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56">
        <f>BC192</f>
        <v>5000</v>
      </c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9"/>
      <c r="BT191" s="9"/>
      <c r="BU191" s="56">
        <f>BU192</f>
        <v>5000</v>
      </c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>
        <f>CH192</f>
        <v>5000</v>
      </c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>
        <f>DX192</f>
        <v>5000</v>
      </c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>
        <f>BC191-CH191</f>
        <v>0</v>
      </c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>
        <f>BU191-CH191</f>
        <v>0</v>
      </c>
      <c r="EY191" s="208"/>
      <c r="EZ191" s="208"/>
      <c r="FA191" s="208"/>
      <c r="FB191" s="208"/>
      <c r="FC191" s="208"/>
      <c r="FD191" s="208"/>
      <c r="FE191" s="208"/>
      <c r="FF191" s="208"/>
      <c r="FG191" s="208"/>
      <c r="FH191" s="9"/>
      <c r="FI191" s="9"/>
      <c r="FJ191" s="9"/>
    </row>
    <row r="192" spans="1:166" s="4" customFormat="1" ht="15" customHeight="1">
      <c r="A192" s="50" t="s">
        <v>275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8" t="s">
        <v>61</v>
      </c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9">
        <v>5000</v>
      </c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15"/>
      <c r="BT192" s="15"/>
      <c r="BU192" s="59">
        <v>5000</v>
      </c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>
        <v>5000</v>
      </c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>
        <v>5000</v>
      </c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>
        <f>BC192-CH192</f>
        <v>0</v>
      </c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>
        <f>BU192-CH192</f>
        <v>0</v>
      </c>
      <c r="EY192" s="95"/>
      <c r="EZ192" s="95"/>
      <c r="FA192" s="95"/>
      <c r="FB192" s="95"/>
      <c r="FC192" s="95"/>
      <c r="FD192" s="95"/>
      <c r="FE192" s="95"/>
      <c r="FF192" s="95"/>
      <c r="FG192" s="95"/>
      <c r="FH192" s="15"/>
      <c r="FI192" s="15"/>
      <c r="FJ192" s="15"/>
    </row>
    <row r="193" spans="1:166" s="4" customFormat="1" ht="18.75">
      <c r="A193" s="97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  <c r="DQ193" s="98"/>
      <c r="DR193" s="98"/>
      <c r="DS193" s="98"/>
      <c r="DT193" s="98"/>
      <c r="DU193" s="98"/>
      <c r="DV193" s="98"/>
      <c r="DW193" s="98"/>
      <c r="DX193" s="98"/>
      <c r="DY193" s="98"/>
      <c r="DZ193" s="98"/>
      <c r="EA193" s="98"/>
      <c r="EB193" s="98"/>
      <c r="EC193" s="98"/>
      <c r="ED193" s="98"/>
      <c r="EE193" s="98"/>
      <c r="EF193" s="98"/>
      <c r="EG193" s="98"/>
      <c r="EH193" s="98"/>
      <c r="EI193" s="98"/>
      <c r="EJ193" s="98"/>
      <c r="EK193" s="98"/>
      <c r="EL193" s="98"/>
      <c r="EM193" s="98"/>
      <c r="EN193" s="98"/>
      <c r="EO193" s="98"/>
      <c r="EP193" s="98"/>
      <c r="EQ193" s="98"/>
      <c r="ER193" s="98"/>
      <c r="ES193" s="98"/>
      <c r="ET193" s="98"/>
      <c r="EU193" s="98"/>
      <c r="EV193" s="98"/>
      <c r="EW193" s="98"/>
      <c r="EX193" s="98"/>
      <c r="EY193" s="98"/>
      <c r="EZ193" s="98"/>
      <c r="FA193" s="98"/>
      <c r="FB193" s="98"/>
      <c r="FC193" s="98"/>
      <c r="FD193" s="98"/>
      <c r="FE193" s="98"/>
      <c r="FF193" s="98"/>
      <c r="FG193" s="99"/>
      <c r="FH193" s="13"/>
      <c r="FI193" s="13"/>
      <c r="FJ193" s="18" t="s">
        <v>39</v>
      </c>
    </row>
    <row r="194" spans="1:166" s="4" customFormat="1" ht="18.75">
      <c r="A194" s="97" t="s">
        <v>84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  <c r="DT194" s="98"/>
      <c r="DU194" s="98"/>
      <c r="DV194" s="98"/>
      <c r="DW194" s="98"/>
      <c r="DX194" s="98"/>
      <c r="DY194" s="98"/>
      <c r="DZ194" s="98"/>
      <c r="EA194" s="98"/>
      <c r="EB194" s="98"/>
      <c r="EC194" s="98"/>
      <c r="ED194" s="98"/>
      <c r="EE194" s="98"/>
      <c r="EF194" s="98"/>
      <c r="EG194" s="98"/>
      <c r="EH194" s="98"/>
      <c r="EI194" s="98"/>
      <c r="EJ194" s="98"/>
      <c r="EK194" s="98"/>
      <c r="EL194" s="98"/>
      <c r="EM194" s="98"/>
      <c r="EN194" s="98"/>
      <c r="EO194" s="98"/>
      <c r="EP194" s="98"/>
      <c r="EQ194" s="98"/>
      <c r="ER194" s="98"/>
      <c r="ES194" s="98"/>
      <c r="ET194" s="98"/>
      <c r="EU194" s="98"/>
      <c r="EV194" s="98"/>
      <c r="EW194" s="98"/>
      <c r="EX194" s="98"/>
      <c r="EY194" s="98"/>
      <c r="EZ194" s="98"/>
      <c r="FA194" s="98"/>
      <c r="FB194" s="98"/>
      <c r="FC194" s="98"/>
      <c r="FD194" s="98"/>
      <c r="FE194" s="98"/>
      <c r="FF194" s="98"/>
      <c r="FG194" s="98"/>
      <c r="FH194" s="98"/>
      <c r="FI194" s="98"/>
      <c r="FJ194" s="99"/>
    </row>
    <row r="195" spans="1:166" s="4" customFormat="1" ht="17.25" customHeight="1">
      <c r="A195" s="71" t="s">
        <v>8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 t="s">
        <v>23</v>
      </c>
      <c r="AL195" s="71"/>
      <c r="AM195" s="71"/>
      <c r="AN195" s="71"/>
      <c r="AO195" s="71"/>
      <c r="AP195" s="71"/>
      <c r="AQ195" s="71" t="s">
        <v>35</v>
      </c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 t="s">
        <v>36</v>
      </c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 t="s">
        <v>37</v>
      </c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 t="s">
        <v>24</v>
      </c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9" t="s">
        <v>29</v>
      </c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1"/>
    </row>
    <row r="196" spans="1:166" s="4" customFormat="1" ht="78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 t="s">
        <v>46</v>
      </c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 t="s">
        <v>25</v>
      </c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 t="s">
        <v>26</v>
      </c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 t="s">
        <v>27</v>
      </c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 t="s">
        <v>38</v>
      </c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9" t="s">
        <v>47</v>
      </c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1"/>
    </row>
    <row r="197" spans="1:166" s="4" customFormat="1" ht="18.75">
      <c r="A197" s="64">
        <v>1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>
        <v>2</v>
      </c>
      <c r="AL197" s="64"/>
      <c r="AM197" s="64"/>
      <c r="AN197" s="64"/>
      <c r="AO197" s="64"/>
      <c r="AP197" s="64"/>
      <c r="AQ197" s="64">
        <v>3</v>
      </c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>
        <v>4</v>
      </c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>
        <v>5</v>
      </c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>
        <v>6</v>
      </c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>
        <v>7</v>
      </c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>
        <v>8</v>
      </c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>
        <v>9</v>
      </c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>
        <v>10</v>
      </c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72">
        <v>11</v>
      </c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4"/>
    </row>
    <row r="198" spans="1:166" s="12" customFormat="1" ht="15" customHeight="1">
      <c r="A198" s="54" t="s">
        <v>32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117" t="s">
        <v>33</v>
      </c>
      <c r="AL198" s="117"/>
      <c r="AM198" s="117"/>
      <c r="AN198" s="117"/>
      <c r="AO198" s="117"/>
      <c r="AP198" s="117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56">
        <f>BC201+BC211+BC209</f>
        <v>149300</v>
      </c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>
        <f>BU201+BU211+BU209</f>
        <v>130254.88999999998</v>
      </c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>
        <f>CH201+CH211+CH209</f>
        <v>130254.88999999998</v>
      </c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>
        <f>CH198</f>
        <v>130254.88999999998</v>
      </c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>
        <f>EK201+EK211</f>
        <v>19045.110000000015</v>
      </c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86">
        <f>EX201+EX211</f>
        <v>0</v>
      </c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8"/>
    </row>
    <row r="199" spans="1:166" s="4" customFormat="1" ht="15" customHeight="1">
      <c r="A199" s="51" t="s">
        <v>22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116" t="s">
        <v>34</v>
      </c>
      <c r="AL199" s="116"/>
      <c r="AM199" s="116"/>
      <c r="AN199" s="116"/>
      <c r="AO199" s="116"/>
      <c r="AP199" s="116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82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4"/>
    </row>
    <row r="200" spans="1:166" s="4" customFormat="1" ht="57.75" customHeight="1">
      <c r="A200" s="120" t="s">
        <v>146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82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4"/>
    </row>
    <row r="201" spans="1:166" s="22" customFormat="1" ht="19.5" customHeight="1">
      <c r="A201" s="49" t="s">
        <v>213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56">
        <f>BC202</f>
        <v>132000</v>
      </c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>
        <f>BU202</f>
        <v>120254.88999999998</v>
      </c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>
        <f>CH202</f>
        <v>120254.88999999998</v>
      </c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56">
        <f>CH201</f>
        <v>120254.88999999998</v>
      </c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>
        <f>EK202</f>
        <v>11745.110000000015</v>
      </c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86">
        <f>EX202</f>
        <v>0</v>
      </c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8"/>
    </row>
    <row r="202" spans="1:166" s="4" customFormat="1" ht="20.25" customHeight="1">
      <c r="A202" s="57" t="s">
        <v>142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63" t="s">
        <v>53</v>
      </c>
      <c r="AL202" s="63"/>
      <c r="AM202" s="63"/>
      <c r="AN202" s="63"/>
      <c r="AO202" s="63"/>
      <c r="AP202" s="63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6">
        <f>BC203+BC204</f>
        <v>132000</v>
      </c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>
        <f>BU203+BU204</f>
        <v>120254.88999999998</v>
      </c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>
        <f>CH203+CH204</f>
        <v>120254.88999999998</v>
      </c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>
        <f>SUM(DX203:EJ204)</f>
        <v>120254.88999999998</v>
      </c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>
        <f>BC202-CH202</f>
        <v>11745.110000000015</v>
      </c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86">
        <f>BU202-CH202</f>
        <v>0</v>
      </c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8"/>
    </row>
    <row r="203" spans="1:166" s="4" customFormat="1" ht="15.75" customHeight="1">
      <c r="A203" s="50" t="s">
        <v>57</v>
      </c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8" t="s">
        <v>54</v>
      </c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9">
        <v>101400</v>
      </c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>
        <v>95078.93</v>
      </c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>
        <v>95078.93</v>
      </c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>
        <f>CH203</f>
        <v>95078.93</v>
      </c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>
        <f>BC203-BU203</f>
        <v>6321.070000000007</v>
      </c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82">
        <v>0</v>
      </c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4"/>
    </row>
    <row r="204" spans="1:166" s="4" customFormat="1" ht="18.75" customHeight="1">
      <c r="A204" s="50" t="s">
        <v>59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8" t="s">
        <v>56</v>
      </c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9">
        <v>30600</v>
      </c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>
        <v>25175.96</v>
      </c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>
        <v>25175.96</v>
      </c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>
        <f>CH204</f>
        <v>25175.96</v>
      </c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>
        <f>BC204-BU204</f>
        <v>5424.040000000001</v>
      </c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82">
        <f>BU204-CH204</f>
        <v>0</v>
      </c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4"/>
    </row>
    <row r="205" spans="1:166" s="4" customFormat="1" ht="18" customHeight="1">
      <c r="A205" s="113" t="s">
        <v>123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63"/>
      <c r="AL205" s="63"/>
      <c r="AM205" s="63"/>
      <c r="AN205" s="63"/>
      <c r="AO205" s="63"/>
      <c r="AP205" s="63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155"/>
      <c r="EY205" s="156"/>
      <c r="EZ205" s="156"/>
      <c r="FA205" s="156"/>
      <c r="FB205" s="156"/>
      <c r="FC205" s="156"/>
      <c r="FD205" s="156"/>
      <c r="FE205" s="156"/>
      <c r="FF205" s="156"/>
      <c r="FG205" s="156"/>
      <c r="FH205" s="156"/>
      <c r="FI205" s="156"/>
      <c r="FJ205" s="157"/>
    </row>
    <row r="206" spans="1:166" s="4" customFormat="1" ht="15" customHeight="1" hidden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6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16"/>
      <c r="BT206" s="1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16"/>
      <c r="FI206" s="16"/>
      <c r="FJ206" s="16"/>
    </row>
    <row r="207" spans="1:166" s="4" customFormat="1" ht="15" customHeight="1" hidden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16"/>
      <c r="BT207" s="16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59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70"/>
      <c r="EY207" s="53"/>
      <c r="EZ207" s="53"/>
      <c r="FA207" s="53"/>
      <c r="FB207" s="53"/>
      <c r="FC207" s="53"/>
      <c r="FD207" s="53"/>
      <c r="FE207" s="53"/>
      <c r="FF207" s="53"/>
      <c r="FG207" s="53"/>
      <c r="FH207" s="16"/>
      <c r="FI207" s="16"/>
      <c r="FJ207" s="16"/>
    </row>
    <row r="208" spans="1:166" s="4" customFormat="1" ht="15" customHeight="1" hidden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16"/>
      <c r="BT208" s="16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59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70"/>
      <c r="EY208" s="53"/>
      <c r="EZ208" s="53"/>
      <c r="FA208" s="53"/>
      <c r="FB208" s="53"/>
      <c r="FC208" s="53"/>
      <c r="FD208" s="53"/>
      <c r="FE208" s="53"/>
      <c r="FF208" s="53"/>
      <c r="FG208" s="53"/>
      <c r="FH208" s="16"/>
      <c r="FI208" s="16"/>
      <c r="FJ208" s="16"/>
    </row>
    <row r="209" spans="1:166" s="4" customFormat="1" ht="18.75" customHeight="1">
      <c r="A209" s="49" t="s">
        <v>338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63" t="s">
        <v>184</v>
      </c>
      <c r="AL209" s="63"/>
      <c r="AM209" s="63"/>
      <c r="AN209" s="63"/>
      <c r="AO209" s="63"/>
      <c r="AP209" s="63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6">
        <f>BC210</f>
        <v>500</v>
      </c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>
        <f>BU210</f>
        <v>500</v>
      </c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>
        <f>CH210</f>
        <v>500</v>
      </c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>
        <f>DX210+DX211</f>
        <v>10000</v>
      </c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>
        <f>EK210+EK211</f>
        <v>7300</v>
      </c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86">
        <f>EX210+EX211</f>
        <v>0</v>
      </c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8"/>
    </row>
    <row r="210" spans="1:166" s="4" customFormat="1" ht="18.75" customHeight="1">
      <c r="A210" s="50" t="s">
        <v>83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8" t="s">
        <v>64</v>
      </c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9">
        <v>500</v>
      </c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>
        <v>500</v>
      </c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>
        <v>500</v>
      </c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>
        <f>CH210</f>
        <v>500</v>
      </c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>
        <f>BC210-CH210</f>
        <v>0</v>
      </c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82">
        <f>BU210-CH210</f>
        <v>0</v>
      </c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4"/>
    </row>
    <row r="211" spans="1:166" s="4" customFormat="1" ht="18.75" customHeight="1">
      <c r="A211" s="49" t="s">
        <v>212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63" t="s">
        <v>184</v>
      </c>
      <c r="AL211" s="63"/>
      <c r="AM211" s="63"/>
      <c r="AN211" s="63"/>
      <c r="AO211" s="63"/>
      <c r="AP211" s="63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6">
        <f>BC212+BC213</f>
        <v>16800</v>
      </c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>
        <f>BU212+BU213</f>
        <v>9500</v>
      </c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>
        <f>CH212+CH213</f>
        <v>9500</v>
      </c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>
        <f>DX212+DX213</f>
        <v>9500</v>
      </c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>
        <f>EK212+EK213</f>
        <v>7300</v>
      </c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86">
        <f>EX212+EX213</f>
        <v>0</v>
      </c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8"/>
    </row>
    <row r="212" spans="1:166" s="4" customFormat="1" ht="15" customHeight="1">
      <c r="A212" s="50" t="s">
        <v>83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8" t="s">
        <v>64</v>
      </c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9">
        <v>6800</v>
      </c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>
        <v>0</v>
      </c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>
        <v>0</v>
      </c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>
        <f>CH212</f>
        <v>0</v>
      </c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>
        <f>BC212-CH212</f>
        <v>6800</v>
      </c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82">
        <v>0</v>
      </c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4"/>
    </row>
    <row r="213" spans="1:166" s="4" customFormat="1" ht="18.75" customHeight="1">
      <c r="A213" s="57" t="s">
        <v>145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8" t="s">
        <v>62</v>
      </c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9">
        <v>10000</v>
      </c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>
        <v>9500</v>
      </c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>
        <v>9500</v>
      </c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>
        <f>CH213</f>
        <v>9500</v>
      </c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>
        <f>BC213-CH213</f>
        <v>500</v>
      </c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82">
        <f>BU213-CH213</f>
        <v>0</v>
      </c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4"/>
    </row>
    <row r="214" spans="1:166" s="4" customFormat="1" ht="18.75">
      <c r="A214" s="97" t="s">
        <v>84</v>
      </c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  <c r="DF214" s="98"/>
      <c r="DG214" s="98"/>
      <c r="DH214" s="98"/>
      <c r="DI214" s="98"/>
      <c r="DJ214" s="98"/>
      <c r="DK214" s="98"/>
      <c r="DL214" s="98"/>
      <c r="DM214" s="98"/>
      <c r="DN214" s="98"/>
      <c r="DO214" s="98"/>
      <c r="DP214" s="98"/>
      <c r="DQ214" s="98"/>
      <c r="DR214" s="98"/>
      <c r="DS214" s="98"/>
      <c r="DT214" s="98"/>
      <c r="DU214" s="98"/>
      <c r="DV214" s="98"/>
      <c r="DW214" s="98"/>
      <c r="DX214" s="98"/>
      <c r="DY214" s="98"/>
      <c r="DZ214" s="98"/>
      <c r="EA214" s="98"/>
      <c r="EB214" s="98"/>
      <c r="EC214" s="98"/>
      <c r="ED214" s="98"/>
      <c r="EE214" s="98"/>
      <c r="EF214" s="98"/>
      <c r="EG214" s="98"/>
      <c r="EH214" s="98"/>
      <c r="EI214" s="98"/>
      <c r="EJ214" s="98"/>
      <c r="EK214" s="98"/>
      <c r="EL214" s="98"/>
      <c r="EM214" s="98"/>
      <c r="EN214" s="98"/>
      <c r="EO214" s="98"/>
      <c r="EP214" s="98"/>
      <c r="EQ214" s="98"/>
      <c r="ER214" s="98"/>
      <c r="ES214" s="98"/>
      <c r="ET214" s="98"/>
      <c r="EU214" s="98"/>
      <c r="EV214" s="98"/>
      <c r="EW214" s="98"/>
      <c r="EX214" s="98"/>
      <c r="EY214" s="98"/>
      <c r="EZ214" s="98"/>
      <c r="FA214" s="98"/>
      <c r="FB214" s="98"/>
      <c r="FC214" s="98"/>
      <c r="FD214" s="98"/>
      <c r="FE214" s="98"/>
      <c r="FF214" s="98"/>
      <c r="FG214" s="98"/>
      <c r="FH214" s="98"/>
      <c r="FI214" s="98"/>
      <c r="FJ214" s="99"/>
    </row>
    <row r="215" spans="1:166" s="4" customFormat="1" ht="15.75" customHeight="1">
      <c r="A215" s="71" t="s">
        <v>8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 t="s">
        <v>23</v>
      </c>
      <c r="AL215" s="71"/>
      <c r="AM215" s="71"/>
      <c r="AN215" s="71"/>
      <c r="AO215" s="71"/>
      <c r="AP215" s="71"/>
      <c r="AQ215" s="71" t="s">
        <v>35</v>
      </c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 t="s">
        <v>36</v>
      </c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 t="s">
        <v>37</v>
      </c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 t="s">
        <v>24</v>
      </c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9" t="s">
        <v>29</v>
      </c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1"/>
    </row>
    <row r="216" spans="1:166" s="4" customFormat="1" ht="98.2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 t="s">
        <v>46</v>
      </c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 t="s">
        <v>25</v>
      </c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 t="s">
        <v>26</v>
      </c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 t="s">
        <v>27</v>
      </c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 t="s">
        <v>38</v>
      </c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9" t="s">
        <v>47</v>
      </c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1"/>
    </row>
    <row r="217" spans="1:166" s="4" customFormat="1" ht="18.75">
      <c r="A217" s="64">
        <v>1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>
        <v>2</v>
      </c>
      <c r="AL217" s="64"/>
      <c r="AM217" s="64"/>
      <c r="AN217" s="64"/>
      <c r="AO217" s="64"/>
      <c r="AP217" s="64"/>
      <c r="AQ217" s="64">
        <v>3</v>
      </c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>
        <v>4</v>
      </c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>
        <v>5</v>
      </c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>
        <v>6</v>
      </c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>
        <v>7</v>
      </c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>
        <v>8</v>
      </c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>
        <v>9</v>
      </c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>
        <v>10</v>
      </c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72">
        <v>11</v>
      </c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4"/>
    </row>
    <row r="218" spans="1:166" s="12" customFormat="1" ht="15" customHeight="1">
      <c r="A218" s="54" t="s">
        <v>32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117" t="s">
        <v>33</v>
      </c>
      <c r="AL218" s="117"/>
      <c r="AM218" s="117"/>
      <c r="AN218" s="117"/>
      <c r="AO218" s="117"/>
      <c r="AP218" s="117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56">
        <f>BC221+BC224+BC226</f>
        <v>123300</v>
      </c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>
        <f>BU221+BU224+BU226</f>
        <v>116916.32</v>
      </c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>
        <f>CH221+CH224+CH226</f>
        <v>116916.32</v>
      </c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>
        <f>DX221+DX224+DX226</f>
        <v>116916.32</v>
      </c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>
        <f>EK222+EK225+EK226</f>
        <v>6383.68</v>
      </c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86">
        <f>BU218-CH218</f>
        <v>0</v>
      </c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8"/>
    </row>
    <row r="219" spans="1:166" s="4" customFormat="1" ht="15" customHeight="1">
      <c r="A219" s="51" t="s">
        <v>22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116" t="s">
        <v>34</v>
      </c>
      <c r="AL219" s="116"/>
      <c r="AM219" s="116"/>
      <c r="AN219" s="116"/>
      <c r="AO219" s="116"/>
      <c r="AP219" s="116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82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4"/>
    </row>
    <row r="220" spans="1:166" s="4" customFormat="1" ht="39" customHeight="1">
      <c r="A220" s="118" t="s">
        <v>185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6"/>
      <c r="AL220" s="116"/>
      <c r="AM220" s="116"/>
      <c r="AN220" s="116"/>
      <c r="AO220" s="116"/>
      <c r="AP220" s="116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15"/>
      <c r="BT220" s="15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15"/>
      <c r="FI220" s="15"/>
      <c r="FJ220" s="15"/>
    </row>
    <row r="221" spans="1:166" s="12" customFormat="1" ht="15" customHeight="1">
      <c r="A221" s="113" t="s">
        <v>231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56">
        <f>BC222</f>
        <v>114300</v>
      </c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>
        <f>BU222</f>
        <v>114300</v>
      </c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>
        <f>CH222</f>
        <v>114300</v>
      </c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>
        <f>DX222</f>
        <v>114300</v>
      </c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>
        <f>BC221-CH221</f>
        <v>0</v>
      </c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86">
        <v>0</v>
      </c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8"/>
    </row>
    <row r="222" spans="1:166" s="12" customFormat="1" ht="34.5" customHeight="1">
      <c r="A222" s="124" t="s">
        <v>215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6"/>
      <c r="AK222" s="58" t="s">
        <v>66</v>
      </c>
      <c r="AL222" s="58"/>
      <c r="AM222" s="58"/>
      <c r="AN222" s="58"/>
      <c r="AO222" s="58"/>
      <c r="AP222" s="58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59">
        <v>114300</v>
      </c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9"/>
      <c r="BT222" s="9"/>
      <c r="BU222" s="59">
        <v>114300</v>
      </c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>
        <v>114300</v>
      </c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>
        <v>114300</v>
      </c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>
        <f>BC222-CH222</f>
        <v>0</v>
      </c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6">
        <f>BU222-CH222</f>
        <v>0</v>
      </c>
      <c r="EY222" s="56"/>
      <c r="EZ222" s="56"/>
      <c r="FA222" s="56"/>
      <c r="FB222" s="56"/>
      <c r="FC222" s="56"/>
      <c r="FD222" s="56"/>
      <c r="FE222" s="56"/>
      <c r="FF222" s="56"/>
      <c r="FG222" s="56"/>
      <c r="FH222" s="9"/>
      <c r="FI222" s="9"/>
      <c r="FJ222" s="9"/>
    </row>
    <row r="223" spans="1:166" s="12" customFormat="1" ht="58.5" customHeight="1">
      <c r="A223" s="112" t="s">
        <v>214</v>
      </c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58"/>
      <c r="AL223" s="58"/>
      <c r="AM223" s="58"/>
      <c r="AN223" s="58"/>
      <c r="AO223" s="58"/>
      <c r="AP223" s="58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9"/>
      <c r="BT223" s="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9"/>
      <c r="FI223" s="9"/>
      <c r="FJ223" s="9"/>
    </row>
    <row r="224" spans="1:166" s="4" customFormat="1" ht="15" customHeight="1">
      <c r="A224" s="113" t="s">
        <v>232</v>
      </c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6">
        <f>BC225</f>
        <v>5000</v>
      </c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>
        <f>BU225</f>
        <v>2616.32</v>
      </c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>
        <f>CH225</f>
        <v>2616.32</v>
      </c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6">
        <f>DX225</f>
        <v>2616.32</v>
      </c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>
        <f>EK225</f>
        <v>2383.68</v>
      </c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86">
        <v>0</v>
      </c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8"/>
    </row>
    <row r="225" spans="1:166" s="4" customFormat="1" ht="18.75" customHeight="1">
      <c r="A225" s="57" t="s">
        <v>216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8" t="s">
        <v>61</v>
      </c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9">
        <v>5000</v>
      </c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>
        <v>2616.32</v>
      </c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>
        <v>2616.32</v>
      </c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>
        <v>2616.32</v>
      </c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>
        <f>BC225-CH225</f>
        <v>2383.68</v>
      </c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155">
        <v>0</v>
      </c>
      <c r="EY225" s="156"/>
      <c r="EZ225" s="156"/>
      <c r="FA225" s="156"/>
      <c r="FB225" s="156"/>
      <c r="FC225" s="156"/>
      <c r="FD225" s="156"/>
      <c r="FE225" s="156"/>
      <c r="FF225" s="156"/>
      <c r="FG225" s="156"/>
      <c r="FH225" s="156"/>
      <c r="FI225" s="156"/>
      <c r="FJ225" s="157"/>
    </row>
    <row r="226" spans="1:166" s="4" customFormat="1" ht="57" customHeight="1">
      <c r="A226" s="112" t="s">
        <v>217</v>
      </c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6">
        <f>BC228</f>
        <v>4000</v>
      </c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>
        <f>BU228</f>
        <v>0</v>
      </c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>
        <f>CH228</f>
        <v>0</v>
      </c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>
        <f>DX228</f>
        <v>0</v>
      </c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>
        <f>EK228</f>
        <v>4000</v>
      </c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96">
        <f>EX228</f>
        <v>0</v>
      </c>
      <c r="EY226" s="96"/>
      <c r="EZ226" s="96"/>
      <c r="FA226" s="96"/>
      <c r="FB226" s="96"/>
      <c r="FC226" s="96"/>
      <c r="FD226" s="96"/>
      <c r="FE226" s="96"/>
      <c r="FF226" s="96"/>
      <c r="FG226" s="96"/>
      <c r="FH226" s="24"/>
      <c r="FI226" s="24"/>
      <c r="FJ226" s="24"/>
    </row>
    <row r="227" spans="1:166" s="4" customFormat="1" ht="15" customHeight="1">
      <c r="A227" s="113" t="s">
        <v>309</v>
      </c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76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8"/>
    </row>
    <row r="228" spans="1:166" s="4" customFormat="1" ht="15.75" customHeight="1">
      <c r="A228" s="57" t="s">
        <v>216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8" t="s">
        <v>61</v>
      </c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70">
        <v>4000</v>
      </c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>
        <v>0</v>
      </c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>
        <v>0</v>
      </c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>
        <v>0</v>
      </c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>
        <f>BC228-BU228</f>
        <v>4000</v>
      </c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155">
        <v>0</v>
      </c>
      <c r="EY228" s="156"/>
      <c r="EZ228" s="156"/>
      <c r="FA228" s="156"/>
      <c r="FB228" s="156"/>
      <c r="FC228" s="156"/>
      <c r="FD228" s="156"/>
      <c r="FE228" s="156"/>
      <c r="FF228" s="156"/>
      <c r="FG228" s="156"/>
      <c r="FH228" s="156"/>
      <c r="FI228" s="156"/>
      <c r="FJ228" s="157"/>
    </row>
    <row r="229" spans="1:166" s="4" customFormat="1" ht="22.5" customHeight="1">
      <c r="A229" s="76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8"/>
      <c r="BI229" s="55" t="s">
        <v>106</v>
      </c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76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8"/>
      <c r="FH229" s="16"/>
      <c r="FI229" s="16"/>
      <c r="FJ229" s="16"/>
    </row>
    <row r="230" spans="1:166" s="4" customFormat="1" ht="18" customHeight="1">
      <c r="A230" s="71" t="s">
        <v>8</v>
      </c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 t="s">
        <v>23</v>
      </c>
      <c r="AL230" s="71"/>
      <c r="AM230" s="71"/>
      <c r="AN230" s="71"/>
      <c r="AO230" s="71"/>
      <c r="AP230" s="71"/>
      <c r="AQ230" s="71" t="s">
        <v>35</v>
      </c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 t="s">
        <v>36</v>
      </c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 t="s">
        <v>37</v>
      </c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 t="s">
        <v>24</v>
      </c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9" t="s">
        <v>29</v>
      </c>
      <c r="EL230" s="80"/>
      <c r="EM230" s="80"/>
      <c r="EN230" s="80"/>
      <c r="EO230" s="80"/>
      <c r="EP230" s="80"/>
      <c r="EQ230" s="80"/>
      <c r="ER230" s="80"/>
      <c r="ES230" s="80"/>
      <c r="ET230" s="80"/>
      <c r="EU230" s="80"/>
      <c r="EV230" s="80"/>
      <c r="EW230" s="80"/>
      <c r="EX230" s="80"/>
      <c r="EY230" s="80"/>
      <c r="EZ230" s="80"/>
      <c r="FA230" s="80"/>
      <c r="FB230" s="80"/>
      <c r="FC230" s="80"/>
      <c r="FD230" s="80"/>
      <c r="FE230" s="80"/>
      <c r="FF230" s="80"/>
      <c r="FG230" s="80"/>
      <c r="FH230" s="80"/>
      <c r="FI230" s="80"/>
      <c r="FJ230" s="81"/>
    </row>
    <row r="231" spans="1:166" s="4" customFormat="1" ht="122.2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 t="s">
        <v>46</v>
      </c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 t="s">
        <v>25</v>
      </c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 t="s">
        <v>26</v>
      </c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 t="s">
        <v>27</v>
      </c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 t="s">
        <v>38</v>
      </c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9" t="s">
        <v>47</v>
      </c>
      <c r="EY231" s="80"/>
      <c r="EZ231" s="80"/>
      <c r="FA231" s="80"/>
      <c r="FB231" s="80"/>
      <c r="FC231" s="80"/>
      <c r="FD231" s="80"/>
      <c r="FE231" s="80"/>
      <c r="FF231" s="80"/>
      <c r="FG231" s="80"/>
      <c r="FH231" s="80"/>
      <c r="FI231" s="80"/>
      <c r="FJ231" s="81"/>
    </row>
    <row r="232" spans="1:166" s="4" customFormat="1" ht="18" customHeight="1">
      <c r="A232" s="64">
        <v>1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>
        <v>2</v>
      </c>
      <c r="AL232" s="64"/>
      <c r="AM232" s="64"/>
      <c r="AN232" s="64"/>
      <c r="AO232" s="64"/>
      <c r="AP232" s="64"/>
      <c r="AQ232" s="64">
        <v>3</v>
      </c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>
        <v>4</v>
      </c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>
        <v>5</v>
      </c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>
        <v>6</v>
      </c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>
        <v>7</v>
      </c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>
        <v>8</v>
      </c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>
        <v>9</v>
      </c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>
        <v>10</v>
      </c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72">
        <v>11</v>
      </c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4"/>
    </row>
    <row r="233" spans="1:166" s="12" customFormat="1" ht="15.75" customHeight="1">
      <c r="A233" s="54" t="s">
        <v>32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117" t="s">
        <v>33</v>
      </c>
      <c r="AL233" s="117"/>
      <c r="AM233" s="117"/>
      <c r="AN233" s="117"/>
      <c r="AO233" s="117"/>
      <c r="AP233" s="117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56">
        <f>BC243+BC238+BC245</f>
        <v>3461148</v>
      </c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>
        <f>BU238+BU24+BU243+BU245</f>
        <v>2553310.34</v>
      </c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>
        <f>CH238+CH243+CH245</f>
        <v>2553310.34</v>
      </c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>
        <f>CH233</f>
        <v>2553310.34</v>
      </c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>
        <f>BC233-CH233</f>
        <v>907837.6600000001</v>
      </c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86">
        <f>EX243</f>
        <v>0</v>
      </c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8"/>
    </row>
    <row r="234" spans="1:166" s="4" customFormat="1" ht="15" customHeight="1">
      <c r="A234" s="51" t="s">
        <v>22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116" t="s">
        <v>34</v>
      </c>
      <c r="AL234" s="116"/>
      <c r="AM234" s="116"/>
      <c r="AN234" s="116"/>
      <c r="AO234" s="116"/>
      <c r="AP234" s="116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82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4"/>
    </row>
    <row r="235" spans="1:166" s="4" customFormat="1" ht="57" customHeight="1">
      <c r="A235" s="118" t="s">
        <v>218</v>
      </c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6"/>
      <c r="AL235" s="116"/>
      <c r="AM235" s="116"/>
      <c r="AN235" s="116"/>
      <c r="AO235" s="116"/>
      <c r="AP235" s="116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15"/>
      <c r="BT235" s="15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15"/>
      <c r="FI235" s="15"/>
      <c r="FJ235" s="15"/>
    </row>
    <row r="236" spans="1:166" s="4" customFormat="1" ht="25.5" customHeight="1" hidden="1">
      <c r="A236" s="50" t="s">
        <v>68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8" t="s">
        <v>61</v>
      </c>
      <c r="AL236" s="58"/>
      <c r="AM236" s="58"/>
      <c r="AN236" s="58"/>
      <c r="AO236" s="58"/>
      <c r="AP236" s="58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59">
        <v>9000</v>
      </c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9"/>
      <c r="BT236" s="9"/>
      <c r="BU236" s="59">
        <v>252.98</v>
      </c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>
        <v>252.98</v>
      </c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>
        <v>252.98</v>
      </c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>
        <f>BC236-CH236</f>
        <v>8747.02</v>
      </c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6">
        <f>BU236-CH236</f>
        <v>0</v>
      </c>
      <c r="EY236" s="56"/>
      <c r="EZ236" s="56"/>
      <c r="FA236" s="56"/>
      <c r="FB236" s="56"/>
      <c r="FC236" s="56"/>
      <c r="FD236" s="56"/>
      <c r="FE236" s="56"/>
      <c r="FF236" s="56"/>
      <c r="FG236" s="56"/>
      <c r="FH236" s="9"/>
      <c r="FI236" s="9"/>
      <c r="FJ236" s="9"/>
    </row>
    <row r="237" spans="1:166" s="4" customFormat="1" ht="25.5" customHeight="1" hidden="1">
      <c r="A237" s="112" t="s">
        <v>156</v>
      </c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58"/>
      <c r="AL237" s="58"/>
      <c r="AM237" s="58"/>
      <c r="AN237" s="58"/>
      <c r="AO237" s="58"/>
      <c r="AP237" s="58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9"/>
      <c r="BT237" s="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9"/>
      <c r="FI237" s="9"/>
      <c r="FJ237" s="9"/>
    </row>
    <row r="238" spans="1:166" s="12" customFormat="1" ht="27" customHeight="1">
      <c r="A238" s="113" t="s">
        <v>316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63" t="s">
        <v>65</v>
      </c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56">
        <f>BC239+BC241</f>
        <v>2362048</v>
      </c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>
        <f>BU241+BU239</f>
        <v>2350210.34</v>
      </c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>
        <f>CH241+CH239</f>
        <v>2350210.34</v>
      </c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>
        <f aca="true" t="shared" si="12" ref="DX238:DX246">CH238</f>
        <v>2350210.34</v>
      </c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>
        <f aca="true" t="shared" si="13" ref="EK238:EK246">BC238-CH238</f>
        <v>11837.660000000149</v>
      </c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96">
        <v>0</v>
      </c>
      <c r="EY238" s="96"/>
      <c r="EZ238" s="96"/>
      <c r="FA238" s="96"/>
      <c r="FB238" s="96"/>
      <c r="FC238" s="96"/>
      <c r="FD238" s="96"/>
      <c r="FE238" s="96"/>
      <c r="FF238" s="96"/>
      <c r="FG238" s="96"/>
      <c r="FH238" s="23"/>
      <c r="FI238" s="23"/>
      <c r="FJ238" s="23"/>
    </row>
    <row r="239" spans="1:166" s="12" customFormat="1" ht="27" customHeight="1">
      <c r="A239" s="113" t="s">
        <v>311</v>
      </c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63" t="s">
        <v>65</v>
      </c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56">
        <f>BC240</f>
        <v>2243946</v>
      </c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>
        <f>BU240</f>
        <v>2232699.84</v>
      </c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>
        <f>CH240</f>
        <v>2232699.84</v>
      </c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>
        <f t="shared" si="12"/>
        <v>2232699.84</v>
      </c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>
        <f t="shared" si="13"/>
        <v>11246.160000000149</v>
      </c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96">
        <v>0</v>
      </c>
      <c r="EY239" s="96"/>
      <c r="EZ239" s="96"/>
      <c r="FA239" s="96"/>
      <c r="FB239" s="96"/>
      <c r="FC239" s="96"/>
      <c r="FD239" s="96"/>
      <c r="FE239" s="96"/>
      <c r="FF239" s="96"/>
      <c r="FG239" s="96"/>
      <c r="FH239" s="23"/>
      <c r="FI239" s="23"/>
      <c r="FJ239" s="23"/>
    </row>
    <row r="240" spans="1:166" s="4" customFormat="1" ht="31.5" customHeight="1">
      <c r="A240" s="57" t="s">
        <v>235</v>
      </c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8" t="s">
        <v>65</v>
      </c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9">
        <v>2243946</v>
      </c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>
        <v>2232699.84</v>
      </c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>
        <v>2232699.84</v>
      </c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>
        <f t="shared" si="12"/>
        <v>2232699.84</v>
      </c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>
        <f t="shared" si="13"/>
        <v>11246.160000000149</v>
      </c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70">
        <v>0</v>
      </c>
      <c r="EY240" s="70"/>
      <c r="EZ240" s="70"/>
      <c r="FA240" s="70"/>
      <c r="FB240" s="70"/>
      <c r="FC240" s="70"/>
      <c r="FD240" s="70"/>
      <c r="FE240" s="70"/>
      <c r="FF240" s="70"/>
      <c r="FG240" s="70"/>
      <c r="FH240" s="24"/>
      <c r="FI240" s="24"/>
      <c r="FJ240" s="24"/>
    </row>
    <row r="241" spans="1:166" s="12" customFormat="1" ht="27" customHeight="1">
      <c r="A241" s="113" t="s">
        <v>312</v>
      </c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63" t="s">
        <v>65</v>
      </c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56">
        <f>BC242</f>
        <v>118102</v>
      </c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>
        <f>BU242</f>
        <v>117510.5</v>
      </c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>
        <f>CH242</f>
        <v>117510.5</v>
      </c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>
        <f t="shared" si="12"/>
        <v>117510.5</v>
      </c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>
        <f t="shared" si="13"/>
        <v>591.5</v>
      </c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96">
        <v>0</v>
      </c>
      <c r="EY241" s="96"/>
      <c r="EZ241" s="96"/>
      <c r="FA241" s="96"/>
      <c r="FB241" s="96"/>
      <c r="FC241" s="96"/>
      <c r="FD241" s="96"/>
      <c r="FE241" s="96"/>
      <c r="FF241" s="96"/>
      <c r="FG241" s="96"/>
      <c r="FH241" s="23"/>
      <c r="FI241" s="23"/>
      <c r="FJ241" s="23"/>
    </row>
    <row r="242" spans="1:166" s="4" customFormat="1" ht="29.25" customHeight="1">
      <c r="A242" s="57" t="s">
        <v>235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8" t="s">
        <v>65</v>
      </c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9">
        <v>118102</v>
      </c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>
        <v>117510.5</v>
      </c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>
        <v>117510.5</v>
      </c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>
        <f t="shared" si="12"/>
        <v>117510.5</v>
      </c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>
        <f t="shared" si="13"/>
        <v>591.5</v>
      </c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70">
        <v>0</v>
      </c>
      <c r="EY242" s="70"/>
      <c r="EZ242" s="70"/>
      <c r="FA242" s="70"/>
      <c r="FB242" s="70"/>
      <c r="FC242" s="70"/>
      <c r="FD242" s="70"/>
      <c r="FE242" s="70"/>
      <c r="FF242" s="70"/>
      <c r="FG242" s="70"/>
      <c r="FH242" s="24"/>
      <c r="FI242" s="24"/>
      <c r="FJ242" s="24"/>
    </row>
    <row r="243" spans="1:166" s="12" customFormat="1" ht="27" customHeight="1">
      <c r="A243" s="113" t="s">
        <v>304</v>
      </c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63" t="s">
        <v>65</v>
      </c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56">
        <f>BC244</f>
        <v>204100</v>
      </c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>
        <f>BU244</f>
        <v>203100</v>
      </c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>
        <f>CH244</f>
        <v>203100</v>
      </c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>
        <f t="shared" si="12"/>
        <v>203100</v>
      </c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>
        <f t="shared" si="13"/>
        <v>1000</v>
      </c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96">
        <v>0</v>
      </c>
      <c r="EY243" s="96"/>
      <c r="EZ243" s="96"/>
      <c r="FA243" s="96"/>
      <c r="FB243" s="96"/>
      <c r="FC243" s="96"/>
      <c r="FD243" s="96"/>
      <c r="FE243" s="96"/>
      <c r="FF243" s="96"/>
      <c r="FG243" s="96"/>
      <c r="FH243" s="23"/>
      <c r="FI243" s="23"/>
      <c r="FJ243" s="23"/>
    </row>
    <row r="244" spans="1:166" s="4" customFormat="1" ht="33" customHeight="1">
      <c r="A244" s="57" t="s">
        <v>235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8" t="s">
        <v>65</v>
      </c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9">
        <v>204100</v>
      </c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>
        <v>203100</v>
      </c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>
        <v>203100</v>
      </c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>
        <f>CH244</f>
        <v>203100</v>
      </c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>
        <f>BC244-CH244</f>
        <v>1000</v>
      </c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70">
        <v>0</v>
      </c>
      <c r="EY244" s="70"/>
      <c r="EZ244" s="70"/>
      <c r="FA244" s="70"/>
      <c r="FB244" s="70"/>
      <c r="FC244" s="70"/>
      <c r="FD244" s="70"/>
      <c r="FE244" s="70"/>
      <c r="FF244" s="70"/>
      <c r="FG244" s="70"/>
      <c r="FH244" s="24"/>
      <c r="FI244" s="24"/>
      <c r="FJ244" s="24"/>
    </row>
    <row r="245" spans="1:166" s="12" customFormat="1" ht="27" customHeight="1">
      <c r="A245" s="113" t="s">
        <v>342</v>
      </c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63" t="s">
        <v>61</v>
      </c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56">
        <f>BC246</f>
        <v>895000</v>
      </c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>
        <f>BU246</f>
        <v>0</v>
      </c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>
        <f>CH246</f>
        <v>0</v>
      </c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>
        <f>CH245</f>
        <v>0</v>
      </c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>
        <f>BC245-CH245</f>
        <v>895000</v>
      </c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96">
        <v>0</v>
      </c>
      <c r="EY245" s="96"/>
      <c r="EZ245" s="96"/>
      <c r="FA245" s="96"/>
      <c r="FB245" s="96"/>
      <c r="FC245" s="96"/>
      <c r="FD245" s="96"/>
      <c r="FE245" s="96"/>
      <c r="FF245" s="96"/>
      <c r="FG245" s="96"/>
      <c r="FH245" s="23"/>
      <c r="FI245" s="23"/>
      <c r="FJ245" s="23"/>
    </row>
    <row r="246" spans="1:166" s="4" customFormat="1" ht="33" customHeight="1">
      <c r="A246" s="115" t="s">
        <v>216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58" t="s">
        <v>61</v>
      </c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9">
        <v>895000</v>
      </c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>
        <v>0</v>
      </c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>
        <v>0</v>
      </c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>
        <f t="shared" si="12"/>
        <v>0</v>
      </c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>
        <f t="shared" si="13"/>
        <v>895000</v>
      </c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70">
        <v>0</v>
      </c>
      <c r="EY246" s="70"/>
      <c r="EZ246" s="70"/>
      <c r="FA246" s="70"/>
      <c r="FB246" s="70"/>
      <c r="FC246" s="70"/>
      <c r="FD246" s="70"/>
      <c r="FE246" s="70"/>
      <c r="FF246" s="70"/>
      <c r="FG246" s="70"/>
      <c r="FH246" s="24"/>
      <c r="FI246" s="24"/>
      <c r="FJ246" s="24"/>
    </row>
    <row r="247" spans="1:166" s="4" customFormat="1" ht="18.75">
      <c r="A247" s="97" t="s">
        <v>84</v>
      </c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9"/>
    </row>
    <row r="248" spans="1:166" s="4" customFormat="1" ht="15.75" customHeight="1">
      <c r="A248" s="71" t="s">
        <v>8</v>
      </c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 t="s">
        <v>23</v>
      </c>
      <c r="AL248" s="71"/>
      <c r="AM248" s="71"/>
      <c r="AN248" s="71"/>
      <c r="AO248" s="71"/>
      <c r="AP248" s="71"/>
      <c r="AQ248" s="71" t="s">
        <v>35</v>
      </c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 t="s">
        <v>36</v>
      </c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 t="s">
        <v>37</v>
      </c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 t="s">
        <v>24</v>
      </c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9" t="s">
        <v>29</v>
      </c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1"/>
    </row>
    <row r="249" spans="1:166" s="4" customFormat="1" ht="91.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 t="s">
        <v>46</v>
      </c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 t="s">
        <v>25</v>
      </c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 t="s">
        <v>26</v>
      </c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 t="s">
        <v>27</v>
      </c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 t="s">
        <v>38</v>
      </c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9" t="s">
        <v>47</v>
      </c>
      <c r="EY249" s="80"/>
      <c r="EZ249" s="80"/>
      <c r="FA249" s="80"/>
      <c r="FB249" s="80"/>
      <c r="FC249" s="80"/>
      <c r="FD249" s="80"/>
      <c r="FE249" s="80"/>
      <c r="FF249" s="80"/>
      <c r="FG249" s="80"/>
      <c r="FH249" s="80"/>
      <c r="FI249" s="80"/>
      <c r="FJ249" s="81"/>
    </row>
    <row r="250" spans="1:166" s="4" customFormat="1" ht="18.75">
      <c r="A250" s="64">
        <v>1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>
        <v>2</v>
      </c>
      <c r="AL250" s="64"/>
      <c r="AM250" s="64"/>
      <c r="AN250" s="64"/>
      <c r="AO250" s="64"/>
      <c r="AP250" s="64"/>
      <c r="AQ250" s="64">
        <v>3</v>
      </c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>
        <v>4</v>
      </c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>
        <v>5</v>
      </c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>
        <v>6</v>
      </c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>
        <v>7</v>
      </c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>
        <v>8</v>
      </c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>
        <v>9</v>
      </c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>
        <v>10</v>
      </c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72">
        <v>11</v>
      </c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4"/>
    </row>
    <row r="251" spans="1:166" s="4" customFormat="1" ht="20.25" customHeight="1">
      <c r="A251" s="54" t="s">
        <v>32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117" t="s">
        <v>33</v>
      </c>
      <c r="AL251" s="117"/>
      <c r="AM251" s="117"/>
      <c r="AN251" s="117"/>
      <c r="AO251" s="117"/>
      <c r="AP251" s="117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>
        <f>BC254</f>
        <v>517100</v>
      </c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>
        <f>BU254</f>
        <v>517052.08999999997</v>
      </c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>
        <f>CH254</f>
        <v>517052.08999999997</v>
      </c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>
        <f>CH251</f>
        <v>517052.08999999997</v>
      </c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>
        <f>EK254</f>
        <v>47.910000000032596</v>
      </c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86">
        <f>EX254</f>
        <v>0</v>
      </c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8"/>
    </row>
    <row r="252" spans="1:166" s="4" customFormat="1" ht="15" customHeight="1">
      <c r="A252" s="51" t="s">
        <v>22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116" t="s">
        <v>34</v>
      </c>
      <c r="AL252" s="116"/>
      <c r="AM252" s="116"/>
      <c r="AN252" s="116"/>
      <c r="AO252" s="116"/>
      <c r="AP252" s="116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82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4"/>
    </row>
    <row r="253" spans="1:166" s="4" customFormat="1" ht="49.5" customHeight="1">
      <c r="A253" s="114" t="s">
        <v>303</v>
      </c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6"/>
      <c r="AL253" s="116"/>
      <c r="AM253" s="116"/>
      <c r="AN253" s="116"/>
      <c r="AO253" s="116"/>
      <c r="AP253" s="116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15"/>
      <c r="BT253" s="15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15"/>
      <c r="FI253" s="15"/>
      <c r="FJ253" s="15"/>
    </row>
    <row r="254" spans="1:166" s="12" customFormat="1" ht="18" customHeight="1">
      <c r="A254" s="113" t="s">
        <v>313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63" t="s">
        <v>64</v>
      </c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56">
        <f>BC255+BC257</f>
        <v>517100</v>
      </c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>
        <f>BU255+BU257</f>
        <v>517052.08999999997</v>
      </c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>
        <f>CH255+CH257</f>
        <v>517052.08999999997</v>
      </c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>
        <f>CH254</f>
        <v>517052.08999999997</v>
      </c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>
        <f>BC254-CH254</f>
        <v>47.910000000032596</v>
      </c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96">
        <v>0</v>
      </c>
      <c r="EY254" s="96"/>
      <c r="EZ254" s="96"/>
      <c r="FA254" s="96"/>
      <c r="FB254" s="96"/>
      <c r="FC254" s="96"/>
      <c r="FD254" s="96"/>
      <c r="FE254" s="96"/>
      <c r="FF254" s="96"/>
      <c r="FG254" s="96"/>
      <c r="FH254" s="23"/>
      <c r="FI254" s="23"/>
      <c r="FJ254" s="23"/>
    </row>
    <row r="255" spans="1:166" s="12" customFormat="1" ht="18.75" customHeight="1">
      <c r="A255" s="113" t="s">
        <v>314</v>
      </c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63" t="s">
        <v>64</v>
      </c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56">
        <f>BC256</f>
        <v>491200</v>
      </c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>
        <v>491199.49</v>
      </c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>
        <v>491199.49</v>
      </c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>
        <f>CH255</f>
        <v>491199.49</v>
      </c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>
        <v>0</v>
      </c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96">
        <v>0</v>
      </c>
      <c r="EY255" s="96"/>
      <c r="EZ255" s="96"/>
      <c r="FA255" s="96"/>
      <c r="FB255" s="96"/>
      <c r="FC255" s="96"/>
      <c r="FD255" s="96"/>
      <c r="FE255" s="96"/>
      <c r="FF255" s="96"/>
      <c r="FG255" s="96"/>
      <c r="FH255" s="23"/>
      <c r="FI255" s="23"/>
      <c r="FJ255" s="23"/>
    </row>
    <row r="256" spans="1:166" s="4" customFormat="1" ht="19.5" customHeight="1">
      <c r="A256" s="50" t="s">
        <v>83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8" t="s">
        <v>64</v>
      </c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9">
        <v>491200</v>
      </c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>
        <v>491199.49</v>
      </c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>
        <v>491199.49</v>
      </c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>
        <f>CH256</f>
        <v>491199.49</v>
      </c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>
        <f>BC256-CH256</f>
        <v>0.5100000000093132</v>
      </c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70">
        <v>0</v>
      </c>
      <c r="EY256" s="70"/>
      <c r="EZ256" s="70"/>
      <c r="FA256" s="70"/>
      <c r="FB256" s="70"/>
      <c r="FC256" s="70"/>
      <c r="FD256" s="70"/>
      <c r="FE256" s="70"/>
      <c r="FF256" s="70"/>
      <c r="FG256" s="70"/>
      <c r="FH256" s="24"/>
      <c r="FI256" s="24"/>
      <c r="FJ256" s="24"/>
    </row>
    <row r="257" spans="1:166" s="12" customFormat="1" ht="20.25" customHeight="1">
      <c r="A257" s="113" t="s">
        <v>315</v>
      </c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63" t="s">
        <v>64</v>
      </c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56">
        <f>BC258</f>
        <v>25900</v>
      </c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>
        <f>BU258</f>
        <v>25852.6</v>
      </c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>
        <f>CH258</f>
        <v>25852.6</v>
      </c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>
        <f>CH257</f>
        <v>25852.6</v>
      </c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>
        <f>BC257-CH257</f>
        <v>47.400000000001455</v>
      </c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96">
        <v>0</v>
      </c>
      <c r="EY257" s="96"/>
      <c r="EZ257" s="96"/>
      <c r="FA257" s="96"/>
      <c r="FB257" s="96"/>
      <c r="FC257" s="96"/>
      <c r="FD257" s="96"/>
      <c r="FE257" s="96"/>
      <c r="FF257" s="96"/>
      <c r="FG257" s="96"/>
      <c r="FH257" s="23"/>
      <c r="FI257" s="23"/>
      <c r="FJ257" s="23"/>
    </row>
    <row r="258" spans="1:166" s="4" customFormat="1" ht="21" customHeight="1">
      <c r="A258" s="50" t="s">
        <v>83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8" t="s">
        <v>64</v>
      </c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9">
        <v>25900</v>
      </c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>
        <v>25852.6</v>
      </c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>
        <v>25852.6</v>
      </c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>
        <f>CH258</f>
        <v>25852.6</v>
      </c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>
        <f>BC258-CH258</f>
        <v>47.400000000001455</v>
      </c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70">
        <v>0</v>
      </c>
      <c r="EY258" s="70"/>
      <c r="EZ258" s="70"/>
      <c r="FA258" s="70"/>
      <c r="FB258" s="70"/>
      <c r="FC258" s="70"/>
      <c r="FD258" s="70"/>
      <c r="FE258" s="70"/>
      <c r="FF258" s="70"/>
      <c r="FG258" s="70"/>
      <c r="FH258" s="24"/>
      <c r="FI258" s="24"/>
      <c r="FJ258" s="24"/>
    </row>
    <row r="259" spans="1:166" s="4" customFormat="1" ht="18.75" customHeight="1">
      <c r="A259" s="7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8"/>
      <c r="BI259" s="55" t="s">
        <v>106</v>
      </c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76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8"/>
      <c r="FH259" s="16"/>
      <c r="FI259" s="16"/>
      <c r="FJ259" s="16"/>
    </row>
    <row r="260" spans="1:166" s="4" customFormat="1" ht="35.25" customHeight="1" hidden="1">
      <c r="A260" s="97" t="s">
        <v>84</v>
      </c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9"/>
    </row>
    <row r="261" spans="1:166" s="4" customFormat="1" ht="28.5" customHeight="1">
      <c r="A261" s="71" t="s">
        <v>8</v>
      </c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 t="s">
        <v>23</v>
      </c>
      <c r="AL261" s="71"/>
      <c r="AM261" s="71"/>
      <c r="AN261" s="71"/>
      <c r="AO261" s="71"/>
      <c r="AP261" s="71"/>
      <c r="AQ261" s="71" t="s">
        <v>35</v>
      </c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 t="s">
        <v>36</v>
      </c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101" t="s">
        <v>37</v>
      </c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71" t="s">
        <v>24</v>
      </c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9" t="s">
        <v>29</v>
      </c>
      <c r="EL261" s="80"/>
      <c r="EM261" s="80"/>
      <c r="EN261" s="80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1"/>
    </row>
    <row r="262" spans="1:166" s="4" customFormat="1" ht="63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71" t="s">
        <v>46</v>
      </c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 t="s">
        <v>25</v>
      </c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 t="s">
        <v>26</v>
      </c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 t="s">
        <v>27</v>
      </c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 t="s">
        <v>38</v>
      </c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9" t="s">
        <v>47</v>
      </c>
      <c r="EY262" s="80"/>
      <c r="EZ262" s="80"/>
      <c r="FA262" s="80"/>
      <c r="FB262" s="80"/>
      <c r="FC262" s="80"/>
      <c r="FD262" s="80"/>
      <c r="FE262" s="80"/>
      <c r="FF262" s="80"/>
      <c r="FG262" s="80"/>
      <c r="FH262" s="80"/>
      <c r="FI262" s="80"/>
      <c r="FJ262" s="81"/>
    </row>
    <row r="263" spans="1:166" s="4" customFormat="1" ht="18.75">
      <c r="A263" s="64">
        <v>1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>
        <v>2</v>
      </c>
      <c r="AL263" s="64"/>
      <c r="AM263" s="64"/>
      <c r="AN263" s="64"/>
      <c r="AO263" s="64"/>
      <c r="AP263" s="64"/>
      <c r="AQ263" s="64">
        <v>3</v>
      </c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>
        <v>4</v>
      </c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>
        <v>5</v>
      </c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>
        <v>6</v>
      </c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>
        <v>7</v>
      </c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>
        <v>8</v>
      </c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>
        <v>9</v>
      </c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>
        <v>10</v>
      </c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72">
        <v>11</v>
      </c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4"/>
    </row>
    <row r="264" spans="1:166" s="4" customFormat="1" ht="18" customHeight="1">
      <c r="A264" s="54" t="s">
        <v>32</v>
      </c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117" t="s">
        <v>33</v>
      </c>
      <c r="AL264" s="117"/>
      <c r="AM264" s="117"/>
      <c r="AN264" s="117"/>
      <c r="AO264" s="117"/>
      <c r="AP264" s="117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>
        <f>BC266+BC269+BC271+BC275+BC273</f>
        <v>592798</v>
      </c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>
        <f>BU275+BU273+BU271+BU269+BU266</f>
        <v>586993.1900000001</v>
      </c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>
        <f>CH266+CH269+CH271+CI275+CH274</f>
        <v>586993.1900000001</v>
      </c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>
        <f>CH264</f>
        <v>586993.1900000001</v>
      </c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>
        <f>EK266+EK269+EK271+EK275</f>
        <v>5286.8099999999795</v>
      </c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86">
        <f>EX266+EX269+EX271+EX275</f>
        <v>0</v>
      </c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8"/>
    </row>
    <row r="265" spans="1:166" s="4" customFormat="1" ht="72.75" customHeight="1">
      <c r="A265" s="128" t="s">
        <v>219</v>
      </c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30"/>
      <c r="AK265" s="58"/>
      <c r="AL265" s="58"/>
      <c r="AM265" s="58"/>
      <c r="AN265" s="58"/>
      <c r="AO265" s="58"/>
      <c r="AP265" s="58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13"/>
      <c r="BT265" s="13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89"/>
      <c r="EY265" s="89"/>
      <c r="EZ265" s="89"/>
      <c r="FA265" s="89"/>
      <c r="FB265" s="89"/>
      <c r="FC265" s="89"/>
      <c r="FD265" s="89"/>
      <c r="FE265" s="89"/>
      <c r="FF265" s="89"/>
      <c r="FG265" s="89"/>
      <c r="FH265" s="15"/>
      <c r="FI265" s="15"/>
      <c r="FJ265" s="15"/>
    </row>
    <row r="266" spans="1:166" s="4" customFormat="1" ht="16.5" customHeight="1">
      <c r="A266" s="131" t="s">
        <v>220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58"/>
      <c r="AL266" s="58"/>
      <c r="AM266" s="58"/>
      <c r="AN266" s="58"/>
      <c r="AO266" s="58"/>
      <c r="AP266" s="58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100">
        <f>BC267</f>
        <v>4500</v>
      </c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25"/>
      <c r="BT266" s="25"/>
      <c r="BU266" s="100">
        <f>BU267</f>
        <v>3338.48</v>
      </c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>
        <f>CH267</f>
        <v>3338.48</v>
      </c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100">
        <f>DX267</f>
        <v>3338.48</v>
      </c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>
        <f>EK267</f>
        <v>1161.52</v>
      </c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>
        <f>EX267</f>
        <v>0</v>
      </c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5"/>
      <c r="FI266" s="15"/>
      <c r="FJ266" s="15"/>
    </row>
    <row r="267" spans="1:166" s="4" customFormat="1" ht="16.5" customHeight="1">
      <c r="A267" s="115" t="s">
        <v>216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58" t="s">
        <v>61</v>
      </c>
      <c r="AL267" s="58"/>
      <c r="AM267" s="58"/>
      <c r="AN267" s="58"/>
      <c r="AO267" s="58"/>
      <c r="AP267" s="58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65">
        <v>4500</v>
      </c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13"/>
      <c r="BT267" s="13"/>
      <c r="BU267" s="65">
        <v>3338.48</v>
      </c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>
        <v>3338.48</v>
      </c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89">
        <f>CH267</f>
        <v>3338.48</v>
      </c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5">
        <f>BC267-BU267</f>
        <v>1161.52</v>
      </c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89">
        <f>BU267-CH267</f>
        <v>0</v>
      </c>
      <c r="EY267" s="89"/>
      <c r="EZ267" s="89"/>
      <c r="FA267" s="89"/>
      <c r="FB267" s="89"/>
      <c r="FC267" s="89"/>
      <c r="FD267" s="89"/>
      <c r="FE267" s="89"/>
      <c r="FF267" s="89"/>
      <c r="FG267" s="89"/>
      <c r="FH267" s="15"/>
      <c r="FI267" s="15"/>
      <c r="FJ267" s="15"/>
    </row>
    <row r="268" spans="1:166" s="4" customFormat="1" ht="59.25" customHeight="1">
      <c r="A268" s="143" t="s">
        <v>221</v>
      </c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58"/>
      <c r="AL268" s="58"/>
      <c r="AM268" s="58"/>
      <c r="AN268" s="58"/>
      <c r="AO268" s="58"/>
      <c r="AP268" s="58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15"/>
      <c r="BT268" s="15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15"/>
      <c r="FI268" s="15"/>
      <c r="FJ268" s="15"/>
    </row>
    <row r="269" spans="1:166" s="4" customFormat="1" ht="18" customHeight="1">
      <c r="A269" s="113" t="s">
        <v>306</v>
      </c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58"/>
      <c r="AL269" s="58"/>
      <c r="AM269" s="58"/>
      <c r="AN269" s="58"/>
      <c r="AO269" s="58"/>
      <c r="AP269" s="58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6">
        <f>BC270</f>
        <v>135000</v>
      </c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>
        <f>BU270</f>
        <v>132339.67</v>
      </c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>
        <f>CH270</f>
        <v>132339.67</v>
      </c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6">
        <f>CH269</f>
        <v>132339.67</v>
      </c>
      <c r="DY269" s="56"/>
      <c r="DZ269" s="56"/>
      <c r="EA269" s="56"/>
      <c r="EB269" s="56"/>
      <c r="EC269" s="56"/>
      <c r="ED269" s="56"/>
      <c r="EE269" s="56"/>
      <c r="EF269" s="56"/>
      <c r="EG269" s="56"/>
      <c r="EH269" s="56"/>
      <c r="EI269" s="56"/>
      <c r="EJ269" s="56"/>
      <c r="EK269" s="56">
        <f>EK270</f>
        <v>2660.329999999987</v>
      </c>
      <c r="EL269" s="56"/>
      <c r="EM269" s="56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86">
        <f>EX270</f>
        <v>0</v>
      </c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8"/>
    </row>
    <row r="270" spans="1:166" s="4" customFormat="1" ht="17.25" customHeight="1">
      <c r="A270" s="57" t="s">
        <v>78</v>
      </c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58" t="s">
        <v>79</v>
      </c>
      <c r="AL270" s="58"/>
      <c r="AM270" s="58"/>
      <c r="AN270" s="58"/>
      <c r="AO270" s="58"/>
      <c r="AP270" s="58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>
        <v>135000</v>
      </c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>
        <v>132339.67</v>
      </c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>
        <v>132339.67</v>
      </c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>
        <v>132339.67</v>
      </c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>
        <f>BC270-CH270</f>
        <v>2660.329999999987</v>
      </c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82">
        <f>BU270-CH270</f>
        <v>0</v>
      </c>
      <c r="EY270" s="83"/>
      <c r="EZ270" s="83"/>
      <c r="FA270" s="83"/>
      <c r="FB270" s="83"/>
      <c r="FC270" s="83"/>
      <c r="FD270" s="83"/>
      <c r="FE270" s="83"/>
      <c r="FF270" s="83"/>
      <c r="FG270" s="83"/>
      <c r="FH270" s="83"/>
      <c r="FI270" s="83"/>
      <c r="FJ270" s="84"/>
    </row>
    <row r="271" spans="1:166" s="4" customFormat="1" ht="17.25" customHeight="1">
      <c r="A271" s="113" t="s">
        <v>307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58"/>
      <c r="AL271" s="58"/>
      <c r="AM271" s="58"/>
      <c r="AN271" s="58"/>
      <c r="AO271" s="58"/>
      <c r="AP271" s="58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6">
        <f>BC272</f>
        <v>72100</v>
      </c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>
        <f>BU272</f>
        <v>72021</v>
      </c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>
        <f>CH272</f>
        <v>72021</v>
      </c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6">
        <f>DX272</f>
        <v>72021</v>
      </c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>
        <f>EK272</f>
        <v>79</v>
      </c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86">
        <f>BU271-CH271</f>
        <v>0</v>
      </c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8"/>
    </row>
    <row r="272" spans="1:166" s="4" customFormat="1" ht="16.5" customHeight="1">
      <c r="A272" s="57" t="s">
        <v>235</v>
      </c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58" t="s">
        <v>65</v>
      </c>
      <c r="AL272" s="58"/>
      <c r="AM272" s="58"/>
      <c r="AN272" s="58"/>
      <c r="AO272" s="58"/>
      <c r="AP272" s="58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>
        <v>72100</v>
      </c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>
        <v>72021</v>
      </c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>
        <v>72021</v>
      </c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>
        <f>CH272</f>
        <v>72021</v>
      </c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>
        <f>BC272-CH272</f>
        <v>79</v>
      </c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82">
        <f>BU272-CH272</f>
        <v>0</v>
      </c>
      <c r="EY272" s="83"/>
      <c r="EZ272" s="83"/>
      <c r="FA272" s="83"/>
      <c r="FB272" s="83"/>
      <c r="FC272" s="83"/>
      <c r="FD272" s="83"/>
      <c r="FE272" s="83"/>
      <c r="FF272" s="83"/>
      <c r="FG272" s="83"/>
      <c r="FH272" s="83"/>
      <c r="FI272" s="83"/>
      <c r="FJ272" s="84"/>
    </row>
    <row r="273" spans="1:166" s="4" customFormat="1" ht="17.25" customHeight="1">
      <c r="A273" s="113" t="s">
        <v>321</v>
      </c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58"/>
      <c r="AL273" s="58"/>
      <c r="AM273" s="58"/>
      <c r="AN273" s="58"/>
      <c r="AO273" s="58"/>
      <c r="AP273" s="58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6">
        <f>BC274</f>
        <v>96500</v>
      </c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>
        <f>BU274</f>
        <v>96032</v>
      </c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>
        <f>CH274</f>
        <v>96032</v>
      </c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6">
        <f>DX274</f>
        <v>96032</v>
      </c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>
        <f>EK274</f>
        <v>468</v>
      </c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86">
        <f>BU273-CH273</f>
        <v>0</v>
      </c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8"/>
    </row>
    <row r="274" spans="1:166" s="4" customFormat="1" ht="16.5" customHeight="1">
      <c r="A274" s="57" t="s">
        <v>235</v>
      </c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58" t="s">
        <v>65</v>
      </c>
      <c r="AL274" s="58"/>
      <c r="AM274" s="58"/>
      <c r="AN274" s="58"/>
      <c r="AO274" s="58"/>
      <c r="AP274" s="58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>
        <v>96500</v>
      </c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65">
        <v>96032</v>
      </c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59">
        <v>96032</v>
      </c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>
        <f>CH274</f>
        <v>96032</v>
      </c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>
        <f>BC274-CH274</f>
        <v>468</v>
      </c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82">
        <f>BU274-CH274</f>
        <v>0</v>
      </c>
      <c r="EY274" s="83"/>
      <c r="EZ274" s="83"/>
      <c r="FA274" s="83"/>
      <c r="FB274" s="83"/>
      <c r="FC274" s="83"/>
      <c r="FD274" s="83"/>
      <c r="FE274" s="83"/>
      <c r="FF274" s="83"/>
      <c r="FG274" s="83"/>
      <c r="FH274" s="83"/>
      <c r="FI274" s="83"/>
      <c r="FJ274" s="84"/>
    </row>
    <row r="275" spans="1:166" s="4" customFormat="1" ht="17.25" customHeight="1">
      <c r="A275" s="128" t="s">
        <v>305</v>
      </c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30"/>
      <c r="AI275" s="33"/>
      <c r="AJ275" s="33"/>
      <c r="AK275" s="66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8"/>
      <c r="BC275" s="86">
        <f>BC277+BC276+BC278</f>
        <v>284698</v>
      </c>
      <c r="BD275" s="87"/>
      <c r="BE275" s="87"/>
      <c r="BF275" s="87"/>
      <c r="BG275" s="87"/>
      <c r="BH275" s="87"/>
      <c r="BI275" s="88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86">
        <f>BU276+BU277+BU278</f>
        <v>283262.04000000004</v>
      </c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8"/>
      <c r="CH275" s="9"/>
      <c r="CI275" s="86">
        <f>CH276+CH277+CH278</f>
        <v>283262.04000000004</v>
      </c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8"/>
      <c r="CX275" s="86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8"/>
      <c r="DS275" s="9"/>
      <c r="DT275" s="9"/>
      <c r="DU275" s="9"/>
      <c r="DV275" s="9"/>
      <c r="DW275" s="9"/>
      <c r="DX275" s="86">
        <f>DX276+DX277+DX278</f>
        <v>283262.04000000004</v>
      </c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8"/>
      <c r="EK275" s="86">
        <f>EK277+EK276</f>
        <v>1385.9599999999919</v>
      </c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8"/>
      <c r="EX275" s="86">
        <f>EX277</f>
        <v>0</v>
      </c>
      <c r="EY275" s="87"/>
      <c r="EZ275" s="87"/>
      <c r="FA275" s="87"/>
      <c r="FB275" s="87"/>
      <c r="FC275" s="87"/>
      <c r="FD275" s="87"/>
      <c r="FE275" s="88"/>
      <c r="FF275" s="15"/>
      <c r="FG275" s="15"/>
      <c r="FH275" s="15"/>
      <c r="FI275" s="15"/>
      <c r="FJ275" s="15"/>
    </row>
    <row r="276" spans="1:166" s="4" customFormat="1" ht="16.5" customHeight="1">
      <c r="A276" s="57" t="s">
        <v>235</v>
      </c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58" t="s">
        <v>65</v>
      </c>
      <c r="AL276" s="58"/>
      <c r="AM276" s="58"/>
      <c r="AN276" s="58"/>
      <c r="AO276" s="58"/>
      <c r="AP276" s="58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65">
        <v>64000</v>
      </c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13"/>
      <c r="BT276" s="13"/>
      <c r="BU276" s="65">
        <v>63600</v>
      </c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>
        <v>63600</v>
      </c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89">
        <f>CH276</f>
        <v>63600</v>
      </c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5">
        <f>BC276-BU276</f>
        <v>400</v>
      </c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89">
        <f>BU276-CH276</f>
        <v>0</v>
      </c>
      <c r="EY276" s="89"/>
      <c r="EZ276" s="89"/>
      <c r="FA276" s="89"/>
      <c r="FB276" s="89"/>
      <c r="FC276" s="89"/>
      <c r="FD276" s="89"/>
      <c r="FE276" s="89"/>
      <c r="FF276" s="89"/>
      <c r="FG276" s="89"/>
      <c r="FH276" s="15"/>
      <c r="FI276" s="15"/>
      <c r="FJ276" s="15"/>
    </row>
    <row r="277" spans="1:166" s="4" customFormat="1" ht="16.5" customHeight="1">
      <c r="A277" s="115" t="s">
        <v>216</v>
      </c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58" t="s">
        <v>61</v>
      </c>
      <c r="AL277" s="58"/>
      <c r="AM277" s="58"/>
      <c r="AN277" s="58"/>
      <c r="AO277" s="58"/>
      <c r="AP277" s="58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65">
        <v>188298</v>
      </c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13"/>
      <c r="BT277" s="13"/>
      <c r="BU277" s="65">
        <v>187312.04</v>
      </c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>
        <v>187312.04</v>
      </c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89">
        <f>CH277</f>
        <v>187312.04</v>
      </c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5">
        <f>BC277-BU277</f>
        <v>985.9599999999919</v>
      </c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89">
        <f>BU277-CH277</f>
        <v>0</v>
      </c>
      <c r="EY277" s="89"/>
      <c r="EZ277" s="89"/>
      <c r="FA277" s="89"/>
      <c r="FB277" s="89"/>
      <c r="FC277" s="89"/>
      <c r="FD277" s="89"/>
      <c r="FE277" s="89"/>
      <c r="FF277" s="89"/>
      <c r="FG277" s="89"/>
      <c r="FH277" s="15"/>
      <c r="FI277" s="15"/>
      <c r="FJ277" s="15"/>
    </row>
    <row r="278" spans="1:166" s="4" customFormat="1" ht="16.5" customHeight="1">
      <c r="A278" s="50" t="s">
        <v>83</v>
      </c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8" t="s">
        <v>64</v>
      </c>
      <c r="AL278" s="58"/>
      <c r="AM278" s="58"/>
      <c r="AN278" s="58"/>
      <c r="AO278" s="58"/>
      <c r="AP278" s="58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65">
        <v>32400</v>
      </c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13"/>
      <c r="BT278" s="13"/>
      <c r="BU278" s="65">
        <v>32350</v>
      </c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>
        <v>32350</v>
      </c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89">
        <f>CH278</f>
        <v>32350</v>
      </c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5">
        <f>BC278-BU278</f>
        <v>50</v>
      </c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89">
        <f>BU278-CH278</f>
        <v>0</v>
      </c>
      <c r="EY278" s="89"/>
      <c r="EZ278" s="89"/>
      <c r="FA278" s="89"/>
      <c r="FB278" s="89"/>
      <c r="FC278" s="89"/>
      <c r="FD278" s="89"/>
      <c r="FE278" s="89"/>
      <c r="FF278" s="89"/>
      <c r="FG278" s="89"/>
      <c r="FH278" s="15"/>
      <c r="FI278" s="15"/>
      <c r="FJ278" s="15"/>
    </row>
    <row r="279" spans="1:166" s="4" customFormat="1" ht="15" customHeight="1">
      <c r="A279" s="97" t="s">
        <v>84</v>
      </c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  <c r="DF279" s="98"/>
      <c r="DG279" s="98"/>
      <c r="DH279" s="98"/>
      <c r="DI279" s="98"/>
      <c r="DJ279" s="98"/>
      <c r="DK279" s="98"/>
      <c r="DL279" s="98"/>
      <c r="DM279" s="98"/>
      <c r="DN279" s="98"/>
      <c r="DO279" s="98"/>
      <c r="DP279" s="98"/>
      <c r="DQ279" s="98"/>
      <c r="DR279" s="98"/>
      <c r="DS279" s="98"/>
      <c r="DT279" s="98"/>
      <c r="DU279" s="98"/>
      <c r="DV279" s="98"/>
      <c r="DW279" s="98"/>
      <c r="DX279" s="98"/>
      <c r="DY279" s="98"/>
      <c r="DZ279" s="98"/>
      <c r="EA279" s="98"/>
      <c r="EB279" s="98"/>
      <c r="EC279" s="98"/>
      <c r="ED279" s="98"/>
      <c r="EE279" s="98"/>
      <c r="EF279" s="98"/>
      <c r="EG279" s="98"/>
      <c r="EH279" s="98"/>
      <c r="EI279" s="98"/>
      <c r="EJ279" s="98"/>
      <c r="EK279" s="98"/>
      <c r="EL279" s="98"/>
      <c r="EM279" s="98"/>
      <c r="EN279" s="98"/>
      <c r="EO279" s="98"/>
      <c r="EP279" s="98"/>
      <c r="EQ279" s="98"/>
      <c r="ER279" s="98"/>
      <c r="ES279" s="98"/>
      <c r="ET279" s="98"/>
      <c r="EU279" s="98"/>
      <c r="EV279" s="98"/>
      <c r="EW279" s="98"/>
      <c r="EX279" s="98"/>
      <c r="EY279" s="98"/>
      <c r="EZ279" s="98"/>
      <c r="FA279" s="98"/>
      <c r="FB279" s="98"/>
      <c r="FC279" s="98"/>
      <c r="FD279" s="98"/>
      <c r="FE279" s="98"/>
      <c r="FF279" s="98"/>
      <c r="FG279" s="98"/>
      <c r="FH279" s="98"/>
      <c r="FI279" s="98"/>
      <c r="FJ279" s="99"/>
    </row>
    <row r="280" spans="1:166" s="4" customFormat="1" ht="17.25" customHeight="1">
      <c r="A280" s="71" t="s">
        <v>8</v>
      </c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 t="s">
        <v>23</v>
      </c>
      <c r="AL280" s="71"/>
      <c r="AM280" s="71"/>
      <c r="AN280" s="71"/>
      <c r="AO280" s="71"/>
      <c r="AP280" s="71"/>
      <c r="AQ280" s="71" t="s">
        <v>35</v>
      </c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 t="s">
        <v>140</v>
      </c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 t="s">
        <v>37</v>
      </c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 t="s">
        <v>24</v>
      </c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9" t="s">
        <v>29</v>
      </c>
      <c r="EL280" s="80"/>
      <c r="EM280" s="80"/>
      <c r="EN280" s="80"/>
      <c r="EO280" s="80"/>
      <c r="EP280" s="80"/>
      <c r="EQ280" s="80"/>
      <c r="ER280" s="80"/>
      <c r="ES280" s="80"/>
      <c r="ET280" s="80"/>
      <c r="EU280" s="80"/>
      <c r="EV280" s="80"/>
      <c r="EW280" s="80"/>
      <c r="EX280" s="80"/>
      <c r="EY280" s="80"/>
      <c r="EZ280" s="80"/>
      <c r="FA280" s="80"/>
      <c r="FB280" s="80"/>
      <c r="FC280" s="80"/>
      <c r="FD280" s="80"/>
      <c r="FE280" s="80"/>
      <c r="FF280" s="80"/>
      <c r="FG280" s="80"/>
      <c r="FH280" s="80"/>
      <c r="FI280" s="80"/>
      <c r="FJ280" s="81"/>
    </row>
    <row r="281" spans="1:166" s="4" customFormat="1" ht="76.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 t="s">
        <v>165</v>
      </c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 t="s">
        <v>25</v>
      </c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 t="s">
        <v>26</v>
      </c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 t="s">
        <v>27</v>
      </c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 t="s">
        <v>38</v>
      </c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9" t="s">
        <v>47</v>
      </c>
      <c r="EY281" s="80"/>
      <c r="EZ281" s="80"/>
      <c r="FA281" s="80"/>
      <c r="FB281" s="80"/>
      <c r="FC281" s="80"/>
      <c r="FD281" s="80"/>
      <c r="FE281" s="80"/>
      <c r="FF281" s="80"/>
      <c r="FG281" s="80"/>
      <c r="FH281" s="80"/>
      <c r="FI281" s="80"/>
      <c r="FJ281" s="81"/>
    </row>
    <row r="282" spans="1:166" s="4" customFormat="1" ht="15" customHeight="1">
      <c r="A282" s="64">
        <v>1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>
        <v>2</v>
      </c>
      <c r="AL282" s="64"/>
      <c r="AM282" s="64"/>
      <c r="AN282" s="64"/>
      <c r="AO282" s="64"/>
      <c r="AP282" s="64"/>
      <c r="AQ282" s="64">
        <v>3</v>
      </c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>
        <v>4</v>
      </c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>
        <v>5</v>
      </c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>
        <v>6</v>
      </c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>
        <v>7</v>
      </c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>
        <v>8</v>
      </c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>
        <v>9</v>
      </c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>
        <v>10</v>
      </c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72">
        <v>11</v>
      </c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4"/>
    </row>
    <row r="283" spans="1:166" s="4" customFormat="1" ht="18.75" customHeight="1">
      <c r="A283" s="54" t="s">
        <v>32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117" t="s">
        <v>33</v>
      </c>
      <c r="AL283" s="117"/>
      <c r="AM283" s="117"/>
      <c r="AN283" s="117"/>
      <c r="AO283" s="117"/>
      <c r="AP283" s="117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56">
        <f>BC286+BC299+BC297</f>
        <v>2203100</v>
      </c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>
        <f>BU286+BU299+BU297</f>
        <v>2124700</v>
      </c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>
        <f>CH286+CH299+CH297</f>
        <v>2124700</v>
      </c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>
        <f>DX286+DX299+DX297</f>
        <v>2124700</v>
      </c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>
        <f>EK286+EK299</f>
        <v>78400</v>
      </c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86">
        <f>BU283-CH283</f>
        <v>0</v>
      </c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8"/>
    </row>
    <row r="284" spans="1:166" s="4" customFormat="1" ht="15" customHeight="1">
      <c r="A284" s="51" t="s">
        <v>22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116" t="s">
        <v>34</v>
      </c>
      <c r="AL284" s="116"/>
      <c r="AM284" s="116"/>
      <c r="AN284" s="116"/>
      <c r="AO284" s="116"/>
      <c r="AP284" s="116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82"/>
      <c r="EY284" s="83"/>
      <c r="EZ284" s="83"/>
      <c r="FA284" s="83"/>
      <c r="FB284" s="83"/>
      <c r="FC284" s="83"/>
      <c r="FD284" s="83"/>
      <c r="FE284" s="83"/>
      <c r="FF284" s="83"/>
      <c r="FG284" s="83"/>
      <c r="FH284" s="83"/>
      <c r="FI284" s="83"/>
      <c r="FJ284" s="84"/>
    </row>
    <row r="285" spans="1:166" s="4" customFormat="1" ht="60.75" customHeight="1">
      <c r="A285" s="52" t="s">
        <v>222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82"/>
      <c r="EY285" s="83"/>
      <c r="EZ285" s="83"/>
      <c r="FA285" s="83"/>
      <c r="FB285" s="83"/>
      <c r="FC285" s="83"/>
      <c r="FD285" s="83"/>
      <c r="FE285" s="83"/>
      <c r="FF285" s="83"/>
      <c r="FG285" s="83"/>
      <c r="FH285" s="83"/>
      <c r="FI285" s="83"/>
      <c r="FJ285" s="84"/>
    </row>
    <row r="286" spans="1:166" s="4" customFormat="1" ht="21.75" customHeight="1">
      <c r="A286" s="49" t="s">
        <v>233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5" t="s">
        <v>224</v>
      </c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6">
        <f>BC287</f>
        <v>1427400</v>
      </c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>
        <f>BU287</f>
        <v>1394700</v>
      </c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>
        <f>CH287</f>
        <v>1394700</v>
      </c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>
        <f>CH286</f>
        <v>1394700</v>
      </c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>
        <f>SUM(EK287:EW287)</f>
        <v>32700</v>
      </c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102">
        <f aca="true" t="shared" si="14" ref="EX286:EX292">BU286-CH286</f>
        <v>0</v>
      </c>
      <c r="EY286" s="103"/>
      <c r="EZ286" s="103"/>
      <c r="FA286" s="103"/>
      <c r="FB286" s="103"/>
      <c r="FC286" s="103"/>
      <c r="FD286" s="103"/>
      <c r="FE286" s="103"/>
      <c r="FF286" s="103"/>
      <c r="FG286" s="103"/>
      <c r="FH286" s="103"/>
      <c r="FI286" s="103"/>
      <c r="FJ286" s="104"/>
    </row>
    <row r="287" spans="1:166" s="4" customFormat="1" ht="34.5" customHeight="1">
      <c r="A287" s="42" t="s">
        <v>223</v>
      </c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58" t="s">
        <v>182</v>
      </c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9">
        <f>BC288+BC289+BC290+BC291+BC292+BC295+BC294+BC293</f>
        <v>1427400</v>
      </c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69">
        <v>1394700</v>
      </c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>
        <v>1394700</v>
      </c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>
        <f aca="true" t="shared" si="15" ref="DX287:DX293">CH287</f>
        <v>1394700</v>
      </c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>
        <f>BC287-BU287</f>
        <v>32700</v>
      </c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82">
        <f t="shared" si="14"/>
        <v>0</v>
      </c>
      <c r="EY287" s="83"/>
      <c r="EZ287" s="83"/>
      <c r="FA287" s="83"/>
      <c r="FB287" s="83"/>
      <c r="FC287" s="83"/>
      <c r="FD287" s="83"/>
      <c r="FE287" s="83"/>
      <c r="FF287" s="83"/>
      <c r="FG287" s="83"/>
      <c r="FH287" s="83"/>
      <c r="FI287" s="83"/>
      <c r="FJ287" s="84"/>
    </row>
    <row r="288" spans="1:166" s="4" customFormat="1" ht="18.75" customHeight="1">
      <c r="A288" s="47" t="s">
        <v>57</v>
      </c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1"/>
      <c r="AK288" s="58" t="s">
        <v>54</v>
      </c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9">
        <v>738700</v>
      </c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69">
        <v>706537.27</v>
      </c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>
        <v>706537.27</v>
      </c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>
        <f t="shared" si="15"/>
        <v>706537.27</v>
      </c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>
        <f aca="true" t="shared" si="16" ref="EK288:EK295">BC288-CH288</f>
        <v>32162.72999999998</v>
      </c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82">
        <f t="shared" si="14"/>
        <v>0</v>
      </c>
      <c r="EY288" s="83"/>
      <c r="EZ288" s="83"/>
      <c r="FA288" s="83"/>
      <c r="FB288" s="83"/>
      <c r="FC288" s="83"/>
      <c r="FD288" s="83"/>
      <c r="FE288" s="83"/>
      <c r="FF288" s="83"/>
      <c r="FG288" s="83"/>
      <c r="FH288" s="83"/>
      <c r="FI288" s="83"/>
      <c r="FJ288" s="84"/>
    </row>
    <row r="289" spans="1:166" s="4" customFormat="1" ht="18.75" customHeight="1">
      <c r="A289" s="47" t="s">
        <v>59</v>
      </c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1"/>
      <c r="AK289" s="58" t="s">
        <v>56</v>
      </c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9">
        <v>213200</v>
      </c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69">
        <v>213185.56</v>
      </c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>
        <v>213185.56</v>
      </c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59" t="s">
        <v>337</v>
      </c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>
        <f t="shared" si="15"/>
        <v>213185.56</v>
      </c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>
        <f t="shared" si="16"/>
        <v>14.440000000002328</v>
      </c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82">
        <f t="shared" si="14"/>
        <v>0</v>
      </c>
      <c r="EY289" s="83"/>
      <c r="EZ289" s="83"/>
      <c r="FA289" s="83"/>
      <c r="FB289" s="83"/>
      <c r="FC289" s="83"/>
      <c r="FD289" s="83"/>
      <c r="FE289" s="83"/>
      <c r="FF289" s="83"/>
      <c r="FG289" s="83"/>
      <c r="FH289" s="83"/>
      <c r="FI289" s="83"/>
      <c r="FJ289" s="84"/>
    </row>
    <row r="290" spans="1:166" s="4" customFormat="1" ht="18.75" customHeight="1">
      <c r="A290" s="47" t="s">
        <v>78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1"/>
      <c r="AK290" s="58" t="s">
        <v>79</v>
      </c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9">
        <v>376100</v>
      </c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69">
        <v>376066.05</v>
      </c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>
        <v>376066.05</v>
      </c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>
        <f t="shared" si="15"/>
        <v>376066.05</v>
      </c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>
        <f t="shared" si="16"/>
        <v>33.95000000001164</v>
      </c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82">
        <f t="shared" si="14"/>
        <v>0</v>
      </c>
      <c r="EY290" s="83"/>
      <c r="EZ290" s="83"/>
      <c r="FA290" s="83"/>
      <c r="FB290" s="83"/>
      <c r="FC290" s="83"/>
      <c r="FD290" s="83"/>
      <c r="FE290" s="83"/>
      <c r="FF290" s="83"/>
      <c r="FG290" s="83"/>
      <c r="FH290" s="83"/>
      <c r="FI290" s="83"/>
      <c r="FJ290" s="84"/>
    </row>
    <row r="291" spans="1:166" s="4" customFormat="1" ht="18.75" customHeight="1">
      <c r="A291" s="47" t="s">
        <v>235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1"/>
      <c r="AK291" s="58" t="s">
        <v>65</v>
      </c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9">
        <v>17000</v>
      </c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69">
        <v>16989.39</v>
      </c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>
        <v>16989.39</v>
      </c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>
        <f t="shared" si="15"/>
        <v>16989.39</v>
      </c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>
        <f t="shared" si="16"/>
        <v>10.610000000000582</v>
      </c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82">
        <f t="shared" si="14"/>
        <v>0</v>
      </c>
      <c r="EY291" s="83"/>
      <c r="EZ291" s="83"/>
      <c r="FA291" s="83"/>
      <c r="FB291" s="83"/>
      <c r="FC291" s="83"/>
      <c r="FD291" s="83"/>
      <c r="FE291" s="83"/>
      <c r="FF291" s="83"/>
      <c r="FG291" s="83"/>
      <c r="FH291" s="83"/>
      <c r="FI291" s="83"/>
      <c r="FJ291" s="84"/>
    </row>
    <row r="292" spans="1:166" s="4" customFormat="1" ht="18.75" customHeight="1">
      <c r="A292" s="47" t="s">
        <v>216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1"/>
      <c r="AK292" s="58" t="s">
        <v>61</v>
      </c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9">
        <v>2500</v>
      </c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69">
        <v>2400</v>
      </c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>
        <v>2400</v>
      </c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>
        <f t="shared" si="15"/>
        <v>2400</v>
      </c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>
        <f t="shared" si="16"/>
        <v>100</v>
      </c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82">
        <f t="shared" si="14"/>
        <v>0</v>
      </c>
      <c r="EY292" s="83"/>
      <c r="EZ292" s="83"/>
      <c r="FA292" s="83"/>
      <c r="FB292" s="83"/>
      <c r="FC292" s="83"/>
      <c r="FD292" s="83"/>
      <c r="FE292" s="83"/>
      <c r="FF292" s="83"/>
      <c r="FG292" s="83"/>
      <c r="FH292" s="83"/>
      <c r="FI292" s="83"/>
      <c r="FJ292" s="84"/>
    </row>
    <row r="293" spans="1:166" s="4" customFormat="1" ht="18.75" customHeight="1">
      <c r="A293" s="50" t="s">
        <v>60</v>
      </c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8" t="s">
        <v>69</v>
      </c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9">
        <v>21900</v>
      </c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15"/>
      <c r="BT293" s="15"/>
      <c r="BU293" s="59">
        <v>21784.33</v>
      </c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>
        <v>21784.33</v>
      </c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>
        <f t="shared" si="15"/>
        <v>21784.33</v>
      </c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>
        <f t="shared" si="16"/>
        <v>115.66999999999825</v>
      </c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>
        <v>0</v>
      </c>
      <c r="EY293" s="95"/>
      <c r="EZ293" s="95"/>
      <c r="FA293" s="95"/>
      <c r="FB293" s="95"/>
      <c r="FC293" s="95"/>
      <c r="FD293" s="95"/>
      <c r="FE293" s="95"/>
      <c r="FF293" s="95"/>
      <c r="FG293" s="95"/>
      <c r="FH293" s="15"/>
      <c r="FI293" s="15"/>
      <c r="FJ293" s="15"/>
    </row>
    <row r="294" spans="1:166" s="4" customFormat="1" ht="16.5" customHeight="1">
      <c r="A294" s="50" t="s">
        <v>83</v>
      </c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8" t="s">
        <v>64</v>
      </c>
      <c r="AL294" s="58"/>
      <c r="AM294" s="58"/>
      <c r="AN294" s="58"/>
      <c r="AO294" s="58"/>
      <c r="AP294" s="58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65">
        <v>0</v>
      </c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13"/>
      <c r="BT294" s="13"/>
      <c r="BU294" s="65">
        <v>0</v>
      </c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>
        <v>0</v>
      </c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89">
        <v>0</v>
      </c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5">
        <f t="shared" si="16"/>
        <v>0</v>
      </c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89">
        <f>BU294-CH294</f>
        <v>0</v>
      </c>
      <c r="EY294" s="89"/>
      <c r="EZ294" s="89"/>
      <c r="FA294" s="89"/>
      <c r="FB294" s="89"/>
      <c r="FC294" s="89"/>
      <c r="FD294" s="89"/>
      <c r="FE294" s="89"/>
      <c r="FF294" s="89"/>
      <c r="FG294" s="89"/>
      <c r="FH294" s="15"/>
      <c r="FI294" s="15"/>
      <c r="FJ294" s="15"/>
    </row>
    <row r="295" spans="1:166" s="4" customFormat="1" ht="18.75" customHeight="1">
      <c r="A295" s="47" t="s">
        <v>145</v>
      </c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1"/>
      <c r="AK295" s="58" t="s">
        <v>62</v>
      </c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9">
        <v>58000</v>
      </c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69">
        <v>57737.4</v>
      </c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>
        <v>57737.4</v>
      </c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>
        <f>CH295</f>
        <v>57737.4</v>
      </c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>
        <f t="shared" si="16"/>
        <v>262.59999999999854</v>
      </c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82">
        <v>0</v>
      </c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4"/>
    </row>
    <row r="296" spans="1:166" s="4" customFormat="1" ht="63" customHeight="1">
      <c r="A296" s="52" t="s">
        <v>222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82"/>
      <c r="EY296" s="83"/>
      <c r="EZ296" s="83"/>
      <c r="FA296" s="83"/>
      <c r="FB296" s="83"/>
      <c r="FC296" s="83"/>
      <c r="FD296" s="83"/>
      <c r="FE296" s="83"/>
      <c r="FF296" s="83"/>
      <c r="FG296" s="83"/>
      <c r="FH296" s="83"/>
      <c r="FI296" s="83"/>
      <c r="FJ296" s="84"/>
    </row>
    <row r="297" spans="1:166" s="4" customFormat="1" ht="21.75" customHeight="1">
      <c r="A297" s="49" t="s">
        <v>325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5" t="s">
        <v>224</v>
      </c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56">
        <f>BC298</f>
        <v>500000</v>
      </c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>
        <f>BU298</f>
        <v>500000</v>
      </c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>
        <f>CH298</f>
        <v>500000</v>
      </c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>
        <f>CH297</f>
        <v>500000</v>
      </c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>
        <f>SUM(EK298:EW298)</f>
        <v>0</v>
      </c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102">
        <f>BU297-CH297</f>
        <v>0</v>
      </c>
      <c r="EY297" s="103"/>
      <c r="EZ297" s="103"/>
      <c r="FA297" s="103"/>
      <c r="FB297" s="103"/>
      <c r="FC297" s="103"/>
      <c r="FD297" s="103"/>
      <c r="FE297" s="103"/>
      <c r="FF297" s="103"/>
      <c r="FG297" s="103"/>
      <c r="FH297" s="103"/>
      <c r="FI297" s="103"/>
      <c r="FJ297" s="104"/>
    </row>
    <row r="298" spans="1:166" s="4" customFormat="1" ht="34.5" customHeight="1">
      <c r="A298" s="42" t="s">
        <v>223</v>
      </c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58" t="s">
        <v>182</v>
      </c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9">
        <v>500000</v>
      </c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69">
        <v>500000</v>
      </c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>
        <v>500000</v>
      </c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>
        <f>CH298</f>
        <v>500000</v>
      </c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>
        <f>BC298-BU298</f>
        <v>0</v>
      </c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82">
        <f>BU298-CH298</f>
        <v>0</v>
      </c>
      <c r="EY298" s="83"/>
      <c r="EZ298" s="83"/>
      <c r="FA298" s="83"/>
      <c r="FB298" s="83"/>
      <c r="FC298" s="83"/>
      <c r="FD298" s="83"/>
      <c r="FE298" s="83"/>
      <c r="FF298" s="83"/>
      <c r="FG298" s="83"/>
      <c r="FH298" s="83"/>
      <c r="FI298" s="83"/>
      <c r="FJ298" s="84"/>
    </row>
    <row r="299" spans="1:166" s="4" customFormat="1" ht="20.25" customHeight="1">
      <c r="A299" s="49" t="s">
        <v>234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5" t="s">
        <v>224</v>
      </c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6">
        <f>BC300</f>
        <v>275700</v>
      </c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>
        <f>BU300</f>
        <v>230000</v>
      </c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>
        <f>CH300</f>
        <v>230000</v>
      </c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>
        <f>DX300</f>
        <v>230000</v>
      </c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>
        <f>SUM(EK300:EW300)</f>
        <v>45700</v>
      </c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102">
        <f aca="true" t="shared" si="17" ref="EX299:EX304">BU299-CH299</f>
        <v>0</v>
      </c>
      <c r="EY299" s="103"/>
      <c r="EZ299" s="103"/>
      <c r="FA299" s="103"/>
      <c r="FB299" s="103"/>
      <c r="FC299" s="103"/>
      <c r="FD299" s="103"/>
      <c r="FE299" s="103"/>
      <c r="FF299" s="103"/>
      <c r="FG299" s="103"/>
      <c r="FH299" s="103"/>
      <c r="FI299" s="103"/>
      <c r="FJ299" s="104"/>
    </row>
    <row r="300" spans="1:166" s="4" customFormat="1" ht="31.5" customHeight="1">
      <c r="A300" s="42" t="s">
        <v>223</v>
      </c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58" t="s">
        <v>182</v>
      </c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9">
        <f>BC301+BC302+BC303+BC305+BC307+BC306+BC308+BC304</f>
        <v>275700</v>
      </c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69">
        <v>230000</v>
      </c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>
        <v>230000</v>
      </c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>
        <v>230000</v>
      </c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>
        <f>BC300-BU300</f>
        <v>45700</v>
      </c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82">
        <f t="shared" si="17"/>
        <v>0</v>
      </c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4"/>
    </row>
    <row r="301" spans="1:166" s="4" customFormat="1" ht="18.75" customHeight="1">
      <c r="A301" s="47" t="s">
        <v>57</v>
      </c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1"/>
      <c r="AK301" s="58" t="s">
        <v>54</v>
      </c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9">
        <v>200900</v>
      </c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69">
        <v>172448.65</v>
      </c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>
        <v>172448.65</v>
      </c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>
        <f>CH301</f>
        <v>172448.65</v>
      </c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>
        <f aca="true" t="shared" si="18" ref="EK301:EK307">BC301-CH301</f>
        <v>28451.350000000006</v>
      </c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82">
        <f t="shared" si="17"/>
        <v>0</v>
      </c>
      <c r="EY301" s="83"/>
      <c r="EZ301" s="83"/>
      <c r="FA301" s="83"/>
      <c r="FB301" s="83"/>
      <c r="FC301" s="83"/>
      <c r="FD301" s="83"/>
      <c r="FE301" s="83"/>
      <c r="FF301" s="83"/>
      <c r="FG301" s="83"/>
      <c r="FH301" s="83"/>
      <c r="FI301" s="83"/>
      <c r="FJ301" s="84"/>
    </row>
    <row r="302" spans="1:166" s="4" customFormat="1" ht="18.75" customHeight="1">
      <c r="A302" s="47" t="s">
        <v>59</v>
      </c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1"/>
      <c r="AK302" s="58" t="s">
        <v>56</v>
      </c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9">
        <v>68800</v>
      </c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69">
        <v>53197.13</v>
      </c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>
        <v>53197.13</v>
      </c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>
        <f>CH302</f>
        <v>53197.13</v>
      </c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>
        <f t="shared" si="18"/>
        <v>15602.870000000003</v>
      </c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82">
        <f t="shared" si="17"/>
        <v>0</v>
      </c>
      <c r="EY302" s="83"/>
      <c r="EZ302" s="83"/>
      <c r="FA302" s="83"/>
      <c r="FB302" s="83"/>
      <c r="FC302" s="83"/>
      <c r="FD302" s="83"/>
      <c r="FE302" s="83"/>
      <c r="FF302" s="83"/>
      <c r="FG302" s="83"/>
      <c r="FH302" s="83"/>
      <c r="FI302" s="83"/>
      <c r="FJ302" s="84"/>
    </row>
    <row r="303" spans="1:166" s="4" customFormat="1" ht="18.75" customHeight="1">
      <c r="A303" s="47" t="s">
        <v>80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1"/>
      <c r="AK303" s="58" t="s">
        <v>81</v>
      </c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9">
        <v>2600</v>
      </c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69">
        <v>2535</v>
      </c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>
        <v>2535</v>
      </c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>
        <v>2028</v>
      </c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>
        <f t="shared" si="18"/>
        <v>65</v>
      </c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82">
        <f t="shared" si="17"/>
        <v>0</v>
      </c>
      <c r="EY303" s="83"/>
      <c r="EZ303" s="83"/>
      <c r="FA303" s="83"/>
      <c r="FB303" s="83"/>
      <c r="FC303" s="83"/>
      <c r="FD303" s="83"/>
      <c r="FE303" s="83"/>
      <c r="FF303" s="83"/>
      <c r="FG303" s="83"/>
      <c r="FH303" s="83"/>
      <c r="FI303" s="83"/>
      <c r="FJ303" s="84"/>
    </row>
    <row r="304" spans="1:166" s="4" customFormat="1" ht="18.75" customHeight="1">
      <c r="A304" s="47" t="s">
        <v>235</v>
      </c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1"/>
      <c r="AK304" s="58" t="s">
        <v>65</v>
      </c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9">
        <v>900</v>
      </c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69">
        <v>0</v>
      </c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>
        <v>0</v>
      </c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>
        <f>CH304</f>
        <v>0</v>
      </c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>
        <f t="shared" si="18"/>
        <v>900</v>
      </c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82">
        <f t="shared" si="17"/>
        <v>0</v>
      </c>
      <c r="EY304" s="83"/>
      <c r="EZ304" s="83"/>
      <c r="FA304" s="83"/>
      <c r="FB304" s="83"/>
      <c r="FC304" s="83"/>
      <c r="FD304" s="83"/>
      <c r="FE304" s="83"/>
      <c r="FF304" s="83"/>
      <c r="FG304" s="83"/>
      <c r="FH304" s="83"/>
      <c r="FI304" s="83"/>
      <c r="FJ304" s="84"/>
    </row>
    <row r="305" spans="1:166" s="4" customFormat="1" ht="18.75" customHeight="1">
      <c r="A305" s="47" t="s">
        <v>216</v>
      </c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1"/>
      <c r="AK305" s="58" t="s">
        <v>61</v>
      </c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9">
        <v>2400</v>
      </c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69">
        <v>1804.02</v>
      </c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>
        <v>1804.02</v>
      </c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>
        <f>CH305</f>
        <v>1804.02</v>
      </c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>
        <f t="shared" si="18"/>
        <v>595.98</v>
      </c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82">
        <v>0</v>
      </c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4"/>
    </row>
    <row r="306" spans="1:166" s="4" customFormat="1" ht="18.75" customHeight="1">
      <c r="A306" s="50" t="s">
        <v>60</v>
      </c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8" t="s">
        <v>69</v>
      </c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9">
        <v>100</v>
      </c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15"/>
      <c r="BT306" s="15"/>
      <c r="BU306" s="59">
        <v>15.2</v>
      </c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>
        <v>15.2</v>
      </c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>
        <f>CH306</f>
        <v>15.2</v>
      </c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>
        <f t="shared" si="18"/>
        <v>84.8</v>
      </c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>
        <v>0</v>
      </c>
      <c r="EY306" s="95"/>
      <c r="EZ306" s="95"/>
      <c r="FA306" s="95"/>
      <c r="FB306" s="95"/>
      <c r="FC306" s="95"/>
      <c r="FD306" s="95"/>
      <c r="FE306" s="95"/>
      <c r="FF306" s="95"/>
      <c r="FG306" s="95"/>
      <c r="FH306" s="15"/>
      <c r="FI306" s="15"/>
      <c r="FJ306" s="15"/>
    </row>
    <row r="307" spans="1:166" s="4" customFormat="1" ht="18.75" customHeight="1">
      <c r="A307" s="47" t="s">
        <v>124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1"/>
      <c r="AK307" s="58" t="s">
        <v>64</v>
      </c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9">
        <v>0</v>
      </c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69">
        <v>0</v>
      </c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>
        <v>0</v>
      </c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>
        <v>0</v>
      </c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>
        <f t="shared" si="18"/>
        <v>0</v>
      </c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82">
        <v>0</v>
      </c>
      <c r="EY307" s="83"/>
      <c r="EZ307" s="83"/>
      <c r="FA307" s="83"/>
      <c r="FB307" s="83"/>
      <c r="FC307" s="83"/>
      <c r="FD307" s="83"/>
      <c r="FE307" s="83"/>
      <c r="FF307" s="83"/>
      <c r="FG307" s="83"/>
      <c r="FH307" s="83"/>
      <c r="FI307" s="83"/>
      <c r="FJ307" s="84"/>
    </row>
    <row r="308" spans="1:166" s="4" customFormat="1" ht="18.75" customHeight="1">
      <c r="A308" s="47" t="s">
        <v>145</v>
      </c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1"/>
      <c r="AK308" s="58" t="s">
        <v>62</v>
      </c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9">
        <v>0</v>
      </c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69">
        <v>0</v>
      </c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>
        <v>0</v>
      </c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>
        <v>0</v>
      </c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>
        <f>BC308-CH308</f>
        <v>0</v>
      </c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82">
        <v>0</v>
      </c>
      <c r="EY308" s="83"/>
      <c r="EZ308" s="83"/>
      <c r="FA308" s="83"/>
      <c r="FB308" s="83"/>
      <c r="FC308" s="83"/>
      <c r="FD308" s="83"/>
      <c r="FE308" s="83"/>
      <c r="FF308" s="83"/>
      <c r="FG308" s="83"/>
      <c r="FH308" s="83"/>
      <c r="FI308" s="83"/>
      <c r="FJ308" s="84"/>
    </row>
    <row r="309" spans="1:166" s="4" customFormat="1" ht="15" customHeight="1">
      <c r="A309" s="97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/>
      <c r="CP309" s="98"/>
      <c r="CQ309" s="98"/>
      <c r="CR309" s="98"/>
      <c r="CS309" s="98"/>
      <c r="CT309" s="98"/>
      <c r="CU309" s="98"/>
      <c r="CV309" s="98"/>
      <c r="CW309" s="98"/>
      <c r="CX309" s="98"/>
      <c r="CY309" s="98"/>
      <c r="CZ309" s="98"/>
      <c r="DA309" s="98"/>
      <c r="DB309" s="98"/>
      <c r="DC309" s="98"/>
      <c r="DD309" s="98"/>
      <c r="DE309" s="98"/>
      <c r="DF309" s="98"/>
      <c r="DG309" s="98"/>
      <c r="DH309" s="98"/>
      <c r="DI309" s="98"/>
      <c r="DJ309" s="98"/>
      <c r="DK309" s="98"/>
      <c r="DL309" s="98"/>
      <c r="DM309" s="98"/>
      <c r="DN309" s="98"/>
      <c r="DO309" s="98"/>
      <c r="DP309" s="98"/>
      <c r="DQ309" s="98"/>
      <c r="DR309" s="98"/>
      <c r="DS309" s="98"/>
      <c r="DT309" s="98"/>
      <c r="DU309" s="98"/>
      <c r="DV309" s="98"/>
      <c r="DW309" s="98"/>
      <c r="DX309" s="98"/>
      <c r="DY309" s="98"/>
      <c r="DZ309" s="98"/>
      <c r="EA309" s="98"/>
      <c r="EB309" s="98"/>
      <c r="EC309" s="98"/>
      <c r="ED309" s="98"/>
      <c r="EE309" s="98"/>
      <c r="EF309" s="98"/>
      <c r="EG309" s="98"/>
      <c r="EH309" s="98"/>
      <c r="EI309" s="98"/>
      <c r="EJ309" s="98"/>
      <c r="EK309" s="98"/>
      <c r="EL309" s="98"/>
      <c r="EM309" s="98"/>
      <c r="EN309" s="98"/>
      <c r="EO309" s="98"/>
      <c r="EP309" s="98"/>
      <c r="EQ309" s="98"/>
      <c r="ER309" s="98"/>
      <c r="ES309" s="98"/>
      <c r="ET309" s="98"/>
      <c r="EU309" s="98"/>
      <c r="EV309" s="98"/>
      <c r="EW309" s="98"/>
      <c r="EX309" s="98"/>
      <c r="EY309" s="98"/>
      <c r="EZ309" s="98"/>
      <c r="FA309" s="98"/>
      <c r="FB309" s="98"/>
      <c r="FC309" s="98"/>
      <c r="FD309" s="98"/>
      <c r="FE309" s="98"/>
      <c r="FF309" s="98"/>
      <c r="FG309" s="99"/>
      <c r="FH309" s="13"/>
      <c r="FI309" s="13"/>
      <c r="FJ309" s="18" t="s">
        <v>39</v>
      </c>
    </row>
    <row r="310" spans="1:166" s="4" customFormat="1" ht="16.5" customHeight="1">
      <c r="A310" s="97" t="s">
        <v>84</v>
      </c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/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  <c r="DF310" s="98"/>
      <c r="DG310" s="98"/>
      <c r="DH310" s="98"/>
      <c r="DI310" s="98"/>
      <c r="DJ310" s="98"/>
      <c r="DK310" s="98"/>
      <c r="DL310" s="98"/>
      <c r="DM310" s="98"/>
      <c r="DN310" s="98"/>
      <c r="DO310" s="98"/>
      <c r="DP310" s="98"/>
      <c r="DQ310" s="98"/>
      <c r="DR310" s="98"/>
      <c r="DS310" s="98"/>
      <c r="DT310" s="98"/>
      <c r="DU310" s="98"/>
      <c r="DV310" s="98"/>
      <c r="DW310" s="98"/>
      <c r="DX310" s="98"/>
      <c r="DY310" s="98"/>
      <c r="DZ310" s="98"/>
      <c r="EA310" s="98"/>
      <c r="EB310" s="98"/>
      <c r="EC310" s="98"/>
      <c r="ED310" s="98"/>
      <c r="EE310" s="98"/>
      <c r="EF310" s="98"/>
      <c r="EG310" s="98"/>
      <c r="EH310" s="98"/>
      <c r="EI310" s="98"/>
      <c r="EJ310" s="98"/>
      <c r="EK310" s="98"/>
      <c r="EL310" s="98"/>
      <c r="EM310" s="98"/>
      <c r="EN310" s="98"/>
      <c r="EO310" s="98"/>
      <c r="EP310" s="98"/>
      <c r="EQ310" s="98"/>
      <c r="ER310" s="98"/>
      <c r="ES310" s="98"/>
      <c r="ET310" s="98"/>
      <c r="EU310" s="98"/>
      <c r="EV310" s="98"/>
      <c r="EW310" s="98"/>
      <c r="EX310" s="98"/>
      <c r="EY310" s="98"/>
      <c r="EZ310" s="98"/>
      <c r="FA310" s="98"/>
      <c r="FB310" s="98"/>
      <c r="FC310" s="98"/>
      <c r="FD310" s="98"/>
      <c r="FE310" s="98"/>
      <c r="FF310" s="98"/>
      <c r="FG310" s="98"/>
      <c r="FH310" s="98"/>
      <c r="FI310" s="98"/>
      <c r="FJ310" s="99"/>
    </row>
    <row r="311" spans="1:166" s="4" customFormat="1" ht="66" customHeight="1">
      <c r="A311" s="71" t="s">
        <v>8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 t="s">
        <v>23</v>
      </c>
      <c r="AL311" s="71"/>
      <c r="AM311" s="71"/>
      <c r="AN311" s="71"/>
      <c r="AO311" s="71"/>
      <c r="AP311" s="71"/>
      <c r="AQ311" s="71" t="s">
        <v>35</v>
      </c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 t="s">
        <v>36</v>
      </c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 t="s">
        <v>37</v>
      </c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 t="s">
        <v>24</v>
      </c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9" t="s">
        <v>29</v>
      </c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  <c r="EX311" s="80"/>
      <c r="EY311" s="80"/>
      <c r="EZ311" s="80"/>
      <c r="FA311" s="80"/>
      <c r="FB311" s="80"/>
      <c r="FC311" s="80"/>
      <c r="FD311" s="80"/>
      <c r="FE311" s="80"/>
      <c r="FF311" s="80"/>
      <c r="FG311" s="80"/>
      <c r="FH311" s="80"/>
      <c r="FI311" s="80"/>
      <c r="FJ311" s="81"/>
    </row>
    <row r="312" spans="1:166" s="4" customFormat="1" ht="84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 t="s">
        <v>46</v>
      </c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 t="s">
        <v>25</v>
      </c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 t="s">
        <v>26</v>
      </c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 t="s">
        <v>27</v>
      </c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 t="s">
        <v>38</v>
      </c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9" t="s">
        <v>47</v>
      </c>
      <c r="EY312" s="80"/>
      <c r="EZ312" s="80"/>
      <c r="FA312" s="80"/>
      <c r="FB312" s="80"/>
      <c r="FC312" s="80"/>
      <c r="FD312" s="80"/>
      <c r="FE312" s="80"/>
      <c r="FF312" s="80"/>
      <c r="FG312" s="80"/>
      <c r="FH312" s="80"/>
      <c r="FI312" s="80"/>
      <c r="FJ312" s="81"/>
    </row>
    <row r="313" spans="1:166" s="4" customFormat="1" ht="15" customHeight="1">
      <c r="A313" s="64">
        <v>1</v>
      </c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>
        <v>2</v>
      </c>
      <c r="AL313" s="64"/>
      <c r="AM313" s="64"/>
      <c r="AN313" s="64"/>
      <c r="AO313" s="64"/>
      <c r="AP313" s="64"/>
      <c r="AQ313" s="64">
        <v>3</v>
      </c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>
        <v>4</v>
      </c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>
        <v>5</v>
      </c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>
        <v>6</v>
      </c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>
        <v>7</v>
      </c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>
        <v>8</v>
      </c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>
        <v>9</v>
      </c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>
        <v>10</v>
      </c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72">
        <v>11</v>
      </c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4"/>
    </row>
    <row r="314" spans="1:166" s="4" customFormat="1" ht="21.75" customHeight="1">
      <c r="A314" s="54" t="s">
        <v>32</v>
      </c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117" t="s">
        <v>33</v>
      </c>
      <c r="AL314" s="117"/>
      <c r="AM314" s="117"/>
      <c r="AN314" s="117"/>
      <c r="AO314" s="117"/>
      <c r="AP314" s="117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56">
        <f>BC317</f>
        <v>9500</v>
      </c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>
        <f>BU317</f>
        <v>0</v>
      </c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>
        <f>CH317</f>
        <v>0</v>
      </c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>
        <f>CH314</f>
        <v>0</v>
      </c>
      <c r="DY314" s="56"/>
      <c r="DZ314" s="56"/>
      <c r="EA314" s="56"/>
      <c r="EB314" s="56"/>
      <c r="EC314" s="56"/>
      <c r="ED314" s="56"/>
      <c r="EE314" s="56"/>
      <c r="EF314" s="56"/>
      <c r="EG314" s="56"/>
      <c r="EH314" s="56"/>
      <c r="EI314" s="56"/>
      <c r="EJ314" s="56"/>
      <c r="EK314" s="56">
        <f>EK317</f>
        <v>9500</v>
      </c>
      <c r="EL314" s="56"/>
      <c r="EM314" s="56"/>
      <c r="EN314" s="56"/>
      <c r="EO314" s="56"/>
      <c r="EP314" s="56"/>
      <c r="EQ314" s="56"/>
      <c r="ER314" s="56"/>
      <c r="ES314" s="56"/>
      <c r="ET314" s="56"/>
      <c r="EU314" s="56"/>
      <c r="EV314" s="56"/>
      <c r="EW314" s="56"/>
      <c r="EX314" s="86">
        <f>EX317</f>
        <v>0</v>
      </c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8"/>
    </row>
    <row r="315" spans="1:166" s="4" customFormat="1" ht="18" customHeight="1">
      <c r="A315" s="51" t="s">
        <v>22</v>
      </c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116" t="s">
        <v>34</v>
      </c>
      <c r="AL315" s="116"/>
      <c r="AM315" s="116"/>
      <c r="AN315" s="116"/>
      <c r="AO315" s="116"/>
      <c r="AP315" s="116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82"/>
      <c r="EY315" s="83"/>
      <c r="EZ315" s="83"/>
      <c r="FA315" s="83"/>
      <c r="FB315" s="83"/>
      <c r="FC315" s="83"/>
      <c r="FD315" s="83"/>
      <c r="FE315" s="83"/>
      <c r="FF315" s="83"/>
      <c r="FG315" s="83"/>
      <c r="FH315" s="83"/>
      <c r="FI315" s="83"/>
      <c r="FJ315" s="84"/>
    </row>
    <row r="316" spans="1:166" s="4" customFormat="1" ht="54.75" customHeight="1">
      <c r="A316" s="118" t="s">
        <v>225</v>
      </c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6"/>
      <c r="AL316" s="116"/>
      <c r="AM316" s="116"/>
      <c r="AN316" s="116"/>
      <c r="AO316" s="116"/>
      <c r="AP316" s="116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82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4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15"/>
      <c r="FI316" s="15"/>
      <c r="FJ316" s="15"/>
    </row>
    <row r="317" spans="1:166" s="4" customFormat="1" ht="22.5" customHeight="1">
      <c r="A317" s="113" t="s">
        <v>226</v>
      </c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6">
        <f>BC318</f>
        <v>9500</v>
      </c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>
        <f>BU318</f>
        <v>0</v>
      </c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>
        <v>0</v>
      </c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DT317" s="56"/>
      <c r="DU317" s="56"/>
      <c r="DV317" s="56"/>
      <c r="DW317" s="56"/>
      <c r="DX317" s="56">
        <v>0</v>
      </c>
      <c r="DY317" s="56"/>
      <c r="DZ317" s="56"/>
      <c r="EA317" s="56"/>
      <c r="EB317" s="56"/>
      <c r="EC317" s="56"/>
      <c r="ED317" s="56"/>
      <c r="EE317" s="56"/>
      <c r="EF317" s="56"/>
      <c r="EG317" s="56"/>
      <c r="EH317" s="56"/>
      <c r="EI317" s="56"/>
      <c r="EJ317" s="56"/>
      <c r="EK317" s="56">
        <f>EK318</f>
        <v>9500</v>
      </c>
      <c r="EL317" s="56"/>
      <c r="EM317" s="56"/>
      <c r="EN317" s="56"/>
      <c r="EO317" s="56"/>
      <c r="EP317" s="56"/>
      <c r="EQ317" s="56"/>
      <c r="ER317" s="56"/>
      <c r="ES317" s="56"/>
      <c r="ET317" s="56"/>
      <c r="EU317" s="56"/>
      <c r="EV317" s="56"/>
      <c r="EW317" s="56"/>
      <c r="EX317" s="86">
        <v>0</v>
      </c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8"/>
    </row>
    <row r="318" spans="1:166" s="4" customFormat="1" ht="19.5" customHeight="1">
      <c r="A318" s="57" t="s">
        <v>124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8" t="s">
        <v>64</v>
      </c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9">
        <v>9500</v>
      </c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>
        <v>0</v>
      </c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>
        <v>0</v>
      </c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>
        <f>CH318</f>
        <v>0</v>
      </c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>
        <f>BC318-BU318</f>
        <v>9500</v>
      </c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82">
        <v>0</v>
      </c>
      <c r="EY318" s="83"/>
      <c r="EZ318" s="83"/>
      <c r="FA318" s="83"/>
      <c r="FB318" s="83"/>
      <c r="FC318" s="83"/>
      <c r="FD318" s="83"/>
      <c r="FE318" s="83"/>
      <c r="FF318" s="83"/>
      <c r="FG318" s="83"/>
      <c r="FH318" s="83"/>
      <c r="FI318" s="83"/>
      <c r="FJ318" s="84"/>
    </row>
    <row r="319" spans="1:166" s="4" customFormat="1" ht="18.75">
      <c r="A319" s="55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  <c r="DK319" s="53"/>
      <c r="DL319" s="53"/>
      <c r="DM319" s="53"/>
      <c r="DN319" s="53"/>
      <c r="DO319" s="53"/>
      <c r="DP319" s="53"/>
      <c r="DQ319" s="53"/>
      <c r="DR319" s="53"/>
      <c r="DS319" s="53"/>
      <c r="DT319" s="53"/>
      <c r="DU319" s="53"/>
      <c r="DV319" s="53"/>
      <c r="DW319" s="53"/>
      <c r="DX319" s="53"/>
      <c r="DY319" s="53"/>
      <c r="DZ319" s="53"/>
      <c r="EA319" s="53"/>
      <c r="EB319" s="53"/>
      <c r="EC319" s="53"/>
      <c r="ED319" s="53"/>
      <c r="EE319" s="53"/>
      <c r="EF319" s="53"/>
      <c r="EG319" s="53"/>
      <c r="EH319" s="53"/>
      <c r="EI319" s="53"/>
      <c r="EJ319" s="53"/>
      <c r="EK319" s="53"/>
      <c r="EL319" s="53"/>
      <c r="EM319" s="53"/>
      <c r="EN319" s="53"/>
      <c r="EO319" s="53"/>
      <c r="EP319" s="53"/>
      <c r="EQ319" s="53"/>
      <c r="ER319" s="53"/>
      <c r="ES319" s="53"/>
      <c r="ET319" s="53"/>
      <c r="EU319" s="53"/>
      <c r="EV319" s="53"/>
      <c r="EW319" s="53"/>
      <c r="EX319" s="53"/>
      <c r="EY319" s="53"/>
      <c r="EZ319" s="53"/>
      <c r="FA319" s="53"/>
      <c r="FB319" s="53"/>
      <c r="FC319" s="53"/>
      <c r="FD319" s="53"/>
      <c r="FE319" s="53"/>
      <c r="FF319" s="53"/>
      <c r="FG319" s="53"/>
      <c r="FH319" s="15"/>
      <c r="FI319" s="15"/>
      <c r="FJ319" s="15"/>
    </row>
    <row r="320" spans="1:166" s="12" customFormat="1" ht="31.5" customHeight="1">
      <c r="A320" s="113" t="s">
        <v>186</v>
      </c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56">
        <f>BC142+BC173+BC182+BC198+BC218+BC233+BC264+BC283+BC314+BC125+BC251</f>
        <v>10220046</v>
      </c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6">
        <f>+BU314+BU283+BU264+BU233+BU218+BU198+BU182+BU173+BU142+BU125+BU251</f>
        <v>8715307.59</v>
      </c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6">
        <f>CH314+CH283+CH264+CH233+CH218+CH198+CH182+CH173+CH142+CH125+CH251</f>
        <v>8715307.59</v>
      </c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6">
        <f>CH320</f>
        <v>8715307.59</v>
      </c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6">
        <f>BC320-BU320</f>
        <v>1504738.4100000001</v>
      </c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86">
        <f>BU320-CH320</f>
        <v>0</v>
      </c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8"/>
    </row>
    <row r="321" spans="1:166" s="4" customFormat="1" ht="19.5" customHeight="1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4"/>
      <c r="BD321" s="8" t="s">
        <v>40</v>
      </c>
      <c r="BE321" s="13"/>
      <c r="BF321" s="13"/>
      <c r="BG321" s="13"/>
      <c r="BH321" s="13"/>
      <c r="BI321" s="34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8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72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4"/>
      <c r="FH321" s="13"/>
      <c r="FI321" s="13"/>
      <c r="FJ321" s="18" t="s">
        <v>48</v>
      </c>
    </row>
    <row r="322" spans="1:166" s="4" customFormat="1" ht="18.75">
      <c r="A322" s="97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  <c r="DF322" s="98"/>
      <c r="DG322" s="98"/>
      <c r="DH322" s="98"/>
      <c r="DI322" s="98"/>
      <c r="DJ322" s="98"/>
      <c r="DK322" s="98"/>
      <c r="DL322" s="98"/>
      <c r="DM322" s="98"/>
      <c r="DN322" s="98"/>
      <c r="DO322" s="98"/>
      <c r="DP322" s="98"/>
      <c r="DQ322" s="98"/>
      <c r="DR322" s="98"/>
      <c r="DS322" s="98"/>
      <c r="DT322" s="98"/>
      <c r="DU322" s="98"/>
      <c r="DV322" s="98"/>
      <c r="DW322" s="98"/>
      <c r="DX322" s="98"/>
      <c r="DY322" s="98"/>
      <c r="DZ322" s="98"/>
      <c r="EA322" s="98"/>
      <c r="EB322" s="98"/>
      <c r="EC322" s="98"/>
      <c r="ED322" s="98"/>
      <c r="EE322" s="98"/>
      <c r="EF322" s="98"/>
      <c r="EG322" s="98"/>
      <c r="EH322" s="98"/>
      <c r="EI322" s="98"/>
      <c r="EJ322" s="98"/>
      <c r="EK322" s="98"/>
      <c r="EL322" s="98"/>
      <c r="EM322" s="98"/>
      <c r="EN322" s="98"/>
      <c r="EO322" s="98"/>
      <c r="EP322" s="98"/>
      <c r="EQ322" s="98"/>
      <c r="ER322" s="98"/>
      <c r="ES322" s="98"/>
      <c r="ET322" s="98"/>
      <c r="EU322" s="98"/>
      <c r="EV322" s="98"/>
      <c r="EW322" s="98"/>
      <c r="EX322" s="98"/>
      <c r="EY322" s="98"/>
      <c r="EZ322" s="98"/>
      <c r="FA322" s="98"/>
      <c r="FB322" s="98"/>
      <c r="FC322" s="98"/>
      <c r="FD322" s="98"/>
      <c r="FE322" s="98"/>
      <c r="FF322" s="98"/>
      <c r="FG322" s="98"/>
      <c r="FH322" s="98"/>
      <c r="FI322" s="98"/>
      <c r="FJ322" s="99"/>
    </row>
    <row r="323" spans="1:166" s="4" customFormat="1" ht="18.75" customHeight="1">
      <c r="A323" s="205" t="s">
        <v>8</v>
      </c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71" t="s">
        <v>23</v>
      </c>
      <c r="AQ323" s="71"/>
      <c r="AR323" s="71"/>
      <c r="AS323" s="71"/>
      <c r="AT323" s="71"/>
      <c r="AU323" s="71"/>
      <c r="AV323" s="159" t="s">
        <v>41</v>
      </c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1"/>
      <c r="BL323" s="159" t="s">
        <v>49</v>
      </c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1"/>
      <c r="CF323" s="71" t="s">
        <v>24</v>
      </c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  <c r="EO323" s="71"/>
      <c r="EP323" s="71"/>
      <c r="EQ323" s="71"/>
      <c r="ER323" s="71"/>
      <c r="ES323" s="71"/>
      <c r="ET323" s="159" t="s">
        <v>29</v>
      </c>
      <c r="EU323" s="160"/>
      <c r="EV323" s="160"/>
      <c r="EW323" s="160"/>
      <c r="EX323" s="160"/>
      <c r="EY323" s="160"/>
      <c r="EZ323" s="160"/>
      <c r="FA323" s="160"/>
      <c r="FB323" s="160"/>
      <c r="FC323" s="160"/>
      <c r="FD323" s="160"/>
      <c r="FE323" s="160"/>
      <c r="FF323" s="160"/>
      <c r="FG323" s="160"/>
      <c r="FH323" s="160"/>
      <c r="FI323" s="160"/>
      <c r="FJ323" s="161"/>
    </row>
    <row r="324" spans="1:166" s="4" customFormat="1" ht="97.5" customHeight="1">
      <c r="A324" s="205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71"/>
      <c r="AQ324" s="71"/>
      <c r="AR324" s="71"/>
      <c r="AS324" s="71"/>
      <c r="AT324" s="71"/>
      <c r="AU324" s="71"/>
      <c r="AV324" s="162"/>
      <c r="AW324" s="163"/>
      <c r="AX324" s="163"/>
      <c r="AY324" s="163"/>
      <c r="AZ324" s="163"/>
      <c r="BA324" s="163"/>
      <c r="BB324" s="163"/>
      <c r="BC324" s="163"/>
      <c r="BD324" s="163"/>
      <c r="BE324" s="163"/>
      <c r="BF324" s="163"/>
      <c r="BG324" s="163"/>
      <c r="BH324" s="163"/>
      <c r="BI324" s="163"/>
      <c r="BJ324" s="163"/>
      <c r="BK324" s="164"/>
      <c r="BL324" s="162"/>
      <c r="BM324" s="163"/>
      <c r="BN324" s="163"/>
      <c r="BO324" s="163"/>
      <c r="BP324" s="163"/>
      <c r="BQ324" s="163"/>
      <c r="BR324" s="163"/>
      <c r="BS324" s="163"/>
      <c r="BT324" s="163"/>
      <c r="BU324" s="163"/>
      <c r="BV324" s="163"/>
      <c r="BW324" s="163"/>
      <c r="BX324" s="163"/>
      <c r="BY324" s="163"/>
      <c r="BZ324" s="163"/>
      <c r="CA324" s="163"/>
      <c r="CB324" s="163"/>
      <c r="CC324" s="163"/>
      <c r="CD324" s="163"/>
      <c r="CE324" s="164"/>
      <c r="CF324" s="71" t="s">
        <v>287</v>
      </c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 t="s">
        <v>25</v>
      </c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 t="s">
        <v>26</v>
      </c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 t="s">
        <v>27</v>
      </c>
      <c r="EF324" s="71"/>
      <c r="EG324" s="71"/>
      <c r="EH324" s="71"/>
      <c r="EI324" s="71"/>
      <c r="EJ324" s="71"/>
      <c r="EK324" s="71"/>
      <c r="EL324" s="71"/>
      <c r="EM324" s="71"/>
      <c r="EN324" s="71"/>
      <c r="EO324" s="71"/>
      <c r="EP324" s="71"/>
      <c r="EQ324" s="71"/>
      <c r="ER324" s="71"/>
      <c r="ES324" s="71"/>
      <c r="ET324" s="162"/>
      <c r="EU324" s="163"/>
      <c r="EV324" s="163"/>
      <c r="EW324" s="163"/>
      <c r="EX324" s="163"/>
      <c r="EY324" s="163"/>
      <c r="EZ324" s="163"/>
      <c r="FA324" s="163"/>
      <c r="FB324" s="163"/>
      <c r="FC324" s="163"/>
      <c r="FD324" s="163"/>
      <c r="FE324" s="163"/>
      <c r="FF324" s="163"/>
      <c r="FG324" s="163"/>
      <c r="FH324" s="163"/>
      <c r="FI324" s="163"/>
      <c r="FJ324" s="164"/>
    </row>
    <row r="325" spans="1:166" s="4" customFormat="1" ht="18.75">
      <c r="A325" s="64">
        <v>1</v>
      </c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>
        <v>2</v>
      </c>
      <c r="AQ325" s="64"/>
      <c r="AR325" s="64"/>
      <c r="AS325" s="64"/>
      <c r="AT325" s="64"/>
      <c r="AU325" s="64"/>
      <c r="AV325" s="72">
        <v>3</v>
      </c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4"/>
      <c r="BL325" s="72">
        <v>4</v>
      </c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4"/>
      <c r="CF325" s="64">
        <v>5</v>
      </c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>
        <v>6</v>
      </c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>
        <v>7</v>
      </c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>
        <v>8</v>
      </c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72">
        <v>9</v>
      </c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4"/>
    </row>
    <row r="326" spans="1:166" s="4" customFormat="1" ht="18.75">
      <c r="A326" s="206" t="s">
        <v>45</v>
      </c>
      <c r="B326" s="206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116" t="s">
        <v>71</v>
      </c>
      <c r="AQ326" s="116"/>
      <c r="AR326" s="116"/>
      <c r="AS326" s="116"/>
      <c r="AT326" s="116"/>
      <c r="AU326" s="116"/>
      <c r="AV326" s="82" t="s">
        <v>286</v>
      </c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4"/>
      <c r="BL326" s="82">
        <f>BL334+BL330</f>
        <v>0</v>
      </c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4"/>
      <c r="CF326" s="59">
        <f>CF334+CF330</f>
        <v>-245067.16999999993</v>
      </c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>
        <f>CF326</f>
        <v>-245067.16999999993</v>
      </c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82">
        <f>ET334+ET328</f>
        <v>245067.16999999993</v>
      </c>
      <c r="EU326" s="83"/>
      <c r="EV326" s="83"/>
      <c r="EW326" s="83"/>
      <c r="EX326" s="83"/>
      <c r="EY326" s="83"/>
      <c r="EZ326" s="83"/>
      <c r="FA326" s="83"/>
      <c r="FB326" s="83"/>
      <c r="FC326" s="83"/>
      <c r="FD326" s="83"/>
      <c r="FE326" s="83"/>
      <c r="FF326" s="83"/>
      <c r="FG326" s="83"/>
      <c r="FH326" s="83"/>
      <c r="FI326" s="83"/>
      <c r="FJ326" s="84"/>
    </row>
    <row r="327" spans="1:166" s="4" customFormat="1" ht="18.75">
      <c r="A327" s="51" t="s">
        <v>22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116" t="s">
        <v>70</v>
      </c>
      <c r="AQ327" s="116"/>
      <c r="AR327" s="116"/>
      <c r="AS327" s="116"/>
      <c r="AT327" s="116"/>
      <c r="AU327" s="116"/>
      <c r="AV327" s="82" t="s">
        <v>286</v>
      </c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4"/>
      <c r="BL327" s="82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4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82"/>
      <c r="EU327" s="83"/>
      <c r="EV327" s="83"/>
      <c r="EW327" s="83"/>
      <c r="EX327" s="83"/>
      <c r="EY327" s="83"/>
      <c r="EZ327" s="83"/>
      <c r="FA327" s="83"/>
      <c r="FB327" s="83"/>
      <c r="FC327" s="83"/>
      <c r="FD327" s="83"/>
      <c r="FE327" s="83"/>
      <c r="FF327" s="83"/>
      <c r="FG327" s="83"/>
      <c r="FH327" s="83"/>
      <c r="FI327" s="83"/>
      <c r="FJ327" s="84"/>
    </row>
    <row r="328" spans="1:166" s="4" customFormat="1" ht="18.75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58"/>
      <c r="AQ328" s="58"/>
      <c r="AR328" s="58"/>
      <c r="AS328" s="58"/>
      <c r="AT328" s="58"/>
      <c r="AU328" s="58"/>
      <c r="AV328" s="82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4"/>
      <c r="BL328" s="82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4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82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  <c r="FH328" s="83"/>
      <c r="FI328" s="83"/>
      <c r="FJ328" s="84"/>
    </row>
    <row r="329" spans="1:166" s="4" customFormat="1" ht="17.25" customHeight="1">
      <c r="A329" s="132" t="s">
        <v>72</v>
      </c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58" t="s">
        <v>73</v>
      </c>
      <c r="AQ329" s="58"/>
      <c r="AR329" s="58"/>
      <c r="AS329" s="58"/>
      <c r="AT329" s="58"/>
      <c r="AU329" s="58"/>
      <c r="AV329" s="82" t="s">
        <v>286</v>
      </c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4"/>
      <c r="BL329" s="82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4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82"/>
      <c r="EU329" s="83"/>
      <c r="EV329" s="83"/>
      <c r="EW329" s="83"/>
      <c r="EX329" s="83"/>
      <c r="EY329" s="83"/>
      <c r="EZ329" s="83"/>
      <c r="FA329" s="83"/>
      <c r="FB329" s="83"/>
      <c r="FC329" s="83"/>
      <c r="FD329" s="83"/>
      <c r="FE329" s="83"/>
      <c r="FF329" s="83"/>
      <c r="FG329" s="83"/>
      <c r="FH329" s="83"/>
      <c r="FI329" s="83"/>
      <c r="FJ329" s="84"/>
    </row>
    <row r="330" spans="1:166" s="4" customFormat="1" ht="18.75" customHeight="1" hidden="1">
      <c r="A330" s="149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1"/>
      <c r="AP330" s="92"/>
      <c r="AQ330" s="93"/>
      <c r="AR330" s="93"/>
      <c r="AS330" s="93"/>
      <c r="AT330" s="93"/>
      <c r="AU330" s="94"/>
      <c r="AV330" s="199"/>
      <c r="AW330" s="200"/>
      <c r="AX330" s="200"/>
      <c r="AY330" s="200"/>
      <c r="AZ330" s="200"/>
      <c r="BA330" s="200"/>
      <c r="BB330" s="200"/>
      <c r="BC330" s="200"/>
      <c r="BD330" s="200"/>
      <c r="BE330" s="200"/>
      <c r="BF330" s="200"/>
      <c r="BG330" s="200"/>
      <c r="BH330" s="200"/>
      <c r="BI330" s="200"/>
      <c r="BJ330" s="200"/>
      <c r="BK330" s="201"/>
      <c r="BL330" s="82"/>
      <c r="BM330" s="200"/>
      <c r="BN330" s="200"/>
      <c r="BO330" s="200"/>
      <c r="BP330" s="200"/>
      <c r="BQ330" s="200"/>
      <c r="BR330" s="200"/>
      <c r="BS330" s="200"/>
      <c r="BT330" s="200"/>
      <c r="BU330" s="200"/>
      <c r="BV330" s="200"/>
      <c r="BW330" s="200"/>
      <c r="BX330" s="200"/>
      <c r="BY330" s="200"/>
      <c r="BZ330" s="200"/>
      <c r="CA330" s="200"/>
      <c r="CB330" s="200"/>
      <c r="CC330" s="200"/>
      <c r="CD330" s="200"/>
      <c r="CE330" s="201"/>
      <c r="CF330" s="82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4"/>
      <c r="CW330" s="82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4"/>
      <c r="DN330" s="82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4"/>
      <c r="EE330" s="82"/>
      <c r="EF330" s="83"/>
      <c r="EG330" s="83"/>
      <c r="EH330" s="83"/>
      <c r="EI330" s="83"/>
      <c r="EJ330" s="83"/>
      <c r="EK330" s="83"/>
      <c r="EL330" s="83"/>
      <c r="EM330" s="83"/>
      <c r="EN330" s="83"/>
      <c r="EO330" s="83"/>
      <c r="EP330" s="83"/>
      <c r="EQ330" s="83"/>
      <c r="ER330" s="83"/>
      <c r="ES330" s="84"/>
      <c r="ET330" s="82"/>
      <c r="EU330" s="83"/>
      <c r="EV330" s="83"/>
      <c r="EW330" s="83"/>
      <c r="EX330" s="83"/>
      <c r="EY330" s="83"/>
      <c r="EZ330" s="83"/>
      <c r="FA330" s="83"/>
      <c r="FB330" s="83"/>
      <c r="FC330" s="83"/>
      <c r="FD330" s="83"/>
      <c r="FE330" s="83"/>
      <c r="FF330" s="83"/>
      <c r="FG330" s="83"/>
      <c r="FH330" s="83"/>
      <c r="FI330" s="83"/>
      <c r="FJ330" s="84"/>
    </row>
    <row r="331" spans="1:166" s="4" customFormat="1" ht="18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8"/>
      <c r="AQ331" s="58"/>
      <c r="AR331" s="58"/>
      <c r="AS331" s="58"/>
      <c r="AT331" s="58"/>
      <c r="AU331" s="58"/>
      <c r="AV331" s="82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4"/>
      <c r="BL331" s="82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4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82"/>
      <c r="EU331" s="83"/>
      <c r="EV331" s="83"/>
      <c r="EW331" s="83"/>
      <c r="EX331" s="83"/>
      <c r="EY331" s="83"/>
      <c r="EZ331" s="83"/>
      <c r="FA331" s="83"/>
      <c r="FB331" s="83"/>
      <c r="FC331" s="83"/>
      <c r="FD331" s="83"/>
      <c r="FE331" s="83"/>
      <c r="FF331" s="83"/>
      <c r="FG331" s="83"/>
      <c r="FH331" s="83"/>
      <c r="FI331" s="83"/>
      <c r="FJ331" s="84"/>
    </row>
    <row r="332" spans="1:166" s="4" customFormat="1" ht="18.75">
      <c r="A332" s="132" t="s">
        <v>74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58" t="s">
        <v>75</v>
      </c>
      <c r="AQ332" s="58"/>
      <c r="AR332" s="58"/>
      <c r="AS332" s="58"/>
      <c r="AT332" s="58"/>
      <c r="AU332" s="58"/>
      <c r="AV332" s="82" t="s">
        <v>286</v>
      </c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4"/>
      <c r="BL332" s="82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4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82"/>
      <c r="EU332" s="83"/>
      <c r="EV332" s="83"/>
      <c r="EW332" s="83"/>
      <c r="EX332" s="83"/>
      <c r="EY332" s="83"/>
      <c r="EZ332" s="83"/>
      <c r="FA332" s="83"/>
      <c r="FB332" s="83"/>
      <c r="FC332" s="83"/>
      <c r="FD332" s="83"/>
      <c r="FE332" s="83"/>
      <c r="FF332" s="83"/>
      <c r="FG332" s="83"/>
      <c r="FH332" s="83"/>
      <c r="FI332" s="83"/>
      <c r="FJ332" s="84"/>
    </row>
    <row r="333" spans="1:166" s="4" customFormat="1" ht="18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8"/>
      <c r="AQ333" s="58"/>
      <c r="AR333" s="58"/>
      <c r="AS333" s="58"/>
      <c r="AT333" s="58"/>
      <c r="AU333" s="58"/>
      <c r="AV333" s="82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4"/>
      <c r="BL333" s="82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4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82"/>
      <c r="EU333" s="83"/>
      <c r="EV333" s="83"/>
      <c r="EW333" s="83"/>
      <c r="EX333" s="83"/>
      <c r="EY333" s="83"/>
      <c r="EZ333" s="83"/>
      <c r="FA333" s="83"/>
      <c r="FB333" s="83"/>
      <c r="FC333" s="83"/>
      <c r="FD333" s="83"/>
      <c r="FE333" s="83"/>
      <c r="FF333" s="83"/>
      <c r="FG333" s="83"/>
      <c r="FH333" s="83"/>
      <c r="FI333" s="83"/>
      <c r="FJ333" s="84"/>
    </row>
    <row r="334" spans="1:166" s="4" customFormat="1" ht="18.75">
      <c r="A334" s="50" t="s">
        <v>76</v>
      </c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8" t="s">
        <v>77</v>
      </c>
      <c r="AQ334" s="58"/>
      <c r="AR334" s="58"/>
      <c r="AS334" s="58"/>
      <c r="AT334" s="58"/>
      <c r="AU334" s="58"/>
      <c r="AV334" s="82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4"/>
      <c r="BL334" s="82">
        <f>BL335+BL336</f>
        <v>0</v>
      </c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4"/>
      <c r="CF334" s="59">
        <f>CF335+CF336</f>
        <v>-245067.16999999993</v>
      </c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>
        <f>CF334</f>
        <v>-245067.16999999993</v>
      </c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82">
        <f>ET336+ET335</f>
        <v>245067.16999999993</v>
      </c>
      <c r="EU334" s="83"/>
      <c r="EV334" s="83"/>
      <c r="EW334" s="83"/>
      <c r="EX334" s="83"/>
      <c r="EY334" s="83"/>
      <c r="EZ334" s="83"/>
      <c r="FA334" s="83"/>
      <c r="FB334" s="83"/>
      <c r="FC334" s="83"/>
      <c r="FD334" s="83"/>
      <c r="FE334" s="83"/>
      <c r="FF334" s="83"/>
      <c r="FG334" s="83"/>
      <c r="FH334" s="83"/>
      <c r="FI334" s="83"/>
      <c r="FJ334" s="84"/>
    </row>
    <row r="335" spans="1:166" s="4" customFormat="1" ht="18.75">
      <c r="A335" s="50" t="s">
        <v>85</v>
      </c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8" t="s">
        <v>284</v>
      </c>
      <c r="AQ335" s="58"/>
      <c r="AR335" s="58"/>
      <c r="AS335" s="58"/>
      <c r="AT335" s="58"/>
      <c r="AU335" s="58"/>
      <c r="AV335" s="82" t="s">
        <v>86</v>
      </c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4"/>
      <c r="BL335" s="82">
        <f>-BJ13</f>
        <v>-10220046</v>
      </c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4"/>
      <c r="CF335" s="59">
        <f>-CF13</f>
        <v>-8960374.76</v>
      </c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>
        <f>CF335</f>
        <v>-8960374.76</v>
      </c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82">
        <f>BL335-CF335</f>
        <v>-1259671.2400000002</v>
      </c>
      <c r="EU335" s="83"/>
      <c r="EV335" s="83"/>
      <c r="EW335" s="83"/>
      <c r="EX335" s="83"/>
      <c r="EY335" s="83"/>
      <c r="EZ335" s="83"/>
      <c r="FA335" s="83"/>
      <c r="FB335" s="83"/>
      <c r="FC335" s="83"/>
      <c r="FD335" s="83"/>
      <c r="FE335" s="83"/>
      <c r="FF335" s="83"/>
      <c r="FG335" s="83"/>
      <c r="FH335" s="83"/>
      <c r="FI335" s="83"/>
      <c r="FJ335" s="84"/>
    </row>
    <row r="336" spans="1:166" s="4" customFormat="1" ht="18.75">
      <c r="A336" s="50" t="s">
        <v>87</v>
      </c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8" t="s">
        <v>285</v>
      </c>
      <c r="AQ336" s="58"/>
      <c r="AR336" s="58"/>
      <c r="AS336" s="58"/>
      <c r="AT336" s="58"/>
      <c r="AU336" s="58"/>
      <c r="AV336" s="82" t="s">
        <v>88</v>
      </c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4"/>
      <c r="BL336" s="82">
        <f>BC320</f>
        <v>10220046</v>
      </c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4"/>
      <c r="CF336" s="59">
        <f>CH320</f>
        <v>8715307.59</v>
      </c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>
        <f>CF336</f>
        <v>8715307.59</v>
      </c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82">
        <f>+BL336-CF336</f>
        <v>1504738.4100000001</v>
      </c>
      <c r="EU336" s="83"/>
      <c r="EV336" s="83"/>
      <c r="EW336" s="83"/>
      <c r="EX336" s="83"/>
      <c r="EY336" s="83"/>
      <c r="EZ336" s="83"/>
      <c r="FA336" s="83"/>
      <c r="FB336" s="83"/>
      <c r="FC336" s="83"/>
      <c r="FD336" s="83"/>
      <c r="FE336" s="83"/>
      <c r="FF336" s="83"/>
      <c r="FG336" s="83"/>
      <c r="FH336" s="83"/>
      <c r="FI336" s="83"/>
      <c r="FJ336" s="84"/>
    </row>
    <row r="337" s="4" customFormat="1" ht="18.75"/>
    <row r="338" spans="1:84" s="4" customFormat="1" ht="18.75">
      <c r="A338" s="4" t="s">
        <v>9</v>
      </c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/>
      <c r="AH338" s="202" t="s">
        <v>67</v>
      </c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CF338" s="4" t="s">
        <v>42</v>
      </c>
    </row>
    <row r="339" spans="14:149" s="4" customFormat="1" ht="18.75">
      <c r="N339" s="184" t="s">
        <v>11</v>
      </c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H339" s="184" t="s">
        <v>12</v>
      </c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CF339" s="4" t="s">
        <v>43</v>
      </c>
      <c r="DC339" s="202"/>
      <c r="DD339" s="202"/>
      <c r="DE339" s="202"/>
      <c r="DF339" s="202"/>
      <c r="DG339" s="202"/>
      <c r="DH339" s="202"/>
      <c r="DI339" s="202"/>
      <c r="DJ339" s="202"/>
      <c r="DK339" s="202"/>
      <c r="DL339" s="202"/>
      <c r="DM339" s="202"/>
      <c r="DN339" s="202"/>
      <c r="DO339" s="202"/>
      <c r="DP339" s="202"/>
      <c r="DS339" s="202" t="s">
        <v>183</v>
      </c>
      <c r="DT339" s="202"/>
      <c r="DU339" s="202"/>
      <c r="DV339" s="202"/>
      <c r="DW339" s="202"/>
      <c r="DX339" s="202"/>
      <c r="DY339" s="202"/>
      <c r="DZ339" s="202"/>
      <c r="EA339" s="202"/>
      <c r="EB339" s="202"/>
      <c r="EC339" s="202"/>
      <c r="ED339" s="202"/>
      <c r="EE339" s="202"/>
      <c r="EF339" s="202"/>
      <c r="EG339" s="202"/>
      <c r="EH339" s="202"/>
      <c r="EI339" s="202"/>
      <c r="EJ339" s="202"/>
      <c r="EK339" s="202"/>
      <c r="EL339" s="202"/>
      <c r="EM339" s="202"/>
      <c r="EN339" s="202"/>
      <c r="EO339" s="202"/>
      <c r="EP339" s="202"/>
      <c r="EQ339" s="202"/>
      <c r="ER339" s="202"/>
      <c r="ES339" s="202"/>
    </row>
    <row r="340" spans="1:149" s="4" customFormat="1" ht="18.75">
      <c r="A340" s="4" t="s">
        <v>10</v>
      </c>
      <c r="R340" s="202"/>
      <c r="S340" s="202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/>
      <c r="AH340" s="202" t="s">
        <v>82</v>
      </c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DC340" s="184" t="s">
        <v>11</v>
      </c>
      <c r="DD340" s="184"/>
      <c r="DE340" s="184"/>
      <c r="DF340" s="184"/>
      <c r="DG340" s="184"/>
      <c r="DH340" s="184"/>
      <c r="DI340" s="184"/>
      <c r="DJ340" s="184"/>
      <c r="DK340" s="184"/>
      <c r="DL340" s="184"/>
      <c r="DM340" s="184"/>
      <c r="DN340" s="184"/>
      <c r="DO340" s="184"/>
      <c r="DP340" s="184"/>
      <c r="DS340" s="184" t="s">
        <v>12</v>
      </c>
      <c r="DT340" s="184"/>
      <c r="DU340" s="184"/>
      <c r="DV340" s="184"/>
      <c r="DW340" s="184"/>
      <c r="DX340" s="184"/>
      <c r="DY340" s="184"/>
      <c r="DZ340" s="184"/>
      <c r="EA340" s="184"/>
      <c r="EB340" s="184"/>
      <c r="EC340" s="184"/>
      <c r="ED340" s="184"/>
      <c r="EE340" s="184"/>
      <c r="EF340" s="184"/>
      <c r="EG340" s="184"/>
      <c r="EH340" s="184"/>
      <c r="EI340" s="184"/>
      <c r="EJ340" s="184"/>
      <c r="EK340" s="184"/>
      <c r="EL340" s="184"/>
      <c r="EM340" s="184"/>
      <c r="EN340" s="184"/>
      <c r="EO340" s="184"/>
      <c r="EP340" s="184"/>
      <c r="EQ340" s="184"/>
      <c r="ER340" s="184"/>
      <c r="ES340" s="184"/>
    </row>
    <row r="341" spans="18:60" s="4" customFormat="1" ht="18.75">
      <c r="R341" s="184" t="s">
        <v>11</v>
      </c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H341" s="184" t="s">
        <v>12</v>
      </c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</row>
    <row r="342" spans="64:166" s="4" customFormat="1" ht="18.75">
      <c r="BL342" s="26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8"/>
    </row>
    <row r="343" spans="1:166" s="4" customFormat="1" ht="18.75">
      <c r="A343" s="203" t="s">
        <v>13</v>
      </c>
      <c r="B343" s="203"/>
      <c r="C343" s="204" t="s">
        <v>344</v>
      </c>
      <c r="D343" s="204"/>
      <c r="E343" s="204"/>
      <c r="F343" s="4" t="s">
        <v>13</v>
      </c>
      <c r="I343" s="202" t="s">
        <v>339</v>
      </c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3">
        <v>20</v>
      </c>
      <c r="Z343" s="203"/>
      <c r="AA343" s="203"/>
      <c r="AB343" s="203"/>
      <c r="AC343" s="203"/>
      <c r="AD343" s="178" t="s">
        <v>296</v>
      </c>
      <c r="AE343" s="178"/>
      <c r="AF343" s="178"/>
      <c r="BL343" s="29"/>
      <c r="BM343" s="5" t="s">
        <v>44</v>
      </c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30"/>
    </row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31" customFormat="1" ht="20.25"/>
    <row r="430" s="31" customFormat="1" ht="20.25"/>
    <row r="431" s="31" customFormat="1" ht="20.25"/>
    <row r="432" s="31" customFormat="1" ht="20.25"/>
    <row r="433" s="31" customFormat="1" ht="20.25"/>
    <row r="434" s="31" customFormat="1" ht="20.25"/>
    <row r="435" s="31" customFormat="1" ht="20.25"/>
    <row r="436" s="31" customFormat="1" ht="20.25"/>
    <row r="437" s="31" customFormat="1" ht="20.25"/>
    <row r="438" s="31" customFormat="1" ht="20.2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</sheetData>
  <sheetProtection/>
  <mergeCells count="3087">
    <mergeCell ref="DN35:ED35"/>
    <mergeCell ref="EE35:ES35"/>
    <mergeCell ref="ET35:FG35"/>
    <mergeCell ref="A35:AM35"/>
    <mergeCell ref="AN35:AS35"/>
    <mergeCell ref="AT35:BI35"/>
    <mergeCell ref="BJ35:CE35"/>
    <mergeCell ref="AQ210:BB210"/>
    <mergeCell ref="BC210:BT210"/>
    <mergeCell ref="EK210:EW210"/>
    <mergeCell ref="EX210:FJ210"/>
    <mergeCell ref="AQ209:BB209"/>
    <mergeCell ref="BC209:BT209"/>
    <mergeCell ref="DX176:EJ176"/>
    <mergeCell ref="DX150:EJ150"/>
    <mergeCell ref="DX156:EJ156"/>
    <mergeCell ref="DX153:EJ153"/>
    <mergeCell ref="DX152:EJ152"/>
    <mergeCell ref="DX205:EJ205"/>
    <mergeCell ref="DX206:EJ206"/>
    <mergeCell ref="DX207:EJ207"/>
    <mergeCell ref="AT92:BI92"/>
    <mergeCell ref="BJ92:CE92"/>
    <mergeCell ref="ET95:FJ95"/>
    <mergeCell ref="ET102:FJ102"/>
    <mergeCell ref="BJ96:CE96"/>
    <mergeCell ref="CF98:CV98"/>
    <mergeCell ref="CF100:CV100"/>
    <mergeCell ref="DN92:ED92"/>
    <mergeCell ref="CW95:DM95"/>
    <mergeCell ref="CW93:DM93"/>
    <mergeCell ref="ET105:FJ105"/>
    <mergeCell ref="EE106:ES106"/>
    <mergeCell ref="CH210:CW210"/>
    <mergeCell ref="CX210:DJ210"/>
    <mergeCell ref="DK210:DW210"/>
    <mergeCell ref="EK209:EW209"/>
    <mergeCell ref="EX209:FJ209"/>
    <mergeCell ref="DX136:EJ136"/>
    <mergeCell ref="EX129:FJ129"/>
    <mergeCell ref="DX127:EJ127"/>
    <mergeCell ref="DK209:DW209"/>
    <mergeCell ref="DX209:EJ209"/>
    <mergeCell ref="DX217:EJ217"/>
    <mergeCell ref="DK242:DW242"/>
    <mergeCell ref="DK241:DW241"/>
    <mergeCell ref="DK236:DW236"/>
    <mergeCell ref="DK238:DW238"/>
    <mergeCell ref="DK237:DW237"/>
    <mergeCell ref="DK220:DW220"/>
    <mergeCell ref="DK224:DW224"/>
    <mergeCell ref="DK222:DW222"/>
    <mergeCell ref="DX219:EJ219"/>
    <mergeCell ref="CH256:CW256"/>
    <mergeCell ref="BU255:CG255"/>
    <mergeCell ref="BU256:CG256"/>
    <mergeCell ref="BU263:CG263"/>
    <mergeCell ref="BC252:BT252"/>
    <mergeCell ref="BC251:BT251"/>
    <mergeCell ref="BU254:CG254"/>
    <mergeCell ref="BU258:CG258"/>
    <mergeCell ref="BC167:BR167"/>
    <mergeCell ref="AQ164:BB164"/>
    <mergeCell ref="AQ165:BB165"/>
    <mergeCell ref="BC165:BR165"/>
    <mergeCell ref="BC164:BR164"/>
    <mergeCell ref="EK137:EW137"/>
    <mergeCell ref="ET106:FJ106"/>
    <mergeCell ref="ET110:FJ110"/>
    <mergeCell ref="BC160:BR160"/>
    <mergeCell ref="BC157:BR157"/>
    <mergeCell ref="DX146:EJ146"/>
    <mergeCell ref="DX149:EJ149"/>
    <mergeCell ref="CH209:CW209"/>
    <mergeCell ref="CX209:DJ209"/>
    <mergeCell ref="CX187:DJ187"/>
    <mergeCell ref="CX185:DJ185"/>
    <mergeCell ref="EE112:ES112"/>
    <mergeCell ref="EE103:ES103"/>
    <mergeCell ref="DN102:ED102"/>
    <mergeCell ref="EE102:ES102"/>
    <mergeCell ref="EX128:FJ128"/>
    <mergeCell ref="EK130:EW130"/>
    <mergeCell ref="CF75:CV75"/>
    <mergeCell ref="EE105:ES105"/>
    <mergeCell ref="EE116:ES116"/>
    <mergeCell ref="DN116:ED116"/>
    <mergeCell ref="EE101:ES101"/>
    <mergeCell ref="DN104:ED104"/>
    <mergeCell ref="DN105:ED105"/>
    <mergeCell ref="DN101:ED101"/>
    <mergeCell ref="EX136:FJ136"/>
    <mergeCell ref="EX133:FJ133"/>
    <mergeCell ref="EK129:EW129"/>
    <mergeCell ref="EX130:FJ130"/>
    <mergeCell ref="BC265:BR265"/>
    <mergeCell ref="BC266:BR266"/>
    <mergeCell ref="DK135:DW135"/>
    <mergeCell ref="EX131:FJ131"/>
    <mergeCell ref="EX132:FG132"/>
    <mergeCell ref="EX134:FJ134"/>
    <mergeCell ref="EK133:EW133"/>
    <mergeCell ref="DK131:DW131"/>
    <mergeCell ref="DX131:EJ131"/>
    <mergeCell ref="DX135:EJ135"/>
    <mergeCell ref="EK254:EW254"/>
    <mergeCell ref="DX268:EJ268"/>
    <mergeCell ref="DX264:EJ264"/>
    <mergeCell ref="EK257:EW257"/>
    <mergeCell ref="EK255:EW255"/>
    <mergeCell ref="CH261:EJ261"/>
    <mergeCell ref="CH262:CW262"/>
    <mergeCell ref="DK254:DW254"/>
    <mergeCell ref="CX262:DJ262"/>
    <mergeCell ref="CX263:DJ263"/>
    <mergeCell ref="EK252:EW252"/>
    <mergeCell ref="CX257:DJ257"/>
    <mergeCell ref="BU253:CG253"/>
    <mergeCell ref="EK253:EW253"/>
    <mergeCell ref="DX252:EJ252"/>
    <mergeCell ref="CH253:CW253"/>
    <mergeCell ref="DX255:EJ255"/>
    <mergeCell ref="CX255:DJ255"/>
    <mergeCell ref="CX254:DJ254"/>
    <mergeCell ref="CX256:DJ256"/>
    <mergeCell ref="BC204:BT204"/>
    <mergeCell ref="AT100:BI100"/>
    <mergeCell ref="BC197:BT197"/>
    <mergeCell ref="BC153:BT153"/>
    <mergeCell ref="BC155:BT155"/>
    <mergeCell ref="BC154:BT154"/>
    <mergeCell ref="AS135:BB135"/>
    <mergeCell ref="BC136:BT136"/>
    <mergeCell ref="BC139:BT140"/>
    <mergeCell ref="BC158:BI158"/>
    <mergeCell ref="AN73:AS73"/>
    <mergeCell ref="AN91:AS91"/>
    <mergeCell ref="BJ77:CE77"/>
    <mergeCell ref="AT75:BI75"/>
    <mergeCell ref="BJ80:CE80"/>
    <mergeCell ref="AN83:AS83"/>
    <mergeCell ref="AT81:BI81"/>
    <mergeCell ref="BJ75:CE75"/>
    <mergeCell ref="BJ89:CE89"/>
    <mergeCell ref="BJ83:CE83"/>
    <mergeCell ref="AQ153:BB153"/>
    <mergeCell ref="AQ156:BB156"/>
    <mergeCell ref="BU127:CG127"/>
    <mergeCell ref="BU128:CG128"/>
    <mergeCell ref="BU137:CG137"/>
    <mergeCell ref="BU151:CG151"/>
    <mergeCell ref="AQ155:BB155"/>
    <mergeCell ref="AQ131:BB131"/>
    <mergeCell ref="BU143:CG143"/>
    <mergeCell ref="BU144:CG144"/>
    <mergeCell ref="DK281:DW281"/>
    <mergeCell ref="DK265:DW265"/>
    <mergeCell ref="DK268:DW268"/>
    <mergeCell ref="CX267:DJ267"/>
    <mergeCell ref="CX268:DJ268"/>
    <mergeCell ref="CX270:DJ270"/>
    <mergeCell ref="DK270:DW270"/>
    <mergeCell ref="DK271:DW271"/>
    <mergeCell ref="DK285:DW285"/>
    <mergeCell ref="DK284:DW284"/>
    <mergeCell ref="EK256:EW256"/>
    <mergeCell ref="DX267:EJ267"/>
    <mergeCell ref="EK265:EW265"/>
    <mergeCell ref="EK258:EW258"/>
    <mergeCell ref="EK264:EW264"/>
    <mergeCell ref="EK266:EW266"/>
    <mergeCell ref="DK269:DW269"/>
    <mergeCell ref="DK264:DW264"/>
    <mergeCell ref="DK232:DW232"/>
    <mergeCell ref="DK240:DW240"/>
    <mergeCell ref="DK235:DW235"/>
    <mergeCell ref="DK234:DW234"/>
    <mergeCell ref="DX249:EJ249"/>
    <mergeCell ref="CH305:CW305"/>
    <mergeCell ref="CH304:CW304"/>
    <mergeCell ref="CX294:DJ294"/>
    <mergeCell ref="CH302:CW302"/>
    <mergeCell ref="CX290:DJ290"/>
    <mergeCell ref="CH293:CW293"/>
    <mergeCell ref="CX292:DJ292"/>
    <mergeCell ref="CH290:CW290"/>
    <mergeCell ref="DX263:EJ263"/>
    <mergeCell ref="BU304:CG304"/>
    <mergeCell ref="CH307:CW307"/>
    <mergeCell ref="CH306:CW306"/>
    <mergeCell ref="CX306:DJ306"/>
    <mergeCell ref="BU307:CG307"/>
    <mergeCell ref="AQ307:BB307"/>
    <mergeCell ref="BC305:BT305"/>
    <mergeCell ref="BC307:BT307"/>
    <mergeCell ref="BC306:BR306"/>
    <mergeCell ref="DK292:DW292"/>
    <mergeCell ref="AQ306:BB306"/>
    <mergeCell ref="DK305:DW305"/>
    <mergeCell ref="DK306:DW306"/>
    <mergeCell ref="BU305:CG305"/>
    <mergeCell ref="DK303:DW303"/>
    <mergeCell ref="DK293:DW293"/>
    <mergeCell ref="CH303:CW303"/>
    <mergeCell ref="CH299:CW299"/>
    <mergeCell ref="CX300:DJ300"/>
    <mergeCell ref="CX304:DJ304"/>
    <mergeCell ref="CH291:CW291"/>
    <mergeCell ref="CX286:DJ286"/>
    <mergeCell ref="CX285:DJ285"/>
    <mergeCell ref="CH288:CW288"/>
    <mergeCell ref="CH287:CW287"/>
    <mergeCell ref="CH289:CW289"/>
    <mergeCell ref="CX297:DJ297"/>
    <mergeCell ref="CH292:CW292"/>
    <mergeCell ref="DX286:EJ286"/>
    <mergeCell ref="DX287:EJ287"/>
    <mergeCell ref="DK286:DW286"/>
    <mergeCell ref="DK287:DW287"/>
    <mergeCell ref="DK291:DW291"/>
    <mergeCell ref="DK290:DW290"/>
    <mergeCell ref="CX287:DJ287"/>
    <mergeCell ref="CX289:DJ289"/>
    <mergeCell ref="CX288:DJ288"/>
    <mergeCell ref="BU290:CG290"/>
    <mergeCell ref="BU275:CG275"/>
    <mergeCell ref="BU271:CG271"/>
    <mergeCell ref="CH274:CW274"/>
    <mergeCell ref="CH273:CW273"/>
    <mergeCell ref="BU273:CG273"/>
    <mergeCell ref="BU274:CG274"/>
    <mergeCell ref="CH285:CW285"/>
    <mergeCell ref="CH286:CW286"/>
    <mergeCell ref="CH216:CW216"/>
    <mergeCell ref="CX216:DJ216"/>
    <mergeCell ref="DK218:DW218"/>
    <mergeCell ref="CH218:CW218"/>
    <mergeCell ref="DX148:EJ148"/>
    <mergeCell ref="DX151:EJ151"/>
    <mergeCell ref="CH208:CW208"/>
    <mergeCell ref="CH207:CW207"/>
    <mergeCell ref="DK207:DW207"/>
    <mergeCell ref="DK208:DW208"/>
    <mergeCell ref="CX207:DJ207"/>
    <mergeCell ref="CX208:DJ208"/>
    <mergeCell ref="DK205:DW205"/>
    <mergeCell ref="DK197:DW197"/>
    <mergeCell ref="DK137:DW137"/>
    <mergeCell ref="DX141:EJ141"/>
    <mergeCell ref="EK131:EW131"/>
    <mergeCell ref="EK170:FJ170"/>
    <mergeCell ref="CY169:FG169"/>
    <mergeCell ref="EK135:EW135"/>
    <mergeCell ref="DX147:EJ147"/>
    <mergeCell ref="DX163:EJ163"/>
    <mergeCell ref="DK151:DW151"/>
    <mergeCell ref="DN106:ED106"/>
    <mergeCell ref="DN114:ED114"/>
    <mergeCell ref="DX134:EJ134"/>
    <mergeCell ref="DX128:EJ128"/>
    <mergeCell ref="DK129:DW129"/>
    <mergeCell ref="DX130:EJ130"/>
    <mergeCell ref="DN107:ED107"/>
    <mergeCell ref="CW112:DM112"/>
    <mergeCell ref="EE111:ES111"/>
    <mergeCell ref="EK132:EW132"/>
    <mergeCell ref="EX200:FJ200"/>
    <mergeCell ref="EX201:FJ201"/>
    <mergeCell ref="EX202:FJ202"/>
    <mergeCell ref="BU126:CG126"/>
    <mergeCell ref="EX198:FJ198"/>
    <mergeCell ref="CX196:DJ196"/>
    <mergeCell ref="EX135:FG135"/>
    <mergeCell ref="DX197:EJ197"/>
    <mergeCell ref="DX198:EJ198"/>
    <mergeCell ref="DK198:DW198"/>
    <mergeCell ref="BU265:CG265"/>
    <mergeCell ref="BU266:CG266"/>
    <mergeCell ref="BU267:CG267"/>
    <mergeCell ref="EX203:FJ203"/>
    <mergeCell ref="CH219:CW219"/>
    <mergeCell ref="CH215:EJ215"/>
    <mergeCell ref="CX218:DJ218"/>
    <mergeCell ref="DK219:DW219"/>
    <mergeCell ref="DK216:DW216"/>
    <mergeCell ref="CH217:CW217"/>
    <mergeCell ref="BU251:CG251"/>
    <mergeCell ref="BU252:CG252"/>
    <mergeCell ref="BU257:CG257"/>
    <mergeCell ref="BU264:CG264"/>
    <mergeCell ref="DK204:DW204"/>
    <mergeCell ref="CH206:CW206"/>
    <mergeCell ref="CX206:DJ206"/>
    <mergeCell ref="CH205:CW205"/>
    <mergeCell ref="CX205:DJ205"/>
    <mergeCell ref="CX204:DJ204"/>
    <mergeCell ref="DK206:DW206"/>
    <mergeCell ref="DX216:EJ216"/>
    <mergeCell ref="DK217:DW217"/>
    <mergeCell ref="DX212:EJ212"/>
    <mergeCell ref="DX213:EJ213"/>
    <mergeCell ref="DX210:EJ210"/>
    <mergeCell ref="DK213:DW213"/>
    <mergeCell ref="CH139:EJ139"/>
    <mergeCell ref="DX140:EJ140"/>
    <mergeCell ref="DK140:DW140"/>
    <mergeCell ref="DX144:EJ144"/>
    <mergeCell ref="DX145:EJ145"/>
    <mergeCell ref="DX143:EJ143"/>
    <mergeCell ref="DX142:EJ142"/>
    <mergeCell ref="CH204:CW204"/>
    <mergeCell ref="CH137:CW137"/>
    <mergeCell ref="CG138:CX138"/>
    <mergeCell ref="CH140:CW140"/>
    <mergeCell ref="CX137:DJ137"/>
    <mergeCell ref="CX140:DJ140"/>
    <mergeCell ref="DX172:EJ172"/>
    <mergeCell ref="BU145:CG145"/>
    <mergeCell ref="DK141:DW141"/>
    <mergeCell ref="CH141:CW141"/>
    <mergeCell ref="BU141:CG141"/>
    <mergeCell ref="DK143:DW143"/>
    <mergeCell ref="CX144:DJ144"/>
    <mergeCell ref="DK144:DW144"/>
    <mergeCell ref="DK145:DW145"/>
    <mergeCell ref="DK162:DW162"/>
    <mergeCell ref="DK156:DW156"/>
    <mergeCell ref="DK175:DW175"/>
    <mergeCell ref="DX173:EJ173"/>
    <mergeCell ref="DX174:EJ174"/>
    <mergeCell ref="DX166:EJ166"/>
    <mergeCell ref="DX168:EJ168"/>
    <mergeCell ref="DX175:EJ175"/>
    <mergeCell ref="DK174:DW174"/>
    <mergeCell ref="DX171:EJ171"/>
    <mergeCell ref="DX167:EJ167"/>
    <mergeCell ref="DK153:DW153"/>
    <mergeCell ref="DK150:DW150"/>
    <mergeCell ref="DX164:EJ164"/>
    <mergeCell ref="DK166:DW166"/>
    <mergeCell ref="DX165:EJ165"/>
    <mergeCell ref="DK155:DW155"/>
    <mergeCell ref="DX157:EJ157"/>
    <mergeCell ref="DK157:DW157"/>
    <mergeCell ref="DX162:EJ162"/>
    <mergeCell ref="DX160:EJ160"/>
    <mergeCell ref="CH179:EJ179"/>
    <mergeCell ref="DK176:DW176"/>
    <mergeCell ref="CX177:DJ177"/>
    <mergeCell ref="CH176:CW176"/>
    <mergeCell ref="BU181:CG181"/>
    <mergeCell ref="CH177:CW177"/>
    <mergeCell ref="CY178:FG178"/>
    <mergeCell ref="EK179:FJ179"/>
    <mergeCell ref="DK177:DW177"/>
    <mergeCell ref="EK177:EW177"/>
    <mergeCell ref="EX177:FJ177"/>
    <mergeCell ref="CX181:DJ181"/>
    <mergeCell ref="CH181:CW181"/>
    <mergeCell ref="CH180:CW180"/>
    <mergeCell ref="DK147:DW147"/>
    <mergeCell ref="BU148:CG148"/>
    <mergeCell ref="BU147:CG147"/>
    <mergeCell ref="CH146:CW146"/>
    <mergeCell ref="DK146:DW146"/>
    <mergeCell ref="CH142:CW142"/>
    <mergeCell ref="CX143:DJ143"/>
    <mergeCell ref="CX142:DJ142"/>
    <mergeCell ref="CX149:DJ149"/>
    <mergeCell ref="CH147:CW147"/>
    <mergeCell ref="CH148:CW148"/>
    <mergeCell ref="EK183:EW183"/>
    <mergeCell ref="EK182:EW182"/>
    <mergeCell ref="DX181:EJ181"/>
    <mergeCell ref="DX183:EJ183"/>
    <mergeCell ref="EK181:EW181"/>
    <mergeCell ref="EK163:EW163"/>
    <mergeCell ref="EX165:FG165"/>
    <mergeCell ref="EX172:FJ172"/>
    <mergeCell ref="EX163:FJ163"/>
    <mergeCell ref="EK168:EW168"/>
    <mergeCell ref="EX164:FG164"/>
    <mergeCell ref="EK166:EW166"/>
    <mergeCell ref="EX171:FJ171"/>
    <mergeCell ref="EK171:EW171"/>
    <mergeCell ref="EK172:EW172"/>
    <mergeCell ref="EX158:FE158"/>
    <mergeCell ref="DX159:EJ159"/>
    <mergeCell ref="DK159:DW159"/>
    <mergeCell ref="CX159:DJ159"/>
    <mergeCell ref="DX158:EJ158"/>
    <mergeCell ref="EX159:FG159"/>
    <mergeCell ref="CX158:DR158"/>
    <mergeCell ref="EK158:EW158"/>
    <mergeCell ref="EX161:FG161"/>
    <mergeCell ref="EK159:EW159"/>
    <mergeCell ref="DX161:EJ161"/>
    <mergeCell ref="EX162:FG162"/>
    <mergeCell ref="EK160:EW160"/>
    <mergeCell ref="EK161:EW161"/>
    <mergeCell ref="EK162:EW162"/>
    <mergeCell ref="EX160:FG160"/>
    <mergeCell ref="EX154:FJ154"/>
    <mergeCell ref="EX155:FJ155"/>
    <mergeCell ref="EX156:FG156"/>
    <mergeCell ref="EK139:FJ139"/>
    <mergeCell ref="EK144:EW144"/>
    <mergeCell ref="EK145:EW145"/>
    <mergeCell ref="EK153:EW153"/>
    <mergeCell ref="EK146:EW146"/>
    <mergeCell ref="EX148:FJ148"/>
    <mergeCell ref="EK156:EW156"/>
    <mergeCell ref="ET116:FJ116"/>
    <mergeCell ref="ET109:FJ109"/>
    <mergeCell ref="EK122:FJ122"/>
    <mergeCell ref="EK123:EW123"/>
    <mergeCell ref="EE114:ES114"/>
    <mergeCell ref="ET112:FG112"/>
    <mergeCell ref="ET119:FJ119"/>
    <mergeCell ref="ET114:FJ114"/>
    <mergeCell ref="ET117:FJ117"/>
    <mergeCell ref="ET118:FJ118"/>
    <mergeCell ref="EK237:EW237"/>
    <mergeCell ref="EX175:FG175"/>
    <mergeCell ref="EX176:FJ176"/>
    <mergeCell ref="EX180:FJ180"/>
    <mergeCell ref="EX185:FG185"/>
    <mergeCell ref="EX181:FJ181"/>
    <mergeCell ref="EX182:FH182"/>
    <mergeCell ref="EX183:FG183"/>
    <mergeCell ref="EX184:FG184"/>
    <mergeCell ref="EX199:FJ199"/>
    <mergeCell ref="EX239:FG239"/>
    <mergeCell ref="EK241:EW241"/>
    <mergeCell ref="EK239:EW239"/>
    <mergeCell ref="EX238:FG238"/>
    <mergeCell ref="AK242:AP242"/>
    <mergeCell ref="AQ242:BB242"/>
    <mergeCell ref="AK241:AP241"/>
    <mergeCell ref="AQ241:BB241"/>
    <mergeCell ref="BU236:CG236"/>
    <mergeCell ref="BU235:CG235"/>
    <mergeCell ref="CH235:CW235"/>
    <mergeCell ref="CH237:CW237"/>
    <mergeCell ref="BU237:CG237"/>
    <mergeCell ref="EX218:FJ218"/>
    <mergeCell ref="DX246:EJ246"/>
    <mergeCell ref="EX223:FG223"/>
    <mergeCell ref="EK221:EW221"/>
    <mergeCell ref="EK230:FJ230"/>
    <mergeCell ref="EK243:EW243"/>
    <mergeCell ref="EX243:FG243"/>
    <mergeCell ref="EX228:FJ228"/>
    <mergeCell ref="EX235:FG235"/>
    <mergeCell ref="DX233:EJ233"/>
    <mergeCell ref="EK219:EW219"/>
    <mergeCell ref="EX225:FJ225"/>
    <mergeCell ref="EX222:FG222"/>
    <mergeCell ref="EX219:FJ219"/>
    <mergeCell ref="EX221:FJ221"/>
    <mergeCell ref="EK220:EW220"/>
    <mergeCell ref="EX224:FJ224"/>
    <mergeCell ref="EK225:EW225"/>
    <mergeCell ref="EK223:EW223"/>
    <mergeCell ref="EK224:EW224"/>
    <mergeCell ref="EX226:FG226"/>
    <mergeCell ref="EK234:EW234"/>
    <mergeCell ref="EK228:EW228"/>
    <mergeCell ref="EK226:EW226"/>
    <mergeCell ref="EK231:EW231"/>
    <mergeCell ref="EK233:EW233"/>
    <mergeCell ref="EX234:FJ234"/>
    <mergeCell ref="EX227:FJ227"/>
    <mergeCell ref="EK227:EW227"/>
    <mergeCell ref="EX233:FJ233"/>
    <mergeCell ref="EX204:FJ204"/>
    <mergeCell ref="EX205:FJ205"/>
    <mergeCell ref="EX208:FG208"/>
    <mergeCell ref="EX207:FG207"/>
    <mergeCell ref="EX206:FG206"/>
    <mergeCell ref="EX188:FG188"/>
    <mergeCell ref="EX186:FG186"/>
    <mergeCell ref="EX187:FG187"/>
    <mergeCell ref="EX189:FG189"/>
    <mergeCell ref="EX190:FG190"/>
    <mergeCell ref="EK195:FJ195"/>
    <mergeCell ref="EX196:FJ196"/>
    <mergeCell ref="EX192:FG192"/>
    <mergeCell ref="EX191:FG191"/>
    <mergeCell ref="EK190:EW190"/>
    <mergeCell ref="EK191:EW191"/>
    <mergeCell ref="EK192:EW192"/>
    <mergeCell ref="EK196:EW196"/>
    <mergeCell ref="EK186:EW186"/>
    <mergeCell ref="DX185:EJ185"/>
    <mergeCell ref="DX187:EJ187"/>
    <mergeCell ref="DX189:EJ189"/>
    <mergeCell ref="EK188:EW188"/>
    <mergeCell ref="EK187:EW187"/>
    <mergeCell ref="EK189:EW189"/>
    <mergeCell ref="DX186:EJ186"/>
    <mergeCell ref="EK185:EW185"/>
    <mergeCell ref="DX188:EJ188"/>
    <mergeCell ref="EK164:EW164"/>
    <mergeCell ref="EK167:EW167"/>
    <mergeCell ref="EK165:EW165"/>
    <mergeCell ref="EX168:FG168"/>
    <mergeCell ref="DX177:EJ177"/>
    <mergeCell ref="EK180:EW180"/>
    <mergeCell ref="CX175:DJ175"/>
    <mergeCell ref="EX166:FG166"/>
    <mergeCell ref="EK173:EW173"/>
    <mergeCell ref="EX167:FG167"/>
    <mergeCell ref="DK167:DW167"/>
    <mergeCell ref="DK168:DW168"/>
    <mergeCell ref="CX180:DJ180"/>
    <mergeCell ref="DX180:EJ180"/>
    <mergeCell ref="EX173:FH173"/>
    <mergeCell ref="EX174:FG174"/>
    <mergeCell ref="EK176:EW176"/>
    <mergeCell ref="EK174:EW174"/>
    <mergeCell ref="EK175:EW175"/>
    <mergeCell ref="AQ154:BB154"/>
    <mergeCell ref="CH168:CW168"/>
    <mergeCell ref="BC166:BP166"/>
    <mergeCell ref="AQ166:BB166"/>
    <mergeCell ref="CH159:CW159"/>
    <mergeCell ref="BU159:CG159"/>
    <mergeCell ref="BU160:CG160"/>
    <mergeCell ref="CH166:CW166"/>
    <mergeCell ref="BC156:BR156"/>
    <mergeCell ref="BC162:BR162"/>
    <mergeCell ref="A148:AJ148"/>
    <mergeCell ref="A150:AJ150"/>
    <mergeCell ref="AK148:AP148"/>
    <mergeCell ref="AK150:AP150"/>
    <mergeCell ref="A149:AJ149"/>
    <mergeCell ref="AK149:AP149"/>
    <mergeCell ref="A154:AJ154"/>
    <mergeCell ref="AK154:AP154"/>
    <mergeCell ref="A155:AJ155"/>
    <mergeCell ref="A151:AJ151"/>
    <mergeCell ref="A153:AJ153"/>
    <mergeCell ref="AK152:AP152"/>
    <mergeCell ref="AK153:AP153"/>
    <mergeCell ref="A152:AJ152"/>
    <mergeCell ref="AK151:AP151"/>
    <mergeCell ref="AK155:AP155"/>
    <mergeCell ref="A144:AJ144"/>
    <mergeCell ref="A142:AJ142"/>
    <mergeCell ref="A146:AJ146"/>
    <mergeCell ref="A132:AJ132"/>
    <mergeCell ref="A136:AJ136"/>
    <mergeCell ref="AN17:AS17"/>
    <mergeCell ref="A137:AJ137"/>
    <mergeCell ref="A139:AJ140"/>
    <mergeCell ref="A143:AJ143"/>
    <mergeCell ref="AS132:BB132"/>
    <mergeCell ref="AQ136:BB136"/>
    <mergeCell ref="AQ139:BB140"/>
    <mergeCell ref="AQ137:BB137"/>
    <mergeCell ref="AK136:AP136"/>
    <mergeCell ref="AK137:AP137"/>
    <mergeCell ref="AK122:AP123"/>
    <mergeCell ref="A124:AJ124"/>
    <mergeCell ref="BU130:CG130"/>
    <mergeCell ref="A15:AM15"/>
    <mergeCell ref="AN15:AS15"/>
    <mergeCell ref="AN18:AS18"/>
    <mergeCell ref="A17:AM17"/>
    <mergeCell ref="A18:AM18"/>
    <mergeCell ref="A16:AM16"/>
    <mergeCell ref="AN16:AS16"/>
    <mergeCell ref="BJ79:CE79"/>
    <mergeCell ref="BJ91:CE91"/>
    <mergeCell ref="BJ86:CE86"/>
    <mergeCell ref="BJ84:CE84"/>
    <mergeCell ref="BJ85:CE85"/>
    <mergeCell ref="CF79:CV79"/>
    <mergeCell ref="A134:AJ134"/>
    <mergeCell ref="AK133:AP133"/>
    <mergeCell ref="A127:AJ127"/>
    <mergeCell ref="BC129:BT129"/>
    <mergeCell ref="A128:AJ128"/>
    <mergeCell ref="AK128:AP128"/>
    <mergeCell ref="AQ127:BB127"/>
    <mergeCell ref="A133:AJ133"/>
    <mergeCell ref="AQ128:BB128"/>
    <mergeCell ref="AT91:BI91"/>
    <mergeCell ref="BJ88:CE88"/>
    <mergeCell ref="CW88:DM88"/>
    <mergeCell ref="CF87:CV87"/>
    <mergeCell ref="CF88:CV88"/>
    <mergeCell ref="AT90:BI90"/>
    <mergeCell ref="CW87:DM87"/>
    <mergeCell ref="A19:AM19"/>
    <mergeCell ref="AN19:AS19"/>
    <mergeCell ref="AN30:AS30"/>
    <mergeCell ref="AN32:AS32"/>
    <mergeCell ref="A29:AM29"/>
    <mergeCell ref="A32:AM32"/>
    <mergeCell ref="A30:AM30"/>
    <mergeCell ref="AN24:AS24"/>
    <mergeCell ref="AN31:AS31"/>
    <mergeCell ref="A22:AM22"/>
    <mergeCell ref="DX316:EJ316"/>
    <mergeCell ref="A310:FJ310"/>
    <mergeCell ref="EX308:FJ308"/>
    <mergeCell ref="CX307:DJ307"/>
    <mergeCell ref="BU316:CG316"/>
    <mergeCell ref="CH316:CW316"/>
    <mergeCell ref="CH313:CW313"/>
    <mergeCell ref="A308:AJ308"/>
    <mergeCell ref="AQ308:BB308"/>
    <mergeCell ref="BC308:BT308"/>
    <mergeCell ref="AK316:AP316"/>
    <mergeCell ref="BU314:CG314"/>
    <mergeCell ref="AQ311:BB312"/>
    <mergeCell ref="A24:AM24"/>
    <mergeCell ref="AT67:BI67"/>
    <mergeCell ref="AN45:AS45"/>
    <mergeCell ref="AN50:AS50"/>
    <mergeCell ref="CF111:CV111"/>
    <mergeCell ref="CF96:CV96"/>
    <mergeCell ref="CF90:CV90"/>
    <mergeCell ref="A311:AJ312"/>
    <mergeCell ref="AK311:AP312"/>
    <mergeCell ref="AK308:AP308"/>
    <mergeCell ref="BC311:BT312"/>
    <mergeCell ref="A309:FG309"/>
    <mergeCell ref="BU308:CG308"/>
    <mergeCell ref="CX312:DJ312"/>
    <mergeCell ref="BU311:CG312"/>
    <mergeCell ref="EK311:FJ311"/>
    <mergeCell ref="CX308:DJ308"/>
    <mergeCell ref="DK315:DW315"/>
    <mergeCell ref="BC320:BT320"/>
    <mergeCell ref="BU320:CG320"/>
    <mergeCell ref="BU317:CG317"/>
    <mergeCell ref="BU318:CG318"/>
    <mergeCell ref="BC316:BT316"/>
    <mergeCell ref="CX315:DJ315"/>
    <mergeCell ref="CX316:DJ316"/>
    <mergeCell ref="BC317:BT317"/>
    <mergeCell ref="BU315:CG315"/>
    <mergeCell ref="A317:AJ317"/>
    <mergeCell ref="A327:AO327"/>
    <mergeCell ref="AP327:AU327"/>
    <mergeCell ref="AP323:AU324"/>
    <mergeCell ref="AP325:AU325"/>
    <mergeCell ref="AK317:AP317"/>
    <mergeCell ref="A326:AO326"/>
    <mergeCell ref="AP326:AU326"/>
    <mergeCell ref="A322:FJ322"/>
    <mergeCell ref="A321:BC321"/>
    <mergeCell ref="A328:AO328"/>
    <mergeCell ref="AP328:AU328"/>
    <mergeCell ref="CH318:CW318"/>
    <mergeCell ref="CX318:DJ318"/>
    <mergeCell ref="AV327:BK327"/>
    <mergeCell ref="AV326:BK326"/>
    <mergeCell ref="AV325:BK325"/>
    <mergeCell ref="A323:AO324"/>
    <mergeCell ref="AV323:BK324"/>
    <mergeCell ref="CW324:DM324"/>
    <mergeCell ref="DN333:ED333"/>
    <mergeCell ref="A329:AO329"/>
    <mergeCell ref="AP329:AU329"/>
    <mergeCell ref="CF332:CV332"/>
    <mergeCell ref="CW332:DM332"/>
    <mergeCell ref="A332:AO332"/>
    <mergeCell ref="AP332:AU332"/>
    <mergeCell ref="CW329:DM329"/>
    <mergeCell ref="CF331:CV331"/>
    <mergeCell ref="BL333:CE333"/>
    <mergeCell ref="AP331:AU331"/>
    <mergeCell ref="AV331:BK331"/>
    <mergeCell ref="A336:AO336"/>
    <mergeCell ref="AP336:AU336"/>
    <mergeCell ref="AV336:BK336"/>
    <mergeCell ref="A333:AO333"/>
    <mergeCell ref="AP333:AU333"/>
    <mergeCell ref="A331:AO331"/>
    <mergeCell ref="AV333:BK333"/>
    <mergeCell ref="A335:AO335"/>
    <mergeCell ref="CF333:CV333"/>
    <mergeCell ref="CF336:CV336"/>
    <mergeCell ref="CW336:DM336"/>
    <mergeCell ref="CW333:DM333"/>
    <mergeCell ref="AD343:AF343"/>
    <mergeCell ref="R340:AE340"/>
    <mergeCell ref="R341:AE341"/>
    <mergeCell ref="A343:B343"/>
    <mergeCell ref="C343:E343"/>
    <mergeCell ref="I343:X343"/>
    <mergeCell ref="Y343:AC343"/>
    <mergeCell ref="AH341:BH341"/>
    <mergeCell ref="AH340:BH340"/>
    <mergeCell ref="AH339:BH339"/>
    <mergeCell ref="DS340:ES340"/>
    <mergeCell ref="DC340:DP340"/>
    <mergeCell ref="N339:AE339"/>
    <mergeCell ref="BL336:CE336"/>
    <mergeCell ref="DS339:ES339"/>
    <mergeCell ref="EE336:ES336"/>
    <mergeCell ref="DC339:DP339"/>
    <mergeCell ref="DN336:ED336"/>
    <mergeCell ref="AH338:BH338"/>
    <mergeCell ref="N338:AE338"/>
    <mergeCell ref="BL334:CE334"/>
    <mergeCell ref="BL335:CE335"/>
    <mergeCell ref="CW335:DM335"/>
    <mergeCell ref="DN335:ED335"/>
    <mergeCell ref="CF335:CV335"/>
    <mergeCell ref="CF334:CV334"/>
    <mergeCell ref="CW334:DM334"/>
    <mergeCell ref="DN334:ED334"/>
    <mergeCell ref="AP335:AU335"/>
    <mergeCell ref="AV335:BK335"/>
    <mergeCell ref="A334:AO334"/>
    <mergeCell ref="AP334:AU334"/>
    <mergeCell ref="AV334:BK334"/>
    <mergeCell ref="BL330:CE330"/>
    <mergeCell ref="BL332:CE332"/>
    <mergeCell ref="BL331:CE331"/>
    <mergeCell ref="ET336:FJ336"/>
    <mergeCell ref="ET333:FJ333"/>
    <mergeCell ref="ET335:FJ335"/>
    <mergeCell ref="EE335:ES335"/>
    <mergeCell ref="ET334:FJ334"/>
    <mergeCell ref="EE333:ES333"/>
    <mergeCell ref="EE334:ES334"/>
    <mergeCell ref="DN331:ED331"/>
    <mergeCell ref="DN332:ED332"/>
    <mergeCell ref="AV332:BK332"/>
    <mergeCell ref="CW331:DM331"/>
    <mergeCell ref="DN330:ED330"/>
    <mergeCell ref="A330:AO330"/>
    <mergeCell ref="AP330:AU330"/>
    <mergeCell ref="EE329:ES329"/>
    <mergeCell ref="AV330:BK330"/>
    <mergeCell ref="BL329:CE329"/>
    <mergeCell ref="EE330:ES330"/>
    <mergeCell ref="DN329:ED329"/>
    <mergeCell ref="CW330:DM330"/>
    <mergeCell ref="CF330:CV330"/>
    <mergeCell ref="DN328:ED328"/>
    <mergeCell ref="AV328:BK328"/>
    <mergeCell ref="AV329:BK329"/>
    <mergeCell ref="CF329:CV329"/>
    <mergeCell ref="CW328:DM328"/>
    <mergeCell ref="BL328:CE328"/>
    <mergeCell ref="CF328:CV328"/>
    <mergeCell ref="DN327:ED327"/>
    <mergeCell ref="BL326:CE326"/>
    <mergeCell ref="CW326:DM326"/>
    <mergeCell ref="CW327:DM327"/>
    <mergeCell ref="CF326:CV326"/>
    <mergeCell ref="CF327:CV327"/>
    <mergeCell ref="DN326:ED326"/>
    <mergeCell ref="BL327:CE327"/>
    <mergeCell ref="EX316:FG316"/>
    <mergeCell ref="A320:AJ320"/>
    <mergeCell ref="A316:AJ316"/>
    <mergeCell ref="AQ316:BB316"/>
    <mergeCell ref="CH320:CW320"/>
    <mergeCell ref="EK316:EW316"/>
    <mergeCell ref="AK320:AP320"/>
    <mergeCell ref="DK316:DW316"/>
    <mergeCell ref="AQ320:BB320"/>
    <mergeCell ref="EX317:FJ317"/>
    <mergeCell ref="AQ317:BB317"/>
    <mergeCell ref="DX318:EJ318"/>
    <mergeCell ref="DK317:DW317"/>
    <mergeCell ref="CH317:CW317"/>
    <mergeCell ref="CX317:DJ317"/>
    <mergeCell ref="DK318:DW318"/>
    <mergeCell ref="AK318:AP318"/>
    <mergeCell ref="AQ318:BB318"/>
    <mergeCell ref="CF324:CV324"/>
    <mergeCell ref="EX318:FJ318"/>
    <mergeCell ref="EX320:FJ320"/>
    <mergeCell ref="CT321:FG321"/>
    <mergeCell ref="EK318:EW318"/>
    <mergeCell ref="DK320:DW320"/>
    <mergeCell ref="CW325:DM325"/>
    <mergeCell ref="EE324:ES324"/>
    <mergeCell ref="ET323:FJ324"/>
    <mergeCell ref="DX317:EJ317"/>
    <mergeCell ref="CX320:DJ320"/>
    <mergeCell ref="ET325:FJ325"/>
    <mergeCell ref="EE325:ES325"/>
    <mergeCell ref="CF323:ES323"/>
    <mergeCell ref="DN324:ED324"/>
    <mergeCell ref="DX320:EJ320"/>
    <mergeCell ref="CH312:CW312"/>
    <mergeCell ref="BU306:CG306"/>
    <mergeCell ref="CH308:CW308"/>
    <mergeCell ref="BC314:BT314"/>
    <mergeCell ref="BU313:CG313"/>
    <mergeCell ref="BC313:BT313"/>
    <mergeCell ref="CH314:CW314"/>
    <mergeCell ref="AQ304:BB304"/>
    <mergeCell ref="BL325:CE325"/>
    <mergeCell ref="BL323:CE324"/>
    <mergeCell ref="BU303:CG303"/>
    <mergeCell ref="BC315:BT315"/>
    <mergeCell ref="CF325:CV325"/>
    <mergeCell ref="A319:FG319"/>
    <mergeCell ref="BC318:BT318"/>
    <mergeCell ref="A318:AJ318"/>
    <mergeCell ref="A325:AO325"/>
    <mergeCell ref="DK300:DW300"/>
    <mergeCell ref="CX301:DJ301"/>
    <mergeCell ref="BC301:BT301"/>
    <mergeCell ref="A305:AJ305"/>
    <mergeCell ref="AK305:AP305"/>
    <mergeCell ref="AQ305:BB305"/>
    <mergeCell ref="AQ303:BB303"/>
    <mergeCell ref="A303:AJ303"/>
    <mergeCell ref="A304:AJ304"/>
    <mergeCell ref="AK304:AP304"/>
    <mergeCell ref="DX302:EJ302"/>
    <mergeCell ref="CH301:CW301"/>
    <mergeCell ref="DK302:DW302"/>
    <mergeCell ref="BU302:CG302"/>
    <mergeCell ref="CX302:DJ302"/>
    <mergeCell ref="DX301:EJ301"/>
    <mergeCell ref="BU301:CG301"/>
    <mergeCell ref="AQ301:BB301"/>
    <mergeCell ref="BU299:CG299"/>
    <mergeCell ref="BU300:CG300"/>
    <mergeCell ref="DX295:EJ295"/>
    <mergeCell ref="DK295:DW295"/>
    <mergeCell ref="CH295:CW295"/>
    <mergeCell ref="CX295:DJ295"/>
    <mergeCell ref="CX299:DJ299"/>
    <mergeCell ref="BU297:CG297"/>
    <mergeCell ref="CH297:CW297"/>
    <mergeCell ref="CX298:DJ298"/>
    <mergeCell ref="DX294:EJ294"/>
    <mergeCell ref="DK296:DW296"/>
    <mergeCell ref="DX298:EJ298"/>
    <mergeCell ref="DK294:DW294"/>
    <mergeCell ref="EK291:EW291"/>
    <mergeCell ref="EK294:EW294"/>
    <mergeCell ref="EK293:EW293"/>
    <mergeCell ref="DX293:EJ293"/>
    <mergeCell ref="DX291:EJ291"/>
    <mergeCell ref="DX292:EJ292"/>
    <mergeCell ref="EK292:EW292"/>
    <mergeCell ref="DX232:EJ232"/>
    <mergeCell ref="DX203:EJ203"/>
    <mergeCell ref="DX192:EJ192"/>
    <mergeCell ref="DX200:EJ200"/>
    <mergeCell ref="DX196:EJ196"/>
    <mergeCell ref="DX202:EJ202"/>
    <mergeCell ref="DX218:EJ218"/>
    <mergeCell ref="DX211:EJ211"/>
    <mergeCell ref="DX208:EJ208"/>
    <mergeCell ref="DX199:EJ199"/>
    <mergeCell ref="DX204:EJ204"/>
    <mergeCell ref="CX220:DJ220"/>
    <mergeCell ref="CX219:DJ219"/>
    <mergeCell ref="DX242:EJ242"/>
    <mergeCell ref="DX236:EJ236"/>
    <mergeCell ref="DX237:EJ237"/>
    <mergeCell ref="CX217:DJ217"/>
    <mergeCell ref="DX231:EJ231"/>
    <mergeCell ref="CX222:DJ222"/>
    <mergeCell ref="CX224:DJ224"/>
    <mergeCell ref="DK203:DW203"/>
    <mergeCell ref="DK191:DW191"/>
    <mergeCell ref="CH195:EJ195"/>
    <mergeCell ref="CX191:DJ191"/>
    <mergeCell ref="CX192:DJ192"/>
    <mergeCell ref="CH191:CW191"/>
    <mergeCell ref="DX191:EJ191"/>
    <mergeCell ref="A193:FG193"/>
    <mergeCell ref="DK199:DW199"/>
    <mergeCell ref="EX197:FJ197"/>
    <mergeCell ref="CH184:CW184"/>
    <mergeCell ref="DK192:DW192"/>
    <mergeCell ref="DK190:DW190"/>
    <mergeCell ref="CX190:DJ190"/>
    <mergeCell ref="CX188:DJ188"/>
    <mergeCell ref="DK185:DW185"/>
    <mergeCell ref="DK186:DW186"/>
    <mergeCell ref="DK188:DW188"/>
    <mergeCell ref="DK187:DW187"/>
    <mergeCell ref="BU186:CG186"/>
    <mergeCell ref="CH185:CW185"/>
    <mergeCell ref="BU183:CG183"/>
    <mergeCell ref="BU166:CG166"/>
    <mergeCell ref="CH174:CW174"/>
    <mergeCell ref="BU174:CG174"/>
    <mergeCell ref="CH173:CW173"/>
    <mergeCell ref="BU170:CG171"/>
    <mergeCell ref="CH172:CW172"/>
    <mergeCell ref="CH167:CW167"/>
    <mergeCell ref="DX190:EJ190"/>
    <mergeCell ref="DK189:DW189"/>
    <mergeCell ref="CH190:CW190"/>
    <mergeCell ref="CX189:DJ189"/>
    <mergeCell ref="CX186:DJ186"/>
    <mergeCell ref="DK180:DW180"/>
    <mergeCell ref="DK181:DW181"/>
    <mergeCell ref="CX183:DJ183"/>
    <mergeCell ref="CX182:DJ182"/>
    <mergeCell ref="DK182:DW182"/>
    <mergeCell ref="A156:AJ156"/>
    <mergeCell ref="CH152:CW152"/>
    <mergeCell ref="CH155:CW155"/>
    <mergeCell ref="CX176:DJ176"/>
    <mergeCell ref="CX171:DJ171"/>
    <mergeCell ref="CH170:EJ170"/>
    <mergeCell ref="DK171:DW171"/>
    <mergeCell ref="DK172:DW172"/>
    <mergeCell ref="CX172:DJ172"/>
    <mergeCell ref="CH175:CW175"/>
    <mergeCell ref="AK156:AP156"/>
    <mergeCell ref="AK167:AP167"/>
    <mergeCell ref="AQ167:BB167"/>
    <mergeCell ref="AK166:AP166"/>
    <mergeCell ref="AQ157:BB157"/>
    <mergeCell ref="AK157:AP157"/>
    <mergeCell ref="AQ163:BB163"/>
    <mergeCell ref="AQ162:BB162"/>
    <mergeCell ref="AQ161:BB161"/>
    <mergeCell ref="DK173:DW173"/>
    <mergeCell ref="CX165:DJ165"/>
    <mergeCell ref="CG169:CX169"/>
    <mergeCell ref="CX168:DJ168"/>
    <mergeCell ref="CX166:DJ166"/>
    <mergeCell ref="CX167:DJ167"/>
    <mergeCell ref="CX173:DJ173"/>
    <mergeCell ref="CX174:DJ174"/>
    <mergeCell ref="BU161:CG161"/>
    <mergeCell ref="BU164:CG164"/>
    <mergeCell ref="CH171:CW171"/>
    <mergeCell ref="BU172:CG172"/>
    <mergeCell ref="CX164:DJ164"/>
    <mergeCell ref="A162:AJ162"/>
    <mergeCell ref="A175:AJ175"/>
    <mergeCell ref="A173:AJ173"/>
    <mergeCell ref="DK163:DW163"/>
    <mergeCell ref="DK164:DW164"/>
    <mergeCell ref="DK165:DW165"/>
    <mergeCell ref="CX163:DJ163"/>
    <mergeCell ref="CH163:CW163"/>
    <mergeCell ref="CH164:CW164"/>
    <mergeCell ref="AQ168:BB168"/>
    <mergeCell ref="BU176:CG176"/>
    <mergeCell ref="A169:CF169"/>
    <mergeCell ref="AK174:AP174"/>
    <mergeCell ref="AK168:AP168"/>
    <mergeCell ref="AQ170:BB171"/>
    <mergeCell ref="BU168:CG168"/>
    <mergeCell ref="BU175:CG175"/>
    <mergeCell ref="BC168:BR168"/>
    <mergeCell ref="AK170:AP171"/>
    <mergeCell ref="BU167:CG167"/>
    <mergeCell ref="CX161:DJ161"/>
    <mergeCell ref="CX162:DJ162"/>
    <mergeCell ref="CH162:CW162"/>
    <mergeCell ref="BC170:BT171"/>
    <mergeCell ref="BU165:CG165"/>
    <mergeCell ref="AK162:AP162"/>
    <mergeCell ref="BU162:CG162"/>
    <mergeCell ref="CH165:CW165"/>
    <mergeCell ref="DK161:DW161"/>
    <mergeCell ref="BU157:CG157"/>
    <mergeCell ref="CH153:CW153"/>
    <mergeCell ref="DN87:ED87"/>
    <mergeCell ref="DN91:ED91"/>
    <mergeCell ref="DN89:ED89"/>
    <mergeCell ref="DN88:ED88"/>
    <mergeCell ref="DK149:DW149"/>
    <mergeCell ref="CH143:CW143"/>
    <mergeCell ref="DK142:DW142"/>
    <mergeCell ref="CW79:DM79"/>
    <mergeCell ref="CX155:DJ155"/>
    <mergeCell ref="CX160:DJ160"/>
    <mergeCell ref="DK160:DW160"/>
    <mergeCell ref="DN79:ED79"/>
    <mergeCell ref="DN80:ED80"/>
    <mergeCell ref="DN86:ED86"/>
    <mergeCell ref="DN83:ED83"/>
    <mergeCell ref="DN82:ED82"/>
    <mergeCell ref="DN84:ED84"/>
    <mergeCell ref="CW78:DM78"/>
    <mergeCell ref="CH156:CW156"/>
    <mergeCell ref="BJ71:CE71"/>
    <mergeCell ref="BJ82:CE82"/>
    <mergeCell ref="BJ73:CE73"/>
    <mergeCell ref="BJ72:CE72"/>
    <mergeCell ref="BJ74:CE74"/>
    <mergeCell ref="BJ76:CE76"/>
    <mergeCell ref="BJ81:CE81"/>
    <mergeCell ref="CW99:DM99"/>
    <mergeCell ref="CW83:DM83"/>
    <mergeCell ref="CW85:DM85"/>
    <mergeCell ref="CF72:CV72"/>
    <mergeCell ref="CF78:CV78"/>
    <mergeCell ref="CF76:CV76"/>
    <mergeCell ref="CF73:CV73"/>
    <mergeCell ref="CF77:CV77"/>
    <mergeCell ref="CW81:DM81"/>
    <mergeCell ref="CW82:DM82"/>
    <mergeCell ref="CF81:CV81"/>
    <mergeCell ref="CF70:CV70"/>
    <mergeCell ref="CF67:CV67"/>
    <mergeCell ref="CF95:CV95"/>
    <mergeCell ref="CW90:DM90"/>
    <mergeCell ref="CW91:DM91"/>
    <mergeCell ref="CF89:CV89"/>
    <mergeCell ref="CW94:DM94"/>
    <mergeCell ref="CW92:DM92"/>
    <mergeCell ref="CW89:DM89"/>
    <mergeCell ref="CW80:DM80"/>
    <mergeCell ref="BJ69:CE69"/>
    <mergeCell ref="BJ64:CE64"/>
    <mergeCell ref="BJ65:CE65"/>
    <mergeCell ref="BJ66:CE66"/>
    <mergeCell ref="BJ68:CE68"/>
    <mergeCell ref="BJ57:CE57"/>
    <mergeCell ref="BJ62:CE62"/>
    <mergeCell ref="BJ60:CE60"/>
    <mergeCell ref="BJ61:CE61"/>
    <mergeCell ref="BJ63:CE63"/>
    <mergeCell ref="BJ67:CE67"/>
    <mergeCell ref="ET50:FG50"/>
    <mergeCell ref="ET42:FJ42"/>
    <mergeCell ref="ET47:FJ47"/>
    <mergeCell ref="ET51:FG51"/>
    <mergeCell ref="ET46:FJ46"/>
    <mergeCell ref="ET44:FJ44"/>
    <mergeCell ref="ET45:FJ45"/>
    <mergeCell ref="ET34:FG34"/>
    <mergeCell ref="ET36:FG36"/>
    <mergeCell ref="EE34:ES34"/>
    <mergeCell ref="ET25:FJ25"/>
    <mergeCell ref="ET32:FJ32"/>
    <mergeCell ref="EE31:ES31"/>
    <mergeCell ref="ET31:FJ31"/>
    <mergeCell ref="ET33:FG33"/>
    <mergeCell ref="ET30:FH30"/>
    <mergeCell ref="EE32:ES32"/>
    <mergeCell ref="EE24:ES24"/>
    <mergeCell ref="ET24:FJ24"/>
    <mergeCell ref="ET29:FH29"/>
    <mergeCell ref="EE29:ES29"/>
    <mergeCell ref="EE27:ES27"/>
    <mergeCell ref="ET26:FJ26"/>
    <mergeCell ref="ET27:FJ27"/>
    <mergeCell ref="EE28:ES28"/>
    <mergeCell ref="ET28:FJ28"/>
    <mergeCell ref="EE26:ES26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DN19:ED19"/>
    <mergeCell ref="EE17:ES17"/>
    <mergeCell ref="DN17:ED17"/>
    <mergeCell ref="DN18:ED18"/>
    <mergeCell ref="ET17:FG17"/>
    <mergeCell ref="ET18:FJ18"/>
    <mergeCell ref="EE18:ES18"/>
    <mergeCell ref="ET19:FJ19"/>
    <mergeCell ref="EE19:ES19"/>
    <mergeCell ref="ET14:FJ14"/>
    <mergeCell ref="EE14:ES14"/>
    <mergeCell ref="ET16:FH16"/>
    <mergeCell ref="DN15:ED15"/>
    <mergeCell ref="EE16:ES16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ET12:FJ12"/>
    <mergeCell ref="EE12:ES12"/>
    <mergeCell ref="DN12:ED12"/>
    <mergeCell ref="DN13:ED13"/>
    <mergeCell ref="ET13:FJ13"/>
    <mergeCell ref="EE13:ES13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A1:EQ1"/>
    <mergeCell ref="A2:EQ2"/>
    <mergeCell ref="BI4:CD4"/>
    <mergeCell ref="BE5:EB5"/>
    <mergeCell ref="CE4:CI4"/>
    <mergeCell ref="CJ4:CK4"/>
    <mergeCell ref="AK3:DI3"/>
    <mergeCell ref="CF24:CV24"/>
    <mergeCell ref="BJ24:CE24"/>
    <mergeCell ref="CF28:CV28"/>
    <mergeCell ref="BJ26:CE26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43:AM43"/>
    <mergeCell ref="A48:AM48"/>
    <mergeCell ref="CW48:DM48"/>
    <mergeCell ref="CF40:CV40"/>
    <mergeCell ref="BJ46:CE46"/>
    <mergeCell ref="BJ47:CE47"/>
    <mergeCell ref="A45:AM45"/>
    <mergeCell ref="CF44:CV44"/>
    <mergeCell ref="CF42:CV42"/>
    <mergeCell ref="AT43:BI43"/>
    <mergeCell ref="CW34:DM34"/>
    <mergeCell ref="BJ36:CE36"/>
    <mergeCell ref="CF38:CV38"/>
    <mergeCell ref="AT36:BI36"/>
    <mergeCell ref="CF34:CV34"/>
    <mergeCell ref="CF35:CV35"/>
    <mergeCell ref="CW35:DM35"/>
    <mergeCell ref="AT34:BI34"/>
    <mergeCell ref="V6:EB6"/>
    <mergeCell ref="AN29:AS29"/>
    <mergeCell ref="BJ33:CE33"/>
    <mergeCell ref="AT32:BI32"/>
    <mergeCell ref="AT19:BI19"/>
    <mergeCell ref="BJ32:CE32"/>
    <mergeCell ref="CF20:CV20"/>
    <mergeCell ref="BJ20:CE20"/>
    <mergeCell ref="BJ23:CE23"/>
    <mergeCell ref="CF21:CV21"/>
    <mergeCell ref="EE42:ES42"/>
    <mergeCell ref="EE43:ES43"/>
    <mergeCell ref="CW32:DM32"/>
    <mergeCell ref="DN32:ED32"/>
    <mergeCell ref="CW38:DM38"/>
    <mergeCell ref="DN33:ED33"/>
    <mergeCell ref="DN34:ED34"/>
    <mergeCell ref="DN36:ED36"/>
    <mergeCell ref="CW36:DM36"/>
    <mergeCell ref="CW33:DM33"/>
    <mergeCell ref="DN50:ED50"/>
    <mergeCell ref="DN49:ED49"/>
    <mergeCell ref="EE44:ES44"/>
    <mergeCell ref="DN48:ED48"/>
    <mergeCell ref="DN45:ED45"/>
    <mergeCell ref="EE49:ES49"/>
    <mergeCell ref="EE45:ES45"/>
    <mergeCell ref="EE46:ES46"/>
    <mergeCell ref="EE48:ES48"/>
    <mergeCell ref="DN46:ED46"/>
    <mergeCell ref="EK184:EW184"/>
    <mergeCell ref="DN108:ED108"/>
    <mergeCell ref="DK132:DW132"/>
    <mergeCell ref="DK136:DW136"/>
    <mergeCell ref="DK133:DW133"/>
    <mergeCell ref="DK134:DW134"/>
    <mergeCell ref="DX129:EJ129"/>
    <mergeCell ref="DK148:DW148"/>
    <mergeCell ref="DK154:DW154"/>
    <mergeCell ref="DK152:DW152"/>
    <mergeCell ref="CW70:DM70"/>
    <mergeCell ref="CW71:DM71"/>
    <mergeCell ref="CW69:DM69"/>
    <mergeCell ref="DN95:ED95"/>
    <mergeCell ref="DN94:ED94"/>
    <mergeCell ref="DN93:ED93"/>
    <mergeCell ref="CW73:DM73"/>
    <mergeCell ref="CW86:DM86"/>
    <mergeCell ref="DN81:ED81"/>
    <mergeCell ref="DN85:ED85"/>
    <mergeCell ref="EE54:ES54"/>
    <mergeCell ref="DN58:ED58"/>
    <mergeCell ref="CW62:DM62"/>
    <mergeCell ref="ET61:FJ61"/>
    <mergeCell ref="ET58:FJ58"/>
    <mergeCell ref="DN56:ED56"/>
    <mergeCell ref="EE59:ES59"/>
    <mergeCell ref="ET62:FJ62"/>
    <mergeCell ref="ET57:FJ57"/>
    <mergeCell ref="ET54:FG54"/>
    <mergeCell ref="DN55:ED55"/>
    <mergeCell ref="EE57:ES57"/>
    <mergeCell ref="EE58:ES58"/>
    <mergeCell ref="EE56:ES56"/>
    <mergeCell ref="EE55:ES55"/>
    <mergeCell ref="DN57:ED57"/>
    <mergeCell ref="ET59:FG59"/>
    <mergeCell ref="ET49:FG49"/>
    <mergeCell ref="ET56:FJ56"/>
    <mergeCell ref="ET38:FG38"/>
    <mergeCell ref="ET55:FJ55"/>
    <mergeCell ref="ET53:FG53"/>
    <mergeCell ref="ET52:FG52"/>
    <mergeCell ref="ET39:FJ39"/>
    <mergeCell ref="ET43:FJ43"/>
    <mergeCell ref="ET48:FJ48"/>
    <mergeCell ref="ET41:FJ41"/>
    <mergeCell ref="EE41:ES41"/>
    <mergeCell ref="DN22:ED22"/>
    <mergeCell ref="DN27:ED27"/>
    <mergeCell ref="DN31:ED31"/>
    <mergeCell ref="DN24:ED24"/>
    <mergeCell ref="EE22:ES22"/>
    <mergeCell ref="EE25:ES25"/>
    <mergeCell ref="DN29:ED29"/>
    <mergeCell ref="DN30:ED30"/>
    <mergeCell ref="ET37:FG37"/>
    <mergeCell ref="ET40:FJ40"/>
    <mergeCell ref="CW26:DM26"/>
    <mergeCell ref="EE30:ES30"/>
    <mergeCell ref="DN26:ED26"/>
    <mergeCell ref="DN28:ED28"/>
    <mergeCell ref="EE33:ES33"/>
    <mergeCell ref="DN40:ED40"/>
    <mergeCell ref="CW40:DM40"/>
    <mergeCell ref="EE36:ES36"/>
    <mergeCell ref="DN25:ED25"/>
    <mergeCell ref="CF36:CV36"/>
    <mergeCell ref="BU220:CG220"/>
    <mergeCell ref="BU215:CG216"/>
    <mergeCell ref="DX220:EJ220"/>
    <mergeCell ref="DN113:ED113"/>
    <mergeCell ref="DK127:DW127"/>
    <mergeCell ref="DX125:EJ125"/>
    <mergeCell ref="DK124:DW124"/>
    <mergeCell ref="DK126:DW126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CF26:CV26"/>
    <mergeCell ref="CF23:CV23"/>
    <mergeCell ref="CH221:CW221"/>
    <mergeCell ref="CH220:CW220"/>
    <mergeCell ref="CH222:CW222"/>
    <mergeCell ref="CX221:DJ221"/>
    <mergeCell ref="DX223:EJ223"/>
    <mergeCell ref="DX224:EJ224"/>
    <mergeCell ref="DX222:EJ222"/>
    <mergeCell ref="DX221:EJ221"/>
    <mergeCell ref="DX234:EJ234"/>
    <mergeCell ref="EX246:FG246"/>
    <mergeCell ref="DX239:EJ239"/>
    <mergeCell ref="DX241:EJ241"/>
    <mergeCell ref="EX240:FG240"/>
    <mergeCell ref="DX235:EJ235"/>
    <mergeCell ref="EK242:EW242"/>
    <mergeCell ref="EK238:EW238"/>
    <mergeCell ref="EK240:EW240"/>
    <mergeCell ref="EX241:FG241"/>
    <mergeCell ref="EK249:EW249"/>
    <mergeCell ref="EX250:FJ250"/>
    <mergeCell ref="EK246:EW246"/>
    <mergeCell ref="EX249:FJ249"/>
    <mergeCell ref="EK248:FJ248"/>
    <mergeCell ref="A247:FJ247"/>
    <mergeCell ref="BC250:BT250"/>
    <mergeCell ref="AK248:AP249"/>
    <mergeCell ref="BU246:CG246"/>
    <mergeCell ref="CX246:DJ246"/>
    <mergeCell ref="EX251:FJ251"/>
    <mergeCell ref="EX255:FG255"/>
    <mergeCell ref="DK246:DW246"/>
    <mergeCell ref="EX252:FJ252"/>
    <mergeCell ref="EK250:EW250"/>
    <mergeCell ref="EX253:FG253"/>
    <mergeCell ref="EK251:EW251"/>
    <mergeCell ref="DK253:DW253"/>
    <mergeCell ref="DK249:DW249"/>
    <mergeCell ref="DX253:EJ253"/>
    <mergeCell ref="CX265:DJ265"/>
    <mergeCell ref="DX254:EJ254"/>
    <mergeCell ref="DX256:EJ256"/>
    <mergeCell ref="DX257:EJ257"/>
    <mergeCell ref="DX258:EJ258"/>
    <mergeCell ref="DX262:EJ262"/>
    <mergeCell ref="CX264:DJ264"/>
    <mergeCell ref="CH257:CW257"/>
    <mergeCell ref="CH254:CW254"/>
    <mergeCell ref="EX271:FJ271"/>
    <mergeCell ref="DK262:DW262"/>
    <mergeCell ref="DK263:DW263"/>
    <mergeCell ref="CX269:DJ269"/>
    <mergeCell ref="DX265:EJ265"/>
    <mergeCell ref="DK266:DW266"/>
    <mergeCell ref="DX266:EJ266"/>
    <mergeCell ref="EK261:FJ261"/>
    <mergeCell ref="DX269:EJ269"/>
    <mergeCell ref="EK268:EW268"/>
    <mergeCell ref="EK269:EW269"/>
    <mergeCell ref="EX263:FJ263"/>
    <mergeCell ref="EK262:EW262"/>
    <mergeCell ref="EX262:FJ262"/>
    <mergeCell ref="EK263:EW263"/>
    <mergeCell ref="EK267:EW267"/>
    <mergeCell ref="DX276:EJ276"/>
    <mergeCell ref="EK272:EW272"/>
    <mergeCell ref="CX266:DJ266"/>
    <mergeCell ref="DK267:DW267"/>
    <mergeCell ref="CX275:DR275"/>
    <mergeCell ref="DK276:DW276"/>
    <mergeCell ref="EX275:FE275"/>
    <mergeCell ref="EK270:EW270"/>
    <mergeCell ref="DX270:EJ270"/>
    <mergeCell ref="EX273:FJ273"/>
    <mergeCell ref="DX273:EJ273"/>
    <mergeCell ref="DX275:EJ275"/>
    <mergeCell ref="EK271:EW271"/>
    <mergeCell ref="EK280:FJ280"/>
    <mergeCell ref="EX274:FJ274"/>
    <mergeCell ref="EK276:EW276"/>
    <mergeCell ref="EX278:FG278"/>
    <mergeCell ref="EK278:EW278"/>
    <mergeCell ref="EK274:EW274"/>
    <mergeCell ref="EX276:FG276"/>
    <mergeCell ref="EX277:FG277"/>
    <mergeCell ref="EK275:EW275"/>
    <mergeCell ref="EK277:EW277"/>
    <mergeCell ref="EK290:EW290"/>
    <mergeCell ref="DK288:DW288"/>
    <mergeCell ref="DX289:EJ289"/>
    <mergeCell ref="EK288:EW288"/>
    <mergeCell ref="EK289:EW289"/>
    <mergeCell ref="DX288:EJ288"/>
    <mergeCell ref="DX290:EJ290"/>
    <mergeCell ref="DK289:DW289"/>
    <mergeCell ref="BU243:CG243"/>
    <mergeCell ref="CH252:CW252"/>
    <mergeCell ref="BU248:CG249"/>
    <mergeCell ref="CX251:DJ251"/>
    <mergeCell ref="CX252:DJ252"/>
    <mergeCell ref="CH248:EJ248"/>
    <mergeCell ref="CH250:CW250"/>
    <mergeCell ref="DK251:DW251"/>
    <mergeCell ref="DK250:DW250"/>
    <mergeCell ref="BU250:CG250"/>
    <mergeCell ref="DK244:DW244"/>
    <mergeCell ref="CX245:DJ245"/>
    <mergeCell ref="CX243:DJ243"/>
    <mergeCell ref="DK252:DW252"/>
    <mergeCell ref="CH251:CW251"/>
    <mergeCell ref="CH243:CW243"/>
    <mergeCell ref="CH249:CW249"/>
    <mergeCell ref="CX244:DJ244"/>
    <mergeCell ref="BU238:CG238"/>
    <mergeCell ref="CH238:CW238"/>
    <mergeCell ref="CX240:DJ240"/>
    <mergeCell ref="DX250:EJ250"/>
    <mergeCell ref="DX243:EJ243"/>
    <mergeCell ref="DK239:DW239"/>
    <mergeCell ref="CX242:DJ242"/>
    <mergeCell ref="DK243:DW243"/>
    <mergeCell ref="DX240:EJ240"/>
    <mergeCell ref="CX250:DJ250"/>
    <mergeCell ref="BU241:CG241"/>
    <mergeCell ref="BU242:CG242"/>
    <mergeCell ref="CH240:CW240"/>
    <mergeCell ref="BU240:CG240"/>
    <mergeCell ref="CH242:CW242"/>
    <mergeCell ref="CH241:CW241"/>
    <mergeCell ref="CH234:CW234"/>
    <mergeCell ref="CH233:CW233"/>
    <mergeCell ref="CX232:DJ232"/>
    <mergeCell ref="CX237:DJ237"/>
    <mergeCell ref="CX235:DJ235"/>
    <mergeCell ref="CX234:DJ234"/>
    <mergeCell ref="CX236:DJ236"/>
    <mergeCell ref="BU232:CG232"/>
    <mergeCell ref="CX228:DJ228"/>
    <mergeCell ref="CH231:CW231"/>
    <mergeCell ref="BU233:CG233"/>
    <mergeCell ref="BU228:CG228"/>
    <mergeCell ref="CH232:CW232"/>
    <mergeCell ref="CX231:DJ231"/>
    <mergeCell ref="DK221:DW221"/>
    <mergeCell ref="BU239:CG239"/>
    <mergeCell ref="CH224:CW224"/>
    <mergeCell ref="BU230:CG231"/>
    <mergeCell ref="CM229:FG229"/>
    <mergeCell ref="CH226:CW226"/>
    <mergeCell ref="CH225:CW225"/>
    <mergeCell ref="CX238:DJ238"/>
    <mergeCell ref="BU225:CG225"/>
    <mergeCell ref="BU234:CG234"/>
    <mergeCell ref="BU224:CG224"/>
    <mergeCell ref="BU227:CG227"/>
    <mergeCell ref="A157:AJ157"/>
    <mergeCell ref="A165:AJ165"/>
    <mergeCell ref="AK163:AP163"/>
    <mergeCell ref="AK164:AP164"/>
    <mergeCell ref="AK165:AP165"/>
    <mergeCell ref="A163:AJ163"/>
    <mergeCell ref="AK161:AP161"/>
    <mergeCell ref="BU179:CG180"/>
    <mergeCell ref="A161:AJ161"/>
    <mergeCell ref="AK158:BB158"/>
    <mergeCell ref="A280:AJ281"/>
    <mergeCell ref="A277:AJ277"/>
    <mergeCell ref="A275:AH275"/>
    <mergeCell ref="A273:AJ273"/>
    <mergeCell ref="A274:AJ274"/>
    <mergeCell ref="A276:AJ276"/>
    <mergeCell ref="A278:AJ278"/>
    <mergeCell ref="AQ280:BB281"/>
    <mergeCell ref="BC280:BT281"/>
    <mergeCell ref="BC277:BR277"/>
    <mergeCell ref="AK274:AP274"/>
    <mergeCell ref="AK276:AP276"/>
    <mergeCell ref="BC275:BI275"/>
    <mergeCell ref="AK280:AP281"/>
    <mergeCell ref="AK277:AP277"/>
    <mergeCell ref="AQ276:BB276"/>
    <mergeCell ref="BC276:BR276"/>
    <mergeCell ref="AQ277:BB277"/>
    <mergeCell ref="DK272:DW272"/>
    <mergeCell ref="DK274:DW274"/>
    <mergeCell ref="CX271:DJ271"/>
    <mergeCell ref="DK273:DW273"/>
    <mergeCell ref="CX274:DJ274"/>
    <mergeCell ref="CX273:DJ273"/>
    <mergeCell ref="CX272:DJ272"/>
    <mergeCell ref="DX272:EJ272"/>
    <mergeCell ref="DX274:EJ274"/>
    <mergeCell ref="EK273:EW273"/>
    <mergeCell ref="DX271:EJ271"/>
    <mergeCell ref="EX272:FJ272"/>
    <mergeCell ref="EX281:FJ281"/>
    <mergeCell ref="CX277:DJ277"/>
    <mergeCell ref="CH281:CW281"/>
    <mergeCell ref="A279:FJ279"/>
    <mergeCell ref="BU280:CG281"/>
    <mergeCell ref="DX281:EJ281"/>
    <mergeCell ref="EK281:EW281"/>
    <mergeCell ref="DX277:EJ277"/>
    <mergeCell ref="BU277:CG277"/>
    <mergeCell ref="BU285:CG285"/>
    <mergeCell ref="BC283:BT283"/>
    <mergeCell ref="BU283:CG283"/>
    <mergeCell ref="BC284:BT284"/>
    <mergeCell ref="BU284:CG284"/>
    <mergeCell ref="DX284:EJ284"/>
    <mergeCell ref="CX283:DJ283"/>
    <mergeCell ref="BC282:BT282"/>
    <mergeCell ref="BU282:CG282"/>
    <mergeCell ref="BC285:BT285"/>
    <mergeCell ref="BC288:BT288"/>
    <mergeCell ref="EX282:FJ282"/>
    <mergeCell ref="EX284:FJ284"/>
    <mergeCell ref="EX283:FJ283"/>
    <mergeCell ref="CH284:CW284"/>
    <mergeCell ref="EK282:EW282"/>
    <mergeCell ref="DX283:EJ283"/>
    <mergeCell ref="CX284:DJ284"/>
    <mergeCell ref="DK283:DW283"/>
    <mergeCell ref="A289:AJ289"/>
    <mergeCell ref="AK287:AP287"/>
    <mergeCell ref="AQ287:BB287"/>
    <mergeCell ref="AQ286:BB286"/>
    <mergeCell ref="AK286:AP286"/>
    <mergeCell ref="AK288:AP288"/>
    <mergeCell ref="AK289:AP289"/>
    <mergeCell ref="A293:AJ293"/>
    <mergeCell ref="AK291:AP291"/>
    <mergeCell ref="AQ290:BB290"/>
    <mergeCell ref="A290:AJ290"/>
    <mergeCell ref="AK290:AP290"/>
    <mergeCell ref="AQ292:BB292"/>
    <mergeCell ref="AK292:AP292"/>
    <mergeCell ref="A292:AJ292"/>
    <mergeCell ref="AQ293:BB293"/>
    <mergeCell ref="DX299:EJ299"/>
    <mergeCell ref="DK299:DW299"/>
    <mergeCell ref="DK298:DW298"/>
    <mergeCell ref="A295:AJ295"/>
    <mergeCell ref="A296:AJ296"/>
    <mergeCell ref="BC297:BT297"/>
    <mergeCell ref="BC298:BT298"/>
    <mergeCell ref="AQ298:BB298"/>
    <mergeCell ref="BU298:CG298"/>
    <mergeCell ref="CH298:CW298"/>
    <mergeCell ref="A306:AJ306"/>
    <mergeCell ref="AK306:AP306"/>
    <mergeCell ref="AK297:AP297"/>
    <mergeCell ref="A298:AJ298"/>
    <mergeCell ref="AK298:AP298"/>
    <mergeCell ref="A301:AJ301"/>
    <mergeCell ref="A299:AJ299"/>
    <mergeCell ref="A302:AJ302"/>
    <mergeCell ref="AK302:AP302"/>
    <mergeCell ref="A300:AJ300"/>
    <mergeCell ref="A307:AJ307"/>
    <mergeCell ref="AK307:AP307"/>
    <mergeCell ref="EX315:FJ315"/>
    <mergeCell ref="DK313:DW313"/>
    <mergeCell ref="EX314:FJ314"/>
    <mergeCell ref="CX313:DJ313"/>
    <mergeCell ref="DK314:DW314"/>
    <mergeCell ref="EX313:FJ313"/>
    <mergeCell ref="EK315:EW315"/>
    <mergeCell ref="EK314:EW314"/>
    <mergeCell ref="A313:AJ313"/>
    <mergeCell ref="AK313:AP313"/>
    <mergeCell ref="AQ315:BB315"/>
    <mergeCell ref="AQ313:BB313"/>
    <mergeCell ref="AK314:AP314"/>
    <mergeCell ref="AQ314:BB314"/>
    <mergeCell ref="A315:AJ315"/>
    <mergeCell ref="AK315:AP315"/>
    <mergeCell ref="A314:AJ314"/>
    <mergeCell ref="EX312:FJ312"/>
    <mergeCell ref="EX307:FJ307"/>
    <mergeCell ref="EK312:EW312"/>
    <mergeCell ref="DK312:DW312"/>
    <mergeCell ref="DK307:DW307"/>
    <mergeCell ref="CH311:EJ311"/>
    <mergeCell ref="DX312:EJ312"/>
    <mergeCell ref="EK308:EW308"/>
    <mergeCell ref="BC294:BR294"/>
    <mergeCell ref="EK307:EW307"/>
    <mergeCell ref="DX308:EJ308"/>
    <mergeCell ref="CH300:CW300"/>
    <mergeCell ref="CH296:CW296"/>
    <mergeCell ref="DK297:DW297"/>
    <mergeCell ref="DX305:EJ305"/>
    <mergeCell ref="DX297:EJ297"/>
    <mergeCell ref="DK301:DW301"/>
    <mergeCell ref="CX303:DJ303"/>
    <mergeCell ref="AQ288:BB288"/>
    <mergeCell ref="BC289:BT289"/>
    <mergeCell ref="BC286:BT286"/>
    <mergeCell ref="AQ291:BB291"/>
    <mergeCell ref="BC290:BT290"/>
    <mergeCell ref="BC287:BT287"/>
    <mergeCell ref="AK282:AP282"/>
    <mergeCell ref="AK283:AP283"/>
    <mergeCell ref="AK284:AP284"/>
    <mergeCell ref="AQ285:BB285"/>
    <mergeCell ref="AK285:AP285"/>
    <mergeCell ref="AQ282:BB282"/>
    <mergeCell ref="AQ284:BB284"/>
    <mergeCell ref="AQ283:BB283"/>
    <mergeCell ref="BC271:BT271"/>
    <mergeCell ref="BC272:BT272"/>
    <mergeCell ref="A272:AJ272"/>
    <mergeCell ref="AQ271:BB271"/>
    <mergeCell ref="AK272:AP272"/>
    <mergeCell ref="AQ272:BB272"/>
    <mergeCell ref="A270:AJ270"/>
    <mergeCell ref="A268:AJ268"/>
    <mergeCell ref="AK268:AP268"/>
    <mergeCell ref="A271:AJ271"/>
    <mergeCell ref="AK271:AP271"/>
    <mergeCell ref="A269:AJ269"/>
    <mergeCell ref="A266:AJ266"/>
    <mergeCell ref="AQ266:BB266"/>
    <mergeCell ref="AK266:AP266"/>
    <mergeCell ref="AK267:AP267"/>
    <mergeCell ref="A267:AJ267"/>
    <mergeCell ref="AQ267:BB267"/>
    <mergeCell ref="A265:AJ265"/>
    <mergeCell ref="AQ265:BB265"/>
    <mergeCell ref="AK265:AP265"/>
    <mergeCell ref="A264:AJ264"/>
    <mergeCell ref="AK264:AP264"/>
    <mergeCell ref="AQ264:BB264"/>
    <mergeCell ref="A258:AJ258"/>
    <mergeCell ref="A259:BH259"/>
    <mergeCell ref="AK258:AP258"/>
    <mergeCell ref="BC263:BT263"/>
    <mergeCell ref="AK263:AP263"/>
    <mergeCell ref="AK261:AP262"/>
    <mergeCell ref="A261:AJ262"/>
    <mergeCell ref="AQ261:BB262"/>
    <mergeCell ref="BC258:BT258"/>
    <mergeCell ref="BC261:BT262"/>
    <mergeCell ref="BC246:BT246"/>
    <mergeCell ref="BC248:BT249"/>
    <mergeCell ref="BC242:BT242"/>
    <mergeCell ref="BC241:BT241"/>
    <mergeCell ref="BC243:BT243"/>
    <mergeCell ref="BC240:BT240"/>
    <mergeCell ref="DK227:DW227"/>
    <mergeCell ref="DK228:DW228"/>
    <mergeCell ref="CX223:DJ223"/>
    <mergeCell ref="DK223:DW223"/>
    <mergeCell ref="DK225:DW225"/>
    <mergeCell ref="CX227:DJ227"/>
    <mergeCell ref="CH228:CW228"/>
    <mergeCell ref="CH223:CW223"/>
    <mergeCell ref="BU226:CG226"/>
    <mergeCell ref="ET86:FJ86"/>
    <mergeCell ref="EE87:ES87"/>
    <mergeCell ref="ET94:FJ94"/>
    <mergeCell ref="EE94:ES94"/>
    <mergeCell ref="EE93:ES93"/>
    <mergeCell ref="ET93:FJ93"/>
    <mergeCell ref="EE90:ES90"/>
    <mergeCell ref="EE91:ES91"/>
    <mergeCell ref="EE83:ES83"/>
    <mergeCell ref="EE88:ES88"/>
    <mergeCell ref="EE89:ES89"/>
    <mergeCell ref="ET78:FJ78"/>
    <mergeCell ref="ET80:FH80"/>
    <mergeCell ref="EE78:ES78"/>
    <mergeCell ref="ET81:FJ81"/>
    <mergeCell ref="EE81:ES81"/>
    <mergeCell ref="ET87:FJ87"/>
    <mergeCell ref="ET82:FJ82"/>
    <mergeCell ref="ET101:FG101"/>
    <mergeCell ref="ET97:FJ97"/>
    <mergeCell ref="ET98:FJ98"/>
    <mergeCell ref="ET99:FJ99"/>
    <mergeCell ref="ET96:FJ96"/>
    <mergeCell ref="ET92:FJ92"/>
    <mergeCell ref="ET90:FJ90"/>
    <mergeCell ref="ET88:FJ88"/>
    <mergeCell ref="ET89:FJ89"/>
    <mergeCell ref="ET91:FJ91"/>
    <mergeCell ref="A125:AJ125"/>
    <mergeCell ref="AK124:AP124"/>
    <mergeCell ref="AK125:AP125"/>
    <mergeCell ref="ET100:FJ100"/>
    <mergeCell ref="ET113:FG113"/>
    <mergeCell ref="DK125:DW125"/>
    <mergeCell ref="ET107:FJ107"/>
    <mergeCell ref="ET115:FJ115"/>
    <mergeCell ref="ET111:FJ111"/>
    <mergeCell ref="EX123:FJ123"/>
    <mergeCell ref="DN73:ED73"/>
    <mergeCell ref="EE80:ES80"/>
    <mergeCell ref="DN74:ED74"/>
    <mergeCell ref="EE75:ES75"/>
    <mergeCell ref="EE76:ES76"/>
    <mergeCell ref="DN78:ED78"/>
    <mergeCell ref="DN96:ED96"/>
    <mergeCell ref="CW107:DM107"/>
    <mergeCell ref="EE99:ES99"/>
    <mergeCell ref="EE100:ES100"/>
    <mergeCell ref="DN103:ED103"/>
    <mergeCell ref="CW96:DM96"/>
    <mergeCell ref="EE96:ES96"/>
    <mergeCell ref="EE104:ES104"/>
    <mergeCell ref="CW105:DM105"/>
    <mergeCell ref="CW97:DM97"/>
    <mergeCell ref="EE108:ES108"/>
    <mergeCell ref="EE109:ES109"/>
    <mergeCell ref="DN110:ED110"/>
    <mergeCell ref="EE110:ES110"/>
    <mergeCell ref="DN111:ED111"/>
    <mergeCell ref="CW110:DM110"/>
    <mergeCell ref="CW109:DM109"/>
    <mergeCell ref="CW108:DM108"/>
    <mergeCell ref="CF109:CV109"/>
    <mergeCell ref="EE98:ES98"/>
    <mergeCell ref="DN99:ED99"/>
    <mergeCell ref="DN109:ED109"/>
    <mergeCell ref="DN100:ED100"/>
    <mergeCell ref="CW104:DM104"/>
    <mergeCell ref="CW101:DM101"/>
    <mergeCell ref="CW106:DM106"/>
    <mergeCell ref="CW102:DM102"/>
    <mergeCell ref="CW103:DM103"/>
    <mergeCell ref="CW113:DM113"/>
    <mergeCell ref="CX127:DJ127"/>
    <mergeCell ref="CH122:EJ122"/>
    <mergeCell ref="CH123:CW123"/>
    <mergeCell ref="CH124:CW124"/>
    <mergeCell ref="EE113:ES113"/>
    <mergeCell ref="DK123:DW123"/>
    <mergeCell ref="DX126:EJ126"/>
    <mergeCell ref="EK126:EW126"/>
    <mergeCell ref="DX124:EJ124"/>
    <mergeCell ref="EE65:ES65"/>
    <mergeCell ref="ET74:FJ74"/>
    <mergeCell ref="ET73:FG73"/>
    <mergeCell ref="ET68:FJ68"/>
    <mergeCell ref="ET66:FJ66"/>
    <mergeCell ref="EE66:ES66"/>
    <mergeCell ref="ET72:FH72"/>
    <mergeCell ref="CW75:DM75"/>
    <mergeCell ref="CW77:DM77"/>
    <mergeCell ref="DN75:ED75"/>
    <mergeCell ref="DN76:ED76"/>
    <mergeCell ref="DN77:ED77"/>
    <mergeCell ref="CW76:DM76"/>
    <mergeCell ref="ET77:FJ77"/>
    <mergeCell ref="ET76:FG76"/>
    <mergeCell ref="ET67:FJ67"/>
    <mergeCell ref="EE79:ES79"/>
    <mergeCell ref="EE74:ES74"/>
    <mergeCell ref="ET71:FH71"/>
    <mergeCell ref="ET70:FH70"/>
    <mergeCell ref="ET69:FJ69"/>
    <mergeCell ref="EE77:ES77"/>
    <mergeCell ref="ET75:FG75"/>
    <mergeCell ref="EE73:ES73"/>
    <mergeCell ref="EE71:ES71"/>
    <mergeCell ref="EE70:ES70"/>
    <mergeCell ref="EE68:ES68"/>
    <mergeCell ref="EE69:ES69"/>
    <mergeCell ref="EE72:ES72"/>
    <mergeCell ref="EE84:ES84"/>
    <mergeCell ref="ET84:FJ84"/>
    <mergeCell ref="EE85:ES85"/>
    <mergeCell ref="BU131:CG131"/>
    <mergeCell ref="CW116:DM116"/>
    <mergeCell ref="ET103:FJ103"/>
    <mergeCell ref="ET108:FJ108"/>
    <mergeCell ref="EX124:FJ124"/>
    <mergeCell ref="ET104:FJ104"/>
    <mergeCell ref="DN119:ED119"/>
    <mergeCell ref="A131:AJ131"/>
    <mergeCell ref="ET83:FJ83"/>
    <mergeCell ref="CF110:CV110"/>
    <mergeCell ref="DN90:ED90"/>
    <mergeCell ref="EE95:ES95"/>
    <mergeCell ref="EE92:ES92"/>
    <mergeCell ref="EE97:ES97"/>
    <mergeCell ref="A122:AJ123"/>
    <mergeCell ref="A130:AJ130"/>
    <mergeCell ref="AK129:AP129"/>
    <mergeCell ref="AQ130:BB130"/>
    <mergeCell ref="AQ129:BB129"/>
    <mergeCell ref="AK130:AP130"/>
    <mergeCell ref="BU136:CG136"/>
    <mergeCell ref="AK135:AP135"/>
    <mergeCell ref="BC130:BT130"/>
    <mergeCell ref="BC131:BT131"/>
    <mergeCell ref="BC133:BT133"/>
    <mergeCell ref="BC132:BR132"/>
    <mergeCell ref="AK134:AP134"/>
    <mergeCell ref="BU135:CG135"/>
    <mergeCell ref="BU133:CG133"/>
    <mergeCell ref="BU134:CG134"/>
    <mergeCell ref="CH133:CW133"/>
    <mergeCell ref="CH134:CW134"/>
    <mergeCell ref="CH136:CW136"/>
    <mergeCell ref="CX128:DJ128"/>
    <mergeCell ref="CX136:DJ136"/>
    <mergeCell ref="CX133:DJ133"/>
    <mergeCell ref="CX131:DJ131"/>
    <mergeCell ref="CX135:DJ135"/>
    <mergeCell ref="CX132:DJ132"/>
    <mergeCell ref="CX129:DJ129"/>
    <mergeCell ref="CH135:CW135"/>
    <mergeCell ref="CH128:CW128"/>
    <mergeCell ref="DX133:EJ133"/>
    <mergeCell ref="DK130:DW130"/>
    <mergeCell ref="CX126:DJ126"/>
    <mergeCell ref="CH132:CW132"/>
    <mergeCell ref="DX132:EJ132"/>
    <mergeCell ref="AQ125:BB125"/>
    <mergeCell ref="DX155:EJ155"/>
    <mergeCell ref="DX154:EJ154"/>
    <mergeCell ref="CH154:CW154"/>
    <mergeCell ref="CH151:CW151"/>
    <mergeCell ref="BC151:BT151"/>
    <mergeCell ref="BU152:CG152"/>
    <mergeCell ref="BU153:CG153"/>
    <mergeCell ref="BU149:CG149"/>
    <mergeCell ref="CH131:CW131"/>
    <mergeCell ref="DN112:ED112"/>
    <mergeCell ref="EE107:ES107"/>
    <mergeCell ref="CX151:DJ151"/>
    <mergeCell ref="CX156:DJ156"/>
    <mergeCell ref="CX154:DJ154"/>
    <mergeCell ref="CX150:DJ150"/>
    <mergeCell ref="CX152:DJ152"/>
    <mergeCell ref="EK147:EW147"/>
    <mergeCell ref="EK149:EW149"/>
    <mergeCell ref="EK150:EW150"/>
    <mergeCell ref="BU156:CG156"/>
    <mergeCell ref="BU154:CG154"/>
    <mergeCell ref="BU155:CG155"/>
    <mergeCell ref="BC163:BT163"/>
    <mergeCell ref="BC159:BR159"/>
    <mergeCell ref="BC161:BR161"/>
    <mergeCell ref="BU163:CG163"/>
    <mergeCell ref="AQ152:BB152"/>
    <mergeCell ref="BC149:BT149"/>
    <mergeCell ref="AQ151:BB151"/>
    <mergeCell ref="AQ150:BB150"/>
    <mergeCell ref="BC150:BT150"/>
    <mergeCell ref="BC152:BT152"/>
    <mergeCell ref="CH157:CW157"/>
    <mergeCell ref="CX157:DJ157"/>
    <mergeCell ref="BC144:BT144"/>
    <mergeCell ref="BU150:CG150"/>
    <mergeCell ref="CX148:DJ148"/>
    <mergeCell ref="CH150:CW150"/>
    <mergeCell ref="CX146:DJ146"/>
    <mergeCell ref="CH144:CW144"/>
    <mergeCell ref="CX147:DJ147"/>
    <mergeCell ref="BC148:BT148"/>
    <mergeCell ref="CH149:CW149"/>
    <mergeCell ref="BU146:CG146"/>
    <mergeCell ref="DX182:EJ182"/>
    <mergeCell ref="CX184:DJ184"/>
    <mergeCell ref="BU184:CG184"/>
    <mergeCell ref="CH182:CW182"/>
    <mergeCell ref="DX184:EJ184"/>
    <mergeCell ref="DK183:DW183"/>
    <mergeCell ref="CH183:CW183"/>
    <mergeCell ref="DK184:DW184"/>
    <mergeCell ref="AQ199:BB199"/>
    <mergeCell ref="AQ190:BB190"/>
    <mergeCell ref="AK198:AP198"/>
    <mergeCell ref="AK192:AP192"/>
    <mergeCell ref="AQ191:BB191"/>
    <mergeCell ref="A194:FJ194"/>
    <mergeCell ref="A192:AJ192"/>
    <mergeCell ref="A197:AJ197"/>
    <mergeCell ref="BU192:CG192"/>
    <mergeCell ref="CH192:CW192"/>
    <mergeCell ref="CX197:DJ197"/>
    <mergeCell ref="BU198:CG198"/>
    <mergeCell ref="AK197:AP197"/>
    <mergeCell ref="CH197:CW197"/>
    <mergeCell ref="CH198:CW198"/>
    <mergeCell ref="AQ197:BB197"/>
    <mergeCell ref="BU197:CG197"/>
    <mergeCell ref="CX198:DJ198"/>
    <mergeCell ref="AQ198:BB198"/>
    <mergeCell ref="BC198:BT198"/>
    <mergeCell ref="DX201:EJ201"/>
    <mergeCell ref="CX202:DJ202"/>
    <mergeCell ref="CH200:CW200"/>
    <mergeCell ref="CH202:CW202"/>
    <mergeCell ref="CX200:DJ200"/>
    <mergeCell ref="DK202:DW202"/>
    <mergeCell ref="DK201:DW201"/>
    <mergeCell ref="DK200:DW200"/>
    <mergeCell ref="CX199:DJ199"/>
    <mergeCell ref="CX203:DJ203"/>
    <mergeCell ref="CH203:CW203"/>
    <mergeCell ref="BC203:BT203"/>
    <mergeCell ref="BU200:CG200"/>
    <mergeCell ref="CX201:DJ201"/>
    <mergeCell ref="EK207:EW207"/>
    <mergeCell ref="EK198:EW198"/>
    <mergeCell ref="EK197:EW197"/>
    <mergeCell ref="EK206:EW206"/>
    <mergeCell ref="EK200:EW200"/>
    <mergeCell ref="EK202:EW202"/>
    <mergeCell ref="EK205:EW205"/>
    <mergeCell ref="EK203:EW203"/>
    <mergeCell ref="EK204:EW204"/>
    <mergeCell ref="EK199:EW199"/>
    <mergeCell ref="BU185:CG185"/>
    <mergeCell ref="A179:AJ180"/>
    <mergeCell ref="A181:AJ181"/>
    <mergeCell ref="A164:AJ164"/>
    <mergeCell ref="A170:AJ171"/>
    <mergeCell ref="A167:AJ167"/>
    <mergeCell ref="A176:AJ176"/>
    <mergeCell ref="A177:AJ177"/>
    <mergeCell ref="BU182:CG182"/>
    <mergeCell ref="CG178:CX178"/>
    <mergeCell ref="EK152:EW152"/>
    <mergeCell ref="EK148:EW148"/>
    <mergeCell ref="EK154:EW154"/>
    <mergeCell ref="EK155:EW155"/>
    <mergeCell ref="EK151:EW151"/>
    <mergeCell ref="EX146:FJ146"/>
    <mergeCell ref="EX153:FJ153"/>
    <mergeCell ref="EX149:FJ149"/>
    <mergeCell ref="EX151:FJ151"/>
    <mergeCell ref="EX152:FJ152"/>
    <mergeCell ref="EX147:FJ147"/>
    <mergeCell ref="EX150:FJ150"/>
    <mergeCell ref="EK142:EW142"/>
    <mergeCell ref="EX141:FJ141"/>
    <mergeCell ref="EX143:FJ143"/>
    <mergeCell ref="EX145:FJ145"/>
    <mergeCell ref="EX144:FG144"/>
    <mergeCell ref="CX125:DJ125"/>
    <mergeCell ref="EK127:EW127"/>
    <mergeCell ref="EK125:EW125"/>
    <mergeCell ref="EX140:FJ140"/>
    <mergeCell ref="EK140:EW140"/>
    <mergeCell ref="EK134:EW134"/>
    <mergeCell ref="EK136:EW136"/>
    <mergeCell ref="EX137:FJ137"/>
    <mergeCell ref="DX137:EJ137"/>
    <mergeCell ref="EX127:FJ127"/>
    <mergeCell ref="BU125:CG125"/>
    <mergeCell ref="BC125:BT125"/>
    <mergeCell ref="CX130:DJ130"/>
    <mergeCell ref="DK128:DW128"/>
    <mergeCell ref="BC128:BT128"/>
    <mergeCell ref="CH126:CW126"/>
    <mergeCell ref="CH130:CW130"/>
    <mergeCell ref="BU129:CG129"/>
    <mergeCell ref="CH129:CW129"/>
    <mergeCell ref="CH127:CW127"/>
    <mergeCell ref="BC124:BT124"/>
    <mergeCell ref="BU124:CG124"/>
    <mergeCell ref="BC122:BT123"/>
    <mergeCell ref="A120:FG120"/>
    <mergeCell ref="CX123:DJ123"/>
    <mergeCell ref="AQ124:BB124"/>
    <mergeCell ref="EK124:EW124"/>
    <mergeCell ref="AT122:BB123"/>
    <mergeCell ref="CX124:DJ124"/>
    <mergeCell ref="DX123:EJ123"/>
    <mergeCell ref="BJ70:CE70"/>
    <mergeCell ref="AT89:BI89"/>
    <mergeCell ref="CF74:CV74"/>
    <mergeCell ref="AT94:BI94"/>
    <mergeCell ref="AT85:BI85"/>
    <mergeCell ref="CF85:CV85"/>
    <mergeCell ref="BJ78:CE78"/>
    <mergeCell ref="AT78:BI78"/>
    <mergeCell ref="BJ87:CE87"/>
    <mergeCell ref="CF71:CV71"/>
    <mergeCell ref="AT66:BI66"/>
    <mergeCell ref="AT65:BI65"/>
    <mergeCell ref="AT74:BI74"/>
    <mergeCell ref="AT68:BI68"/>
    <mergeCell ref="AT69:BI69"/>
    <mergeCell ref="AT70:BI70"/>
    <mergeCell ref="AT76:BI76"/>
    <mergeCell ref="AT71:BI71"/>
    <mergeCell ref="AT73:BI73"/>
    <mergeCell ref="AT72:BI72"/>
    <mergeCell ref="AT77:BI77"/>
    <mergeCell ref="AT102:BI102"/>
    <mergeCell ref="BJ97:CE97"/>
    <mergeCell ref="BJ108:CE108"/>
    <mergeCell ref="BJ101:CE101"/>
    <mergeCell ref="BJ105:CE105"/>
    <mergeCell ref="BJ103:CE103"/>
    <mergeCell ref="BJ102:CE102"/>
    <mergeCell ref="BJ100:CE100"/>
    <mergeCell ref="AT99:BI99"/>
    <mergeCell ref="AT104:BI104"/>
    <mergeCell ref="BJ104:CE104"/>
    <mergeCell ref="AT103:BI103"/>
    <mergeCell ref="AN103:AS103"/>
    <mergeCell ref="AN104:AS104"/>
    <mergeCell ref="BJ106:CE106"/>
    <mergeCell ref="BJ107:CE107"/>
    <mergeCell ref="A98:AM98"/>
    <mergeCell ref="CF107:CV107"/>
    <mergeCell ref="BJ99:CE99"/>
    <mergeCell ref="AT101:BI101"/>
    <mergeCell ref="AN101:AS101"/>
    <mergeCell ref="A99:AK99"/>
    <mergeCell ref="A103:AM103"/>
    <mergeCell ref="A101:AM101"/>
    <mergeCell ref="A104:AM104"/>
    <mergeCell ref="A96:AK96"/>
    <mergeCell ref="AT97:BI97"/>
    <mergeCell ref="A97:AK97"/>
    <mergeCell ref="AT96:BI96"/>
    <mergeCell ref="A102:AM102"/>
    <mergeCell ref="A100:AM100"/>
    <mergeCell ref="AN100:AS100"/>
    <mergeCell ref="AN98:AS98"/>
    <mergeCell ref="AN102:AS102"/>
    <mergeCell ref="AN78:AS78"/>
    <mergeCell ref="AT93:BI93"/>
    <mergeCell ref="A78:AM78"/>
    <mergeCell ref="A90:AM90"/>
    <mergeCell ref="A91:AM91"/>
    <mergeCell ref="A89:AM89"/>
    <mergeCell ref="A82:AM82"/>
    <mergeCell ref="A83:AM83"/>
    <mergeCell ref="A84:AM84"/>
    <mergeCell ref="A85:AM85"/>
    <mergeCell ref="AN77:AS77"/>
    <mergeCell ref="AN74:AS74"/>
    <mergeCell ref="A76:AM76"/>
    <mergeCell ref="A74:AM74"/>
    <mergeCell ref="AN75:AS75"/>
    <mergeCell ref="A77:AM77"/>
    <mergeCell ref="AN76:AS76"/>
    <mergeCell ref="A75:AM75"/>
    <mergeCell ref="AN59:AS59"/>
    <mergeCell ref="A52:AM52"/>
    <mergeCell ref="AN52:AS52"/>
    <mergeCell ref="A53:AM53"/>
    <mergeCell ref="A59:AM59"/>
    <mergeCell ref="AN53:AS53"/>
    <mergeCell ref="AN58:AS58"/>
    <mergeCell ref="A55:AM55"/>
    <mergeCell ref="AN57:AS57"/>
    <mergeCell ref="A51:AM51"/>
    <mergeCell ref="A50:AM50"/>
    <mergeCell ref="A47:AM47"/>
    <mergeCell ref="A46:AM46"/>
    <mergeCell ref="A49:AM49"/>
    <mergeCell ref="A60:AM60"/>
    <mergeCell ref="A57:AM57"/>
    <mergeCell ref="A58:AM58"/>
    <mergeCell ref="A54:AM54"/>
    <mergeCell ref="A56:AM56"/>
    <mergeCell ref="A64:AM64"/>
    <mergeCell ref="A61:AM61"/>
    <mergeCell ref="AN61:AS61"/>
    <mergeCell ref="AN63:AS63"/>
    <mergeCell ref="AN62:AS62"/>
    <mergeCell ref="AN60:AS60"/>
    <mergeCell ref="A62:AM62"/>
    <mergeCell ref="A73:AM73"/>
    <mergeCell ref="A66:AM66"/>
    <mergeCell ref="AN71:AS71"/>
    <mergeCell ref="A68:AM68"/>
    <mergeCell ref="A71:AM71"/>
    <mergeCell ref="A70:AM70"/>
    <mergeCell ref="AN67:AS67"/>
    <mergeCell ref="A67:AM67"/>
    <mergeCell ref="AN72:AS72"/>
    <mergeCell ref="AN69:AS69"/>
    <mergeCell ref="A63:AM63"/>
    <mergeCell ref="A72:AM72"/>
    <mergeCell ref="AN64:AS64"/>
    <mergeCell ref="AN65:AS65"/>
    <mergeCell ref="AN66:AS66"/>
    <mergeCell ref="AN70:AS70"/>
    <mergeCell ref="A65:AM65"/>
    <mergeCell ref="A69:AM69"/>
    <mergeCell ref="AN68:AS68"/>
    <mergeCell ref="AN110:AS110"/>
    <mergeCell ref="A114:AM114"/>
    <mergeCell ref="A121:FJ121"/>
    <mergeCell ref="A119:AM119"/>
    <mergeCell ref="EE119:ES119"/>
    <mergeCell ref="DN115:ED115"/>
    <mergeCell ref="EE115:ES115"/>
    <mergeCell ref="CW119:DM119"/>
    <mergeCell ref="CW111:DM111"/>
    <mergeCell ref="AT114:BI114"/>
    <mergeCell ref="CF116:CV116"/>
    <mergeCell ref="AT113:BI113"/>
    <mergeCell ref="AT112:BI112"/>
    <mergeCell ref="AT115:BI115"/>
    <mergeCell ref="BJ115:CE115"/>
    <mergeCell ref="AN119:AS119"/>
    <mergeCell ref="CW115:DM115"/>
    <mergeCell ref="BJ114:CE114"/>
    <mergeCell ref="CW114:DM114"/>
    <mergeCell ref="AT119:BI119"/>
    <mergeCell ref="CF114:CV114"/>
    <mergeCell ref="AT116:BI116"/>
    <mergeCell ref="BJ116:CE116"/>
    <mergeCell ref="CF119:CV119"/>
    <mergeCell ref="CF115:CV115"/>
    <mergeCell ref="AT95:BI95"/>
    <mergeCell ref="AT86:BI86"/>
    <mergeCell ref="AN90:AS90"/>
    <mergeCell ref="A93:AM93"/>
    <mergeCell ref="AN93:AS93"/>
    <mergeCell ref="AN94:AS94"/>
    <mergeCell ref="A94:AM94"/>
    <mergeCell ref="A95:AK95"/>
    <mergeCell ref="A92:AM92"/>
    <mergeCell ref="AN92:AS92"/>
    <mergeCell ref="AT80:BI80"/>
    <mergeCell ref="A80:AM80"/>
    <mergeCell ref="AN80:AS80"/>
    <mergeCell ref="AT82:BI82"/>
    <mergeCell ref="AN79:AS79"/>
    <mergeCell ref="A81:AM81"/>
    <mergeCell ref="AN89:AS89"/>
    <mergeCell ref="AN86:AS86"/>
    <mergeCell ref="AN82:AS82"/>
    <mergeCell ref="AN84:AS84"/>
    <mergeCell ref="AN85:AS85"/>
    <mergeCell ref="A88:AK88"/>
    <mergeCell ref="A87:AK87"/>
    <mergeCell ref="AT107:BI107"/>
    <mergeCell ref="A111:AM111"/>
    <mergeCell ref="BJ112:CE112"/>
    <mergeCell ref="AT79:BI79"/>
    <mergeCell ref="A79:AM79"/>
    <mergeCell ref="A86:AM86"/>
    <mergeCell ref="AT88:BI88"/>
    <mergeCell ref="AT87:BI87"/>
    <mergeCell ref="AN81:AS81"/>
    <mergeCell ref="AT83:BI83"/>
    <mergeCell ref="A106:AM106"/>
    <mergeCell ref="A112:AM112"/>
    <mergeCell ref="AN112:AS112"/>
    <mergeCell ref="AN111:AS111"/>
    <mergeCell ref="A110:AM110"/>
    <mergeCell ref="AN107:AS107"/>
    <mergeCell ref="AT110:BI110"/>
    <mergeCell ref="AT111:BI111"/>
    <mergeCell ref="AN108:AS108"/>
    <mergeCell ref="A108:AM108"/>
    <mergeCell ref="A116:AM116"/>
    <mergeCell ref="A113:AM113"/>
    <mergeCell ref="AN113:AS113"/>
    <mergeCell ref="AN116:AS116"/>
    <mergeCell ref="AN114:AS114"/>
    <mergeCell ref="A115:AM115"/>
    <mergeCell ref="AN115:AS115"/>
    <mergeCell ref="A105:AM105"/>
    <mergeCell ref="AN106:AS106"/>
    <mergeCell ref="AT109:BI109"/>
    <mergeCell ref="AN105:AS105"/>
    <mergeCell ref="AT105:BI105"/>
    <mergeCell ref="AN109:AS109"/>
    <mergeCell ref="A107:AM107"/>
    <mergeCell ref="AT106:BI106"/>
    <mergeCell ref="A109:AM109"/>
    <mergeCell ref="AT108:BI108"/>
    <mergeCell ref="BC127:BT127"/>
    <mergeCell ref="AQ126:BB126"/>
    <mergeCell ref="AK126:AP126"/>
    <mergeCell ref="AK127:AP127"/>
    <mergeCell ref="BC126:BT126"/>
    <mergeCell ref="BC141:BT141"/>
    <mergeCell ref="A138:CF138"/>
    <mergeCell ref="BU142:CG142"/>
    <mergeCell ref="BU139:CG140"/>
    <mergeCell ref="AQ141:BB141"/>
    <mergeCell ref="AK139:AP140"/>
    <mergeCell ref="BC142:BT142"/>
    <mergeCell ref="AQ142:BB142"/>
    <mergeCell ref="BC146:BT146"/>
    <mergeCell ref="BC147:BT147"/>
    <mergeCell ref="BC145:BT145"/>
    <mergeCell ref="AQ143:BB143"/>
    <mergeCell ref="AQ147:BB147"/>
    <mergeCell ref="AQ146:BB146"/>
    <mergeCell ref="AQ149:BB149"/>
    <mergeCell ref="AQ134:BB134"/>
    <mergeCell ref="AK132:AP132"/>
    <mergeCell ref="AQ133:BB133"/>
    <mergeCell ref="AQ148:BB148"/>
    <mergeCell ref="AK143:AP143"/>
    <mergeCell ref="AK146:AP146"/>
    <mergeCell ref="AK144:AP144"/>
    <mergeCell ref="AK145:AP145"/>
    <mergeCell ref="BC143:BT143"/>
    <mergeCell ref="A126:AJ126"/>
    <mergeCell ref="A135:AJ135"/>
    <mergeCell ref="A147:AJ147"/>
    <mergeCell ref="AK147:AP147"/>
    <mergeCell ref="AK141:AP141"/>
    <mergeCell ref="A141:AJ141"/>
    <mergeCell ref="AK131:AP131"/>
    <mergeCell ref="A145:AJ145"/>
    <mergeCell ref="AK142:AP142"/>
    <mergeCell ref="A129:AJ129"/>
    <mergeCell ref="AQ159:BB159"/>
    <mergeCell ref="AK160:AP160"/>
    <mergeCell ref="A160:AJ160"/>
    <mergeCell ref="AQ160:BB160"/>
    <mergeCell ref="AK159:AP159"/>
    <mergeCell ref="A158:AH158"/>
    <mergeCell ref="A159:AJ159"/>
    <mergeCell ref="AQ144:BB144"/>
    <mergeCell ref="AQ145:BB145"/>
    <mergeCell ref="A174:AJ174"/>
    <mergeCell ref="A168:AJ168"/>
    <mergeCell ref="A166:AJ166"/>
    <mergeCell ref="A172:AJ172"/>
    <mergeCell ref="A182:AJ182"/>
    <mergeCell ref="BC176:BT176"/>
    <mergeCell ref="AQ177:BB177"/>
    <mergeCell ref="AQ176:BB176"/>
    <mergeCell ref="BC181:BT181"/>
    <mergeCell ref="BC177:BT177"/>
    <mergeCell ref="A178:CD178"/>
    <mergeCell ref="BU177:CG177"/>
    <mergeCell ref="AK182:AP182"/>
    <mergeCell ref="BC179:BT180"/>
    <mergeCell ref="AQ172:BB172"/>
    <mergeCell ref="BC173:BR173"/>
    <mergeCell ref="AQ174:BB174"/>
    <mergeCell ref="BC172:BT172"/>
    <mergeCell ref="BC174:BT174"/>
    <mergeCell ref="AQ173:BB173"/>
    <mergeCell ref="AQ189:BB189"/>
    <mergeCell ref="AQ188:BB188"/>
    <mergeCell ref="AK173:AP173"/>
    <mergeCell ref="AK177:AP177"/>
    <mergeCell ref="AK176:AP176"/>
    <mergeCell ref="AK175:AP175"/>
    <mergeCell ref="AQ187:BB187"/>
    <mergeCell ref="AQ186:BB186"/>
    <mergeCell ref="AQ182:BB182"/>
    <mergeCell ref="AQ181:BB181"/>
    <mergeCell ref="AK181:AP181"/>
    <mergeCell ref="AK179:AP180"/>
    <mergeCell ref="AQ185:BB185"/>
    <mergeCell ref="AK186:AP186"/>
    <mergeCell ref="AK191:AP191"/>
    <mergeCell ref="A189:AJ189"/>
    <mergeCell ref="A188:AJ188"/>
    <mergeCell ref="A190:AJ190"/>
    <mergeCell ref="A191:AJ191"/>
    <mergeCell ref="AK190:AP190"/>
    <mergeCell ref="AK188:AP188"/>
    <mergeCell ref="AK189:AP189"/>
    <mergeCell ref="AK185:AP185"/>
    <mergeCell ref="A183:AJ183"/>
    <mergeCell ref="AK184:AP184"/>
    <mergeCell ref="A185:AJ185"/>
    <mergeCell ref="A184:AJ184"/>
    <mergeCell ref="AK187:AP187"/>
    <mergeCell ref="DK196:DW196"/>
    <mergeCell ref="AK195:AP196"/>
    <mergeCell ref="BU195:CG196"/>
    <mergeCell ref="AQ195:BB196"/>
    <mergeCell ref="CH196:CW196"/>
    <mergeCell ref="BC195:BT196"/>
    <mergeCell ref="BC192:BR192"/>
    <mergeCell ref="AQ192:BB192"/>
    <mergeCell ref="BC191:BR191"/>
    <mergeCell ref="A186:AJ186"/>
    <mergeCell ref="A187:AJ187"/>
    <mergeCell ref="A211:AJ211"/>
    <mergeCell ref="A217:AJ217"/>
    <mergeCell ref="A212:AJ212"/>
    <mergeCell ref="A205:AJ205"/>
    <mergeCell ref="A210:AJ210"/>
    <mergeCell ref="A195:AJ196"/>
    <mergeCell ref="A232:AJ232"/>
    <mergeCell ref="A202:AJ202"/>
    <mergeCell ref="A201:AJ201"/>
    <mergeCell ref="A203:AJ203"/>
    <mergeCell ref="A225:AJ225"/>
    <mergeCell ref="A226:AJ226"/>
    <mergeCell ref="A224:AJ224"/>
    <mergeCell ref="A230:AJ231"/>
    <mergeCell ref="A240:AJ240"/>
    <mergeCell ref="A242:AJ242"/>
    <mergeCell ref="A241:AJ241"/>
    <mergeCell ref="A237:AJ237"/>
    <mergeCell ref="A223:AJ223"/>
    <mergeCell ref="AK223:AP223"/>
    <mergeCell ref="AK219:AP219"/>
    <mergeCell ref="A222:AJ222"/>
    <mergeCell ref="AK226:AP226"/>
    <mergeCell ref="AK213:AP213"/>
    <mergeCell ref="AK221:AP221"/>
    <mergeCell ref="AK224:AP224"/>
    <mergeCell ref="BU206:CG206"/>
    <mergeCell ref="BU205:CG205"/>
    <mergeCell ref="BC217:BT217"/>
    <mergeCell ref="BC218:BT218"/>
    <mergeCell ref="BU217:CG217"/>
    <mergeCell ref="BU209:CG209"/>
    <mergeCell ref="BU210:CG210"/>
    <mergeCell ref="BC207:BR207"/>
    <mergeCell ref="BC215:BT216"/>
    <mergeCell ref="BC206:BR206"/>
    <mergeCell ref="AK222:AP222"/>
    <mergeCell ref="AK208:AP208"/>
    <mergeCell ref="AK212:AP212"/>
    <mergeCell ref="AK209:AP209"/>
    <mergeCell ref="AK210:AP210"/>
    <mergeCell ref="AK205:AP205"/>
    <mergeCell ref="AK218:AP218"/>
    <mergeCell ref="AK217:AP217"/>
    <mergeCell ref="AK211:AP211"/>
    <mergeCell ref="AK206:AP206"/>
    <mergeCell ref="BU207:CG207"/>
    <mergeCell ref="BU218:CG218"/>
    <mergeCell ref="BC212:BT212"/>
    <mergeCell ref="BC213:BT213"/>
    <mergeCell ref="BU213:CG213"/>
    <mergeCell ref="BC211:BT211"/>
    <mergeCell ref="BU208:CG208"/>
    <mergeCell ref="CX212:DJ212"/>
    <mergeCell ref="CX211:DJ211"/>
    <mergeCell ref="DK212:DW212"/>
    <mergeCell ref="BU212:CG212"/>
    <mergeCell ref="DK211:DW211"/>
    <mergeCell ref="CX213:DJ213"/>
    <mergeCell ref="CH213:CW213"/>
    <mergeCell ref="A236:AJ236"/>
    <mergeCell ref="AK227:AP227"/>
    <mergeCell ref="AK228:AP228"/>
    <mergeCell ref="AK232:AP232"/>
    <mergeCell ref="AK230:AP231"/>
    <mergeCell ref="A228:AJ228"/>
    <mergeCell ref="A227:AJ227"/>
    <mergeCell ref="A235:AJ235"/>
    <mergeCell ref="AK225:AP225"/>
    <mergeCell ref="AQ222:BB222"/>
    <mergeCell ref="AQ240:BB240"/>
    <mergeCell ref="BC235:BR235"/>
    <mergeCell ref="BC237:BR237"/>
    <mergeCell ref="AK236:AP236"/>
    <mergeCell ref="AK237:AP237"/>
    <mergeCell ref="AK238:AP238"/>
    <mergeCell ref="AQ238:BB238"/>
    <mergeCell ref="BC238:BT238"/>
    <mergeCell ref="AQ213:BB213"/>
    <mergeCell ref="AK220:AP220"/>
    <mergeCell ref="AQ215:BB216"/>
    <mergeCell ref="AK215:AP216"/>
    <mergeCell ref="AK252:AP252"/>
    <mergeCell ref="AK251:AP251"/>
    <mergeCell ref="AK253:AP253"/>
    <mergeCell ref="AQ250:BB250"/>
    <mergeCell ref="AQ251:BB251"/>
    <mergeCell ref="AQ252:BB252"/>
    <mergeCell ref="BC228:BT228"/>
    <mergeCell ref="BI229:CL229"/>
    <mergeCell ref="AQ223:BB223"/>
    <mergeCell ref="AQ217:BB217"/>
    <mergeCell ref="AQ225:BB225"/>
    <mergeCell ref="AQ224:BB224"/>
    <mergeCell ref="BU219:CG219"/>
    <mergeCell ref="BC219:BT219"/>
    <mergeCell ref="BC226:BT226"/>
    <mergeCell ref="BU223:CG223"/>
    <mergeCell ref="AK250:AP250"/>
    <mergeCell ref="AQ239:BB239"/>
    <mergeCell ref="AQ243:BB243"/>
    <mergeCell ref="A229:BH229"/>
    <mergeCell ref="AK246:AP246"/>
    <mergeCell ref="AQ234:BB234"/>
    <mergeCell ref="AQ230:BB231"/>
    <mergeCell ref="AK240:AP240"/>
    <mergeCell ref="AQ235:BB235"/>
    <mergeCell ref="BC239:BT239"/>
    <mergeCell ref="AQ203:BB203"/>
    <mergeCell ref="AQ205:BB205"/>
    <mergeCell ref="AQ207:BB207"/>
    <mergeCell ref="AQ206:BB206"/>
    <mergeCell ref="AK200:AP200"/>
    <mergeCell ref="AQ201:BB201"/>
    <mergeCell ref="AQ202:BB202"/>
    <mergeCell ref="AK201:AP201"/>
    <mergeCell ref="AK199:AP199"/>
    <mergeCell ref="BC199:BT199"/>
    <mergeCell ref="AQ211:BB211"/>
    <mergeCell ref="AQ200:BB200"/>
    <mergeCell ref="BC200:BT200"/>
    <mergeCell ref="BC201:BT201"/>
    <mergeCell ref="AK204:AP204"/>
    <mergeCell ref="AK202:AP202"/>
    <mergeCell ref="BC202:BT202"/>
    <mergeCell ref="AK203:AP203"/>
    <mergeCell ref="AK172:AP172"/>
    <mergeCell ref="BC184:BT184"/>
    <mergeCell ref="BC183:BT183"/>
    <mergeCell ref="BC182:BR182"/>
    <mergeCell ref="AQ184:BB184"/>
    <mergeCell ref="AQ183:BB183"/>
    <mergeCell ref="AQ175:BB175"/>
    <mergeCell ref="BC175:BR175"/>
    <mergeCell ref="AK183:AP183"/>
    <mergeCell ref="AQ179:BB180"/>
    <mergeCell ref="BC185:BT185"/>
    <mergeCell ref="BC187:BR187"/>
    <mergeCell ref="BC190:BR190"/>
    <mergeCell ref="BC186:BT186"/>
    <mergeCell ref="BC188:BR188"/>
    <mergeCell ref="BC189:BR189"/>
    <mergeCell ref="CI158:CW158"/>
    <mergeCell ref="CH160:CW160"/>
    <mergeCell ref="CH161:CW161"/>
    <mergeCell ref="BU158:CG158"/>
    <mergeCell ref="CH187:CW187"/>
    <mergeCell ref="BU187:CG187"/>
    <mergeCell ref="BU173:CG173"/>
    <mergeCell ref="A209:AJ209"/>
    <mergeCell ref="A206:AJ206"/>
    <mergeCell ref="A207:AJ207"/>
    <mergeCell ref="A208:AJ208"/>
    <mergeCell ref="A199:AJ199"/>
    <mergeCell ref="A198:AJ198"/>
    <mergeCell ref="A200:AJ200"/>
    <mergeCell ref="A204:AJ204"/>
    <mergeCell ref="A218:AJ218"/>
    <mergeCell ref="AQ220:BB220"/>
    <mergeCell ref="BC220:BR220"/>
    <mergeCell ref="AQ218:BB218"/>
    <mergeCell ref="AQ208:BB208"/>
    <mergeCell ref="BC205:BT205"/>
    <mergeCell ref="BC208:BR208"/>
    <mergeCell ref="AQ204:BB204"/>
    <mergeCell ref="AK207:AP207"/>
    <mergeCell ref="AQ221:BB221"/>
    <mergeCell ref="BC221:BT221"/>
    <mergeCell ref="A219:AJ219"/>
    <mergeCell ref="A221:AJ221"/>
    <mergeCell ref="A220:AJ220"/>
    <mergeCell ref="AQ219:BB219"/>
    <mergeCell ref="AK239:AP239"/>
    <mergeCell ref="A234:AJ234"/>
    <mergeCell ref="AK234:AP234"/>
    <mergeCell ref="AK233:AP233"/>
    <mergeCell ref="A238:AJ238"/>
    <mergeCell ref="A233:AJ233"/>
    <mergeCell ref="AK235:AP235"/>
    <mergeCell ref="A239:AJ239"/>
    <mergeCell ref="A243:AJ243"/>
    <mergeCell ref="A248:AJ249"/>
    <mergeCell ref="A254:AJ254"/>
    <mergeCell ref="A255:AJ255"/>
    <mergeCell ref="A252:AJ252"/>
    <mergeCell ref="A250:AJ250"/>
    <mergeCell ref="A251:AJ251"/>
    <mergeCell ref="A253:AJ253"/>
    <mergeCell ref="A245:AJ245"/>
    <mergeCell ref="A246:AJ246"/>
    <mergeCell ref="BC232:BT232"/>
    <mergeCell ref="AQ246:BB246"/>
    <mergeCell ref="AQ248:BB249"/>
    <mergeCell ref="BC233:BT233"/>
    <mergeCell ref="BC234:BT234"/>
    <mergeCell ref="AQ233:BB233"/>
    <mergeCell ref="BC236:BR236"/>
    <mergeCell ref="AQ237:BB237"/>
    <mergeCell ref="AQ236:BB236"/>
    <mergeCell ref="AQ232:BB232"/>
    <mergeCell ref="BC230:BT231"/>
    <mergeCell ref="BU222:CG222"/>
    <mergeCell ref="BC222:BR222"/>
    <mergeCell ref="AQ228:BB228"/>
    <mergeCell ref="AQ226:BB226"/>
    <mergeCell ref="AQ227:BB227"/>
    <mergeCell ref="BC227:BT227"/>
    <mergeCell ref="BC223:BR223"/>
    <mergeCell ref="BC224:BT224"/>
    <mergeCell ref="BC225:BT225"/>
    <mergeCell ref="BJ109:CE109"/>
    <mergeCell ref="BJ110:CE110"/>
    <mergeCell ref="BJ113:CE113"/>
    <mergeCell ref="BJ111:CE111"/>
    <mergeCell ref="CW100:DM100"/>
    <mergeCell ref="CX145:DJ145"/>
    <mergeCell ref="CH145:CW145"/>
    <mergeCell ref="CF106:CV106"/>
    <mergeCell ref="CF112:CV112"/>
    <mergeCell ref="CF113:CV113"/>
    <mergeCell ref="CF102:CV102"/>
    <mergeCell ref="CF108:CV108"/>
    <mergeCell ref="CF105:CV105"/>
    <mergeCell ref="CF103:CV103"/>
    <mergeCell ref="CF104:CV104"/>
    <mergeCell ref="CF91:CV91"/>
    <mergeCell ref="CF99:CV99"/>
    <mergeCell ref="CF82:CV82"/>
    <mergeCell ref="CF86:CV86"/>
    <mergeCell ref="CF84:CV84"/>
    <mergeCell ref="CF80:CV80"/>
    <mergeCell ref="CF94:CV94"/>
    <mergeCell ref="CF83:CV83"/>
    <mergeCell ref="CF101:CV101"/>
    <mergeCell ref="CF97:CV97"/>
    <mergeCell ref="CF69:CV69"/>
    <mergeCell ref="CW39:DM39"/>
    <mergeCell ref="DN41:ED41"/>
    <mergeCell ref="DN43:ED43"/>
    <mergeCell ref="CW44:DM44"/>
    <mergeCell ref="DN44:ED44"/>
    <mergeCell ref="CW43:DM43"/>
    <mergeCell ref="DN42:ED42"/>
    <mergeCell ref="CW42:DM42"/>
    <mergeCell ref="DN39:ED39"/>
    <mergeCell ref="EE39:ES39"/>
    <mergeCell ref="EE38:ES38"/>
    <mergeCell ref="EE37:ES37"/>
    <mergeCell ref="EE40:ES40"/>
    <mergeCell ref="CF52:CV52"/>
    <mergeCell ref="A42:AM42"/>
    <mergeCell ref="AN42:AS42"/>
    <mergeCell ref="AN46:AS46"/>
    <mergeCell ref="CF49:CV49"/>
    <mergeCell ref="CF46:CV46"/>
    <mergeCell ref="CF45:CV45"/>
    <mergeCell ref="AN48:AS48"/>
    <mergeCell ref="AN43:AS43"/>
    <mergeCell ref="A44:AM44"/>
    <mergeCell ref="CF50:CV50"/>
    <mergeCell ref="CW49:DM49"/>
    <mergeCell ref="AT48:BI48"/>
    <mergeCell ref="AT50:BI50"/>
    <mergeCell ref="CF51:CV51"/>
    <mergeCell ref="BJ51:CE51"/>
    <mergeCell ref="CF68:CV68"/>
    <mergeCell ref="AT47:BI47"/>
    <mergeCell ref="AT49:BI49"/>
    <mergeCell ref="BJ49:CE49"/>
    <mergeCell ref="BJ50:CE50"/>
    <mergeCell ref="CF48:CV48"/>
    <mergeCell ref="BJ48:CE48"/>
    <mergeCell ref="AT53:BI53"/>
    <mergeCell ref="AT29:BI29"/>
    <mergeCell ref="AT38:BI38"/>
    <mergeCell ref="AT37:BI37"/>
    <mergeCell ref="CF30:CV30"/>
    <mergeCell ref="A31:AM31"/>
    <mergeCell ref="AN38:AS38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23:AM23"/>
    <mergeCell ref="AN23:AS23"/>
    <mergeCell ref="AN22:AS22"/>
    <mergeCell ref="A25:AM25"/>
    <mergeCell ref="AN26:AS26"/>
    <mergeCell ref="A27:AM27"/>
    <mergeCell ref="AN25:AS25"/>
    <mergeCell ref="AN27:AS27"/>
    <mergeCell ref="A28:AM28"/>
    <mergeCell ref="A26:AM26"/>
    <mergeCell ref="AN28:AS28"/>
    <mergeCell ref="AT20:BI20"/>
    <mergeCell ref="A21:AM21"/>
    <mergeCell ref="AN21:AS21"/>
    <mergeCell ref="A20:AM20"/>
    <mergeCell ref="AN20:AS20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CF43:CV43"/>
    <mergeCell ref="BJ44:CE44"/>
    <mergeCell ref="BJ42:CE42"/>
    <mergeCell ref="AN33:AS33"/>
    <mergeCell ref="AT33:BI33"/>
    <mergeCell ref="CF39:CV39"/>
    <mergeCell ref="BJ40:CE40"/>
    <mergeCell ref="BJ38:CE38"/>
    <mergeCell ref="BJ39:CE39"/>
    <mergeCell ref="CF33:CV33"/>
    <mergeCell ref="AT42:BI42"/>
    <mergeCell ref="BJ41:CE41"/>
    <mergeCell ref="AT46:BI46"/>
    <mergeCell ref="AT45:BI45"/>
    <mergeCell ref="AT41:BI41"/>
    <mergeCell ref="BJ43:CE43"/>
    <mergeCell ref="AT55:BI55"/>
    <mergeCell ref="AT52:BI52"/>
    <mergeCell ref="BJ52:CE52"/>
    <mergeCell ref="BJ45:CE45"/>
    <mergeCell ref="AT54:BI54"/>
    <mergeCell ref="AT51:BI51"/>
    <mergeCell ref="BJ53:CE53"/>
    <mergeCell ref="BJ55:CE55"/>
    <mergeCell ref="BJ54:CE54"/>
    <mergeCell ref="CF41:CV41"/>
    <mergeCell ref="CW41:DM41"/>
    <mergeCell ref="CW55:DM55"/>
    <mergeCell ref="CF55:CV55"/>
    <mergeCell ref="CF54:CV54"/>
    <mergeCell ref="CW46:DM46"/>
    <mergeCell ref="CW45:DM45"/>
    <mergeCell ref="CF47:CV47"/>
    <mergeCell ref="CW47:DM47"/>
    <mergeCell ref="CW50:DM50"/>
    <mergeCell ref="DN59:ED59"/>
    <mergeCell ref="DN72:ED72"/>
    <mergeCell ref="DN70:ED70"/>
    <mergeCell ref="DN64:ED64"/>
    <mergeCell ref="DN69:ED69"/>
    <mergeCell ref="DN71:ED71"/>
    <mergeCell ref="DN67:ED67"/>
    <mergeCell ref="DN68:ED68"/>
    <mergeCell ref="ET85:FJ85"/>
    <mergeCell ref="ET79:FJ79"/>
    <mergeCell ref="EE82:ES82"/>
    <mergeCell ref="EE326:ES326"/>
    <mergeCell ref="EK208:EW208"/>
    <mergeCell ref="EX125:FJ125"/>
    <mergeCell ref="EX126:FJ126"/>
    <mergeCell ref="EK143:EW143"/>
    <mergeCell ref="EK141:EW141"/>
    <mergeCell ref="EX142:FJ142"/>
    <mergeCell ref="EX216:FJ216"/>
    <mergeCell ref="EX211:FJ211"/>
    <mergeCell ref="EX212:FJ212"/>
    <mergeCell ref="A214:FJ214"/>
    <mergeCell ref="EK212:EW212"/>
    <mergeCell ref="A213:AJ213"/>
    <mergeCell ref="A215:AJ216"/>
    <mergeCell ref="AQ212:BB212"/>
    <mergeCell ref="CH211:CW211"/>
    <mergeCell ref="CH212:CW212"/>
    <mergeCell ref="ET328:FJ328"/>
    <mergeCell ref="ET327:FJ327"/>
    <mergeCell ref="EE332:ES332"/>
    <mergeCell ref="EE331:ES331"/>
    <mergeCell ref="ET332:FJ332"/>
    <mergeCell ref="ET331:FJ331"/>
    <mergeCell ref="ET330:FJ330"/>
    <mergeCell ref="ET329:FJ329"/>
    <mergeCell ref="DN65:ED65"/>
    <mergeCell ref="DN66:ED66"/>
    <mergeCell ref="CW65:DM65"/>
    <mergeCell ref="EE328:ES328"/>
    <mergeCell ref="EE327:ES327"/>
    <mergeCell ref="EK232:EW232"/>
    <mergeCell ref="EK236:EW236"/>
    <mergeCell ref="EK235:EW235"/>
    <mergeCell ref="EK201:EW201"/>
    <mergeCell ref="EE86:ES86"/>
    <mergeCell ref="EE60:ES60"/>
    <mergeCell ref="ET60:FJ60"/>
    <mergeCell ref="EE67:ES67"/>
    <mergeCell ref="EE64:ES64"/>
    <mergeCell ref="EE61:ES61"/>
    <mergeCell ref="EE62:ES62"/>
    <mergeCell ref="ET63:FJ63"/>
    <mergeCell ref="EE63:ES63"/>
    <mergeCell ref="ET64:FG64"/>
    <mergeCell ref="ET65:FJ65"/>
    <mergeCell ref="CH255:CW255"/>
    <mergeCell ref="ET326:FJ326"/>
    <mergeCell ref="EX305:FJ305"/>
    <mergeCell ref="DK304:DW304"/>
    <mergeCell ref="DX300:EJ300"/>
    <mergeCell ref="DX296:EJ296"/>
    <mergeCell ref="CX305:DJ305"/>
    <mergeCell ref="DX314:EJ314"/>
    <mergeCell ref="CX314:DJ314"/>
    <mergeCell ref="CH315:CW315"/>
    <mergeCell ref="DX306:EJ306"/>
    <mergeCell ref="DK308:DW308"/>
    <mergeCell ref="CW66:DM66"/>
    <mergeCell ref="DX303:EJ303"/>
    <mergeCell ref="DX304:EJ304"/>
    <mergeCell ref="DK257:DW257"/>
    <mergeCell ref="DK256:DW256"/>
    <mergeCell ref="DK255:DW255"/>
    <mergeCell ref="CX239:DJ239"/>
    <mergeCell ref="CX241:DJ241"/>
    <mergeCell ref="EK298:EW298"/>
    <mergeCell ref="EX299:FJ299"/>
    <mergeCell ref="DN325:ED325"/>
    <mergeCell ref="EK317:EW317"/>
    <mergeCell ref="EK306:EW306"/>
    <mergeCell ref="DX315:EJ315"/>
    <mergeCell ref="EK313:EW313"/>
    <mergeCell ref="DX313:EJ313"/>
    <mergeCell ref="DX307:EJ307"/>
    <mergeCell ref="EK320:EW320"/>
    <mergeCell ref="EX303:FJ303"/>
    <mergeCell ref="EX297:FJ297"/>
    <mergeCell ref="EK305:EW305"/>
    <mergeCell ref="EK303:EW303"/>
    <mergeCell ref="EK299:EW299"/>
    <mergeCell ref="EK297:EW297"/>
    <mergeCell ref="EK302:EW302"/>
    <mergeCell ref="EK300:EW300"/>
    <mergeCell ref="EK304:EW304"/>
    <mergeCell ref="EK301:EW301"/>
    <mergeCell ref="DX285:EJ285"/>
    <mergeCell ref="EX288:FJ288"/>
    <mergeCell ref="EX287:FJ287"/>
    <mergeCell ref="EX306:FG306"/>
    <mergeCell ref="EX298:FJ298"/>
    <mergeCell ref="EX304:FJ304"/>
    <mergeCell ref="EX290:FJ290"/>
    <mergeCell ref="EX294:FG294"/>
    <mergeCell ref="EX293:FG293"/>
    <mergeCell ref="EX292:FJ292"/>
    <mergeCell ref="EX302:FJ302"/>
    <mergeCell ref="EX301:FJ301"/>
    <mergeCell ref="EX285:FJ285"/>
    <mergeCell ref="EX296:FJ296"/>
    <mergeCell ref="EX295:FJ295"/>
    <mergeCell ref="EX289:FJ289"/>
    <mergeCell ref="EX286:FJ286"/>
    <mergeCell ref="EX300:FJ300"/>
    <mergeCell ref="EX291:FJ291"/>
    <mergeCell ref="EK296:EW296"/>
    <mergeCell ref="EK295:EW295"/>
    <mergeCell ref="CH266:CW266"/>
    <mergeCell ref="CH269:CW269"/>
    <mergeCell ref="CH283:CW283"/>
    <mergeCell ref="EK287:EW287"/>
    <mergeCell ref="EK286:EW286"/>
    <mergeCell ref="EK285:EW285"/>
    <mergeCell ref="EK283:EW283"/>
    <mergeCell ref="EK284:EW284"/>
    <mergeCell ref="DK245:DW245"/>
    <mergeCell ref="CX225:DJ225"/>
    <mergeCell ref="CX226:DJ226"/>
    <mergeCell ref="EX258:FG258"/>
    <mergeCell ref="CX258:DJ258"/>
    <mergeCell ref="DK258:DW258"/>
    <mergeCell ref="DK231:DW231"/>
    <mergeCell ref="DX238:EJ238"/>
    <mergeCell ref="DX251:EJ251"/>
    <mergeCell ref="CX249:DJ249"/>
    <mergeCell ref="DX226:EJ226"/>
    <mergeCell ref="DX225:EJ225"/>
    <mergeCell ref="CH230:EJ230"/>
    <mergeCell ref="CH227:CW227"/>
    <mergeCell ref="DX228:EJ228"/>
    <mergeCell ref="DX227:EJ227"/>
    <mergeCell ref="DK226:DW226"/>
    <mergeCell ref="EX270:FJ270"/>
    <mergeCell ref="EX269:FJ269"/>
    <mergeCell ref="EX267:FG267"/>
    <mergeCell ref="DX244:EJ244"/>
    <mergeCell ref="EK244:EW244"/>
    <mergeCell ref="DX245:EJ245"/>
    <mergeCell ref="EK245:EW245"/>
    <mergeCell ref="EX245:FG245"/>
    <mergeCell ref="EX268:FG268"/>
    <mergeCell ref="CR259:FG259"/>
    <mergeCell ref="EX220:FG220"/>
    <mergeCell ref="EX257:FG257"/>
    <mergeCell ref="EX236:FG236"/>
    <mergeCell ref="EX237:FG237"/>
    <mergeCell ref="EX231:FJ231"/>
    <mergeCell ref="EX232:FJ232"/>
    <mergeCell ref="EX242:FG242"/>
    <mergeCell ref="EX244:FG244"/>
    <mergeCell ref="EX256:FG256"/>
    <mergeCell ref="EX254:FG254"/>
    <mergeCell ref="EE52:ES52"/>
    <mergeCell ref="EE53:ES53"/>
    <mergeCell ref="DN38:ED38"/>
    <mergeCell ref="DN52:ED52"/>
    <mergeCell ref="DN53:ED53"/>
    <mergeCell ref="EE51:ES51"/>
    <mergeCell ref="EE47:ES47"/>
    <mergeCell ref="EE50:ES50"/>
    <mergeCell ref="DN47:ED47"/>
    <mergeCell ref="DN51:ED51"/>
    <mergeCell ref="BJ22:CE22"/>
    <mergeCell ref="DN37:ED37"/>
    <mergeCell ref="CW37:DM37"/>
    <mergeCell ref="CF37:CV37"/>
    <mergeCell ref="BJ30:CE30"/>
    <mergeCell ref="BJ25:CE25"/>
    <mergeCell ref="BJ37:CE37"/>
    <mergeCell ref="BJ34:CE34"/>
    <mergeCell ref="BJ28:CE28"/>
    <mergeCell ref="CF32:CV32"/>
    <mergeCell ref="AT23:BI23"/>
    <mergeCell ref="AT25:BI25"/>
    <mergeCell ref="BJ31:CE31"/>
    <mergeCell ref="AT31:BI31"/>
    <mergeCell ref="AT27:BI27"/>
    <mergeCell ref="AT26:BI26"/>
    <mergeCell ref="AT28:BI28"/>
    <mergeCell ref="AT30:BI30"/>
    <mergeCell ref="BJ27:CE27"/>
    <mergeCell ref="BJ29:CE29"/>
    <mergeCell ref="AN44:AS44"/>
    <mergeCell ref="AT44:BI44"/>
    <mergeCell ref="AT57:BI57"/>
    <mergeCell ref="AN47:AS47"/>
    <mergeCell ref="AN49:AS49"/>
    <mergeCell ref="AN55:AS55"/>
    <mergeCell ref="AN56:AS56"/>
    <mergeCell ref="AT56:BI56"/>
    <mergeCell ref="AN51:AS51"/>
    <mergeCell ref="AN54:AS54"/>
    <mergeCell ref="CF56:CV56"/>
    <mergeCell ref="BJ56:CE56"/>
    <mergeCell ref="CF66:CV66"/>
    <mergeCell ref="CF64:CV64"/>
    <mergeCell ref="CF63:CV63"/>
    <mergeCell ref="CF60:CV60"/>
    <mergeCell ref="CF61:CV61"/>
    <mergeCell ref="CF62:CV62"/>
    <mergeCell ref="CF65:CV65"/>
    <mergeCell ref="DN62:ED62"/>
    <mergeCell ref="CF53:CV53"/>
    <mergeCell ref="CF57:CV57"/>
    <mergeCell ref="CF59:CV59"/>
    <mergeCell ref="CF58:CV58"/>
    <mergeCell ref="CW56:DM56"/>
    <mergeCell ref="CW58:DM58"/>
    <mergeCell ref="CW53:DM53"/>
    <mergeCell ref="DN61:ED61"/>
    <mergeCell ref="DN54:ED54"/>
    <mergeCell ref="AT61:BI61"/>
    <mergeCell ref="AT62:BI62"/>
    <mergeCell ref="BJ58:CE58"/>
    <mergeCell ref="AT63:BI63"/>
    <mergeCell ref="AT58:BI58"/>
    <mergeCell ref="BJ59:CE59"/>
    <mergeCell ref="AT59:BI59"/>
    <mergeCell ref="AT60:BI60"/>
    <mergeCell ref="AT64:BI64"/>
    <mergeCell ref="AT84:BI84"/>
    <mergeCell ref="CW98:DM98"/>
    <mergeCell ref="BJ93:CE93"/>
    <mergeCell ref="BJ95:CE95"/>
    <mergeCell ref="BJ94:CE94"/>
    <mergeCell ref="BJ90:CE90"/>
    <mergeCell ref="CF93:CV93"/>
    <mergeCell ref="CF92:CV92"/>
    <mergeCell ref="AT98:BI98"/>
    <mergeCell ref="DK278:DW278"/>
    <mergeCell ref="BC137:BT137"/>
    <mergeCell ref="BU132:CG132"/>
    <mergeCell ref="BC134:BT134"/>
    <mergeCell ref="BC135:BR135"/>
    <mergeCell ref="CX134:DJ134"/>
    <mergeCell ref="BU221:CG221"/>
    <mergeCell ref="DK277:DW277"/>
    <mergeCell ref="CX253:DJ253"/>
    <mergeCell ref="CH246:CW246"/>
    <mergeCell ref="CX281:DJ281"/>
    <mergeCell ref="CH278:CW278"/>
    <mergeCell ref="BJ98:CE98"/>
    <mergeCell ref="CX276:DJ276"/>
    <mergeCell ref="A260:FJ260"/>
    <mergeCell ref="AQ263:BB263"/>
    <mergeCell ref="EX266:FG266"/>
    <mergeCell ref="EX265:FG265"/>
    <mergeCell ref="CH263:CW263"/>
    <mergeCell ref="EX264:FJ264"/>
    <mergeCell ref="CH277:CW277"/>
    <mergeCell ref="CH264:CW264"/>
    <mergeCell ref="BU211:CG211"/>
    <mergeCell ref="CH236:CW236"/>
    <mergeCell ref="CH239:CW239"/>
    <mergeCell ref="CI275:CW275"/>
    <mergeCell ref="CH276:CW276"/>
    <mergeCell ref="CH244:CW244"/>
    <mergeCell ref="CH245:CW245"/>
    <mergeCell ref="CH267:CW267"/>
    <mergeCell ref="BU204:CG204"/>
    <mergeCell ref="BU203:CG203"/>
    <mergeCell ref="CH189:CW189"/>
    <mergeCell ref="BU190:CG190"/>
    <mergeCell ref="BU199:CG199"/>
    <mergeCell ref="BU202:CG202"/>
    <mergeCell ref="BU201:CG201"/>
    <mergeCell ref="BU191:CG191"/>
    <mergeCell ref="BU189:CG189"/>
    <mergeCell ref="CW84:DM84"/>
    <mergeCell ref="CF117:CV117"/>
    <mergeCell ref="CW117:DM117"/>
    <mergeCell ref="BU188:CG188"/>
    <mergeCell ref="CH188:CW188"/>
    <mergeCell ref="CF118:CV118"/>
    <mergeCell ref="CX153:DJ153"/>
    <mergeCell ref="BJ119:CE119"/>
    <mergeCell ref="BU122:CG123"/>
    <mergeCell ref="CH125:CW125"/>
    <mergeCell ref="EK211:EW211"/>
    <mergeCell ref="EX217:FJ217"/>
    <mergeCell ref="CW51:DM51"/>
    <mergeCell ref="CW54:DM54"/>
    <mergeCell ref="CW52:DM52"/>
    <mergeCell ref="CH201:CW201"/>
    <mergeCell ref="CH199:CW199"/>
    <mergeCell ref="CH186:CW186"/>
    <mergeCell ref="CW59:DM59"/>
    <mergeCell ref="CW63:DM63"/>
    <mergeCell ref="CW74:DM74"/>
    <mergeCell ref="DN63:ED63"/>
    <mergeCell ref="EX157:FG157"/>
    <mergeCell ref="EK222:EW222"/>
    <mergeCell ref="EK213:EW213"/>
    <mergeCell ref="EK215:FJ215"/>
    <mergeCell ref="EX213:FJ213"/>
    <mergeCell ref="EK216:EW216"/>
    <mergeCell ref="EK157:EW157"/>
    <mergeCell ref="EK218:EW218"/>
    <mergeCell ref="EE117:ES117"/>
    <mergeCell ref="CW118:DM118"/>
    <mergeCell ref="DN97:ED97"/>
    <mergeCell ref="CW60:DM60"/>
    <mergeCell ref="CW61:DM61"/>
    <mergeCell ref="DN60:ED60"/>
    <mergeCell ref="CW64:DM64"/>
    <mergeCell ref="CW68:DM68"/>
    <mergeCell ref="CW67:DM67"/>
    <mergeCell ref="CW72:DM72"/>
    <mergeCell ref="CX291:DJ291"/>
    <mergeCell ref="BU287:CG287"/>
    <mergeCell ref="CW57:DM57"/>
    <mergeCell ref="DK233:DW233"/>
    <mergeCell ref="CX233:DJ233"/>
    <mergeCell ref="CX141:DJ141"/>
    <mergeCell ref="CY138:FG138"/>
    <mergeCell ref="DN98:ED98"/>
    <mergeCell ref="EK217:EW217"/>
    <mergeCell ref="DN117:ED117"/>
    <mergeCell ref="CX278:DJ278"/>
    <mergeCell ref="BU289:CG289"/>
    <mergeCell ref="CH280:EJ280"/>
    <mergeCell ref="BU288:CG288"/>
    <mergeCell ref="BU286:CG286"/>
    <mergeCell ref="CX282:DJ282"/>
    <mergeCell ref="DX282:EJ282"/>
    <mergeCell ref="DX278:EJ278"/>
    <mergeCell ref="DK282:DW282"/>
    <mergeCell ref="CH282:CW282"/>
    <mergeCell ref="BU269:CG269"/>
    <mergeCell ref="BU276:CG276"/>
    <mergeCell ref="CH268:CW268"/>
    <mergeCell ref="CH271:CW271"/>
    <mergeCell ref="CH270:CW270"/>
    <mergeCell ref="BU268:CG268"/>
    <mergeCell ref="BU270:CG270"/>
    <mergeCell ref="BU272:CG272"/>
    <mergeCell ref="CH272:CW272"/>
    <mergeCell ref="CX293:DJ293"/>
    <mergeCell ref="BU294:CG294"/>
    <mergeCell ref="BU293:CG293"/>
    <mergeCell ref="CX296:DJ296"/>
    <mergeCell ref="BU295:CG295"/>
    <mergeCell ref="CH294:CW294"/>
    <mergeCell ref="BC291:BT291"/>
    <mergeCell ref="AQ295:BB295"/>
    <mergeCell ref="AQ297:BB297"/>
    <mergeCell ref="BU291:CG291"/>
    <mergeCell ref="BU296:CG296"/>
    <mergeCell ref="BU292:CG292"/>
    <mergeCell ref="BC292:BT292"/>
    <mergeCell ref="BC296:BT296"/>
    <mergeCell ref="BC293:BR293"/>
    <mergeCell ref="BC295:BT295"/>
    <mergeCell ref="AK294:AP294"/>
    <mergeCell ref="AK296:AP296"/>
    <mergeCell ref="AK293:AP293"/>
    <mergeCell ref="AQ289:BB289"/>
    <mergeCell ref="AQ296:BB296"/>
    <mergeCell ref="AK295:AP295"/>
    <mergeCell ref="AQ294:BB294"/>
    <mergeCell ref="BC304:BT304"/>
    <mergeCell ref="AK303:AP303"/>
    <mergeCell ref="AK299:AP299"/>
    <mergeCell ref="AK300:AP300"/>
    <mergeCell ref="AQ299:BB299"/>
    <mergeCell ref="AQ300:BB300"/>
    <mergeCell ref="AK301:AP301"/>
    <mergeCell ref="BC303:BT303"/>
    <mergeCell ref="BC299:BT299"/>
    <mergeCell ref="BC300:BT300"/>
    <mergeCell ref="AQ302:BB302"/>
    <mergeCell ref="BC302:BT302"/>
    <mergeCell ref="A297:AJ297"/>
    <mergeCell ref="A282:AJ282"/>
    <mergeCell ref="A294:AJ294"/>
    <mergeCell ref="A284:AJ284"/>
    <mergeCell ref="A291:AJ291"/>
    <mergeCell ref="A287:AJ287"/>
    <mergeCell ref="A286:AJ286"/>
    <mergeCell ref="A288:AJ288"/>
    <mergeCell ref="A283:AJ283"/>
    <mergeCell ref="A285:AJ285"/>
    <mergeCell ref="AQ253:BB253"/>
    <mergeCell ref="AQ268:BB268"/>
    <mergeCell ref="A257:AJ257"/>
    <mergeCell ref="A256:AJ256"/>
    <mergeCell ref="AK254:AP254"/>
    <mergeCell ref="AQ254:BB254"/>
    <mergeCell ref="AQ256:BB256"/>
    <mergeCell ref="A263:AJ263"/>
    <mergeCell ref="BC269:BT269"/>
    <mergeCell ref="AK270:AP270"/>
    <mergeCell ref="BC267:BR267"/>
    <mergeCell ref="AQ270:BB270"/>
    <mergeCell ref="BC264:BT264"/>
    <mergeCell ref="BC257:BT257"/>
    <mergeCell ref="AQ258:BB258"/>
    <mergeCell ref="BI259:CQ259"/>
    <mergeCell ref="CH258:CW258"/>
    <mergeCell ref="BU261:CG262"/>
    <mergeCell ref="BC256:BT256"/>
    <mergeCell ref="AK278:AP278"/>
    <mergeCell ref="AQ278:BB278"/>
    <mergeCell ref="BC255:BT255"/>
    <mergeCell ref="AQ274:BB274"/>
    <mergeCell ref="AQ273:BB273"/>
    <mergeCell ref="AK273:AP273"/>
    <mergeCell ref="AK275:BB275"/>
    <mergeCell ref="BC274:BT274"/>
    <mergeCell ref="BC273:BT273"/>
    <mergeCell ref="AK243:AP243"/>
    <mergeCell ref="AQ255:BB255"/>
    <mergeCell ref="AK255:AP255"/>
    <mergeCell ref="BU244:CG244"/>
    <mergeCell ref="BU245:CG245"/>
    <mergeCell ref="AK245:AP245"/>
    <mergeCell ref="AQ245:BB245"/>
    <mergeCell ref="BC245:BT245"/>
    <mergeCell ref="BC253:BR253"/>
    <mergeCell ref="BC254:BT254"/>
    <mergeCell ref="CH265:CW265"/>
    <mergeCell ref="BC278:BR278"/>
    <mergeCell ref="BU278:CG278"/>
    <mergeCell ref="AK256:AP256"/>
    <mergeCell ref="AK257:AP257"/>
    <mergeCell ref="AQ257:BB257"/>
    <mergeCell ref="BC268:BR268"/>
    <mergeCell ref="AQ269:BB269"/>
    <mergeCell ref="BC270:BT270"/>
    <mergeCell ref="AK269:AP269"/>
    <mergeCell ref="A117:AM117"/>
    <mergeCell ref="AN117:AS117"/>
    <mergeCell ref="AT117:BI117"/>
    <mergeCell ref="BJ117:CE117"/>
    <mergeCell ref="DN118:ED118"/>
    <mergeCell ref="EE118:ES118"/>
    <mergeCell ref="A244:AJ244"/>
    <mergeCell ref="AK244:AP244"/>
    <mergeCell ref="AQ244:BB244"/>
    <mergeCell ref="BC244:BT244"/>
    <mergeCell ref="A118:AM118"/>
    <mergeCell ref="AN118:AS118"/>
    <mergeCell ref="AT118:BI118"/>
    <mergeCell ref="BJ118:CE118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8" r:id="rId1"/>
  <rowBreaks count="9" manualBreakCount="9">
    <brk id="41" max="163" man="1"/>
    <brk id="73" max="163" man="1"/>
    <brk id="100" max="163" man="1"/>
    <brk id="119" max="163" man="1"/>
    <brk id="168" max="163" man="1"/>
    <brk id="213" max="163" man="1"/>
    <brk id="246" max="163" man="1"/>
    <brk id="278" max="163" man="1"/>
    <brk id="309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2013-12-02T08:21:16Z</cp:lastPrinted>
  <dcterms:created xsi:type="dcterms:W3CDTF">2005-02-01T12:32:18Z</dcterms:created>
  <dcterms:modified xsi:type="dcterms:W3CDTF">2013-12-02T08:22:43Z</dcterms:modified>
  <cp:category/>
  <cp:version/>
  <cp:contentType/>
  <cp:contentStatus/>
</cp:coreProperties>
</file>