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'отчет'!$A$48:$AM$48</definedName>
    <definedName name="_xlnm.Print_Area" localSheetId="0">'отчет'!$A$1:$FH$327</definedName>
  </definedNames>
  <calcPr fullCalcOnLoad="1"/>
</workbook>
</file>

<file path=xl/sharedStrings.xml><?xml version="1.0" encoding="utf-8"?>
<sst xmlns="http://schemas.openxmlformats.org/spreadsheetml/2006/main" count="679" uniqueCount="338">
  <si>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</si>
  <si>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</si>
  <si>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</si>
  <si>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</si>
  <si>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</si>
  <si>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</si>
  <si>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</si>
  <si>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</si>
  <si>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</si>
  <si>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</si>
  <si>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</si>
  <si>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</si>
  <si>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</si>
  <si>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</si>
  <si>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</si>
  <si>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</si>
  <si>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</si>
  <si>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</si>
  <si>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</si>
  <si>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</si>
  <si>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</si>
  <si>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</si>
  <si>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</si>
  <si>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</si>
  <si>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</si>
  <si>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</si>
  <si>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</si>
  <si>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</si>
  <si>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</si>
  <si>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</si>
  <si>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</si>
  <si>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</si>
  <si>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</si>
  <si>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</si>
  <si>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</si>
  <si>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</si>
  <si>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</si>
  <si>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</si>
  <si>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</si>
  <si>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</si>
  <si>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</si>
  <si>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</si>
  <si>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</si>
  <si>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</si>
  <si>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</si>
  <si>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</si>
  <si>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</si>
  <si>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</si>
  <si>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</si>
  <si>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</si>
  <si>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</si>
  <si>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</si>
  <si>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</si>
  <si>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</si>
  <si>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</si>
  <si>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</si>
  <si>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</si>
  <si>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</si>
  <si>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</si>
  <si>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</si>
  <si>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</si>
  <si>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</si>
  <si>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</si>
  <si>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</si>
  <si>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</si>
  <si>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</si>
  <si>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</si>
  <si>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</si>
  <si>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</si>
  <si>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</si>
  <si>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</si>
  <si>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</si>
  <si>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</si>
  <si>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</si>
  <si>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</si>
  <si>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</si>
  <si>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</si>
  <si>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</si>
  <si>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</si>
  <si>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</si>
  <si>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</si>
  <si>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</si>
  <si>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</si>
  <si>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</si>
  <si>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</si>
  <si>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</si>
  <si>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</si>
  <si>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</si>
  <si>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</si>
  <si>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</si>
  <si>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</si>
  <si>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</si>
  <si>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</si>
  <si>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</si>
  <si>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</si>
  <si>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</si>
  <si>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</si>
  <si>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</si>
  <si>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</si>
  <si>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</si>
  <si>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</si>
  <si>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</si>
  <si>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</si>
  <si>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</si>
  <si>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</si>
  <si>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</si>
  <si>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</si>
  <si>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</si>
  <si>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</si>
  <si>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</si>
  <si>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</si>
  <si>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</si>
  <si>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</si>
  <si>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</si>
  <si>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</si>
  <si>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</si>
  <si>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</si>
  <si>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</si>
  <si>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</si>
  <si>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</si>
  <si>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</si>
  <si>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</si>
  <si>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</si>
  <si>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</si>
  <si>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</si>
  <si>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</si>
  <si>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</si>
  <si>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</si>
  <si>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</si>
  <si>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</si>
  <si>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</si>
  <si>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</si>
  <si>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</si>
  <si>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</si>
  <si>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</si>
  <si>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</si>
  <si>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</si>
  <si>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</si>
  <si>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</si>
  <si>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</si>
  <si>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</si>
  <si>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</si>
  <si>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</si>
  <si>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</si>
  <si>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</si>
  <si>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</si>
  <si>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</si>
  <si>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</si>
  <si>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</si>
  <si>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</si>
  <si>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</si>
  <si>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</si>
  <si>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</si>
  <si>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</si>
  <si>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</si>
  <si>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</si>
  <si>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</si>
  <si>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</si>
  <si>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</si>
  <si>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</si>
  <si>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</si>
  <si>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</si>
  <si>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</si>
  <si>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</si>
  <si>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</si>
  <si>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</si>
  <si>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</si>
  <si>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</si>
  <si>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</si>
  <si>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</si>
  <si>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</si>
  <si>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</si>
  <si>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</si>
  <si>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</si>
  <si>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</si>
  <si>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</si>
  <si>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</si>
  <si>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</si>
  <si>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</si>
  <si>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</si>
  <si>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</si>
  <si>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</si>
  <si>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</si>
  <si>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</si>
  <si>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</si>
  <si>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</si>
  <si>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</si>
  <si>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</si>
  <si>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</si>
  <si>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</si>
  <si>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</si>
  <si>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</si>
  <si>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</si>
  <si>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</si>
  <si>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</si>
  <si>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</si>
  <si>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</si>
  <si>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</si>
  <si>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</si>
  <si>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</si>
  <si>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</si>
  <si>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</si>
  <si>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</si>
  <si>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</si>
  <si>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</si>
  <si>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</si>
  <si>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</si>
  <si>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</si>
  <si>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</si>
  <si>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</si>
  <si>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</si>
  <si>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</si>
  <si>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</si>
  <si>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</si>
  <si>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</si>
  <si>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</si>
  <si>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</si>
  <si>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</si>
  <si>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</si>
  <si>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</si>
  <si>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</si>
  <si>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</si>
  <si>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</si>
  <si>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</si>
  <si>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</si>
  <si>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</si>
  <si>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</si>
  <si>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</si>
  <si>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</si>
  <si>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</si>
  <si>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</si>
  <si>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</si>
  <si>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</si>
  <si>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</si>
  <si>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</si>
  <si>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</si>
  <si>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</si>
  <si>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</si>
  <si>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</si>
  <si>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</si>
  <si>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</si>
  <si>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</si>
  <si>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</si>
  <si>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</si>
  <si>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</si>
  <si>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</si>
  <si>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</si>
  <si>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</si>
  <si>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</si>
  <si>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</si>
  <si>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</si>
  <si>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</si>
  <si>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</si>
  <si>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</si>
  <si>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</si>
  <si>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</si>
  <si>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</si>
  <si>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</si>
  <si>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</si>
  <si>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</si>
  <si>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</si>
  <si>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</si>
  <si>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</si>
  <si>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</si>
  <si>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</si>
  <si>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</si>
  <si>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</si>
  <si>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</si>
  <si>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1 09 04053 10 3000 110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</si>
  <si>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</si>
  <si>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</si>
  <si>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</si>
  <si>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</si>
  <si>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</si>
  <si>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</si>
  <si>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</si>
  <si>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</si>
  <si>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</si>
  <si>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</si>
  <si>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</si>
  <si>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</si>
  <si>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</si>
  <si>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</si>
  <si>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</si>
  <si>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</si>
  <si>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</si>
  <si>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</si>
  <si>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</si>
  <si>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</si>
  <si>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</si>
  <si>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</si>
  <si>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</si>
  <si>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</si>
  <si>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</si>
  <si>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 xml:space="preserve">      224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</si>
  <si>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</si>
  <si>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</si>
  <si>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</si>
  <si>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</si>
  <si>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</si>
  <si>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</si>
  <si>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</si>
  <si>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</si>
  <si>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951.0309.0212831.244 ф.00</t>
  </si>
  <si>
    <t>951.0309.0222832.244 ф.00</t>
  </si>
  <si>
    <t>951.0309.0312829.244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</si>
  <si>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</si>
  <si>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</si>
  <si>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 xml:space="preserve">Муниципальная программа "Обеспечение общественного порядка и противодействие преступности." </t>
  </si>
  <si>
    <t>Муниципальная программа«Развитие транспортной системы»</t>
  </si>
  <si>
    <t>951.0409.04100347.244 ф.00</t>
  </si>
  <si>
    <t>951.0409.0410351.244 ф.85</t>
  </si>
  <si>
    <t>951.0409.0417351.244 ф.19</t>
  </si>
  <si>
    <t>951.0503.0322830.244 ф.32</t>
  </si>
  <si>
    <t>Муниципальная программа «Развитие сетей наружного освещения»</t>
  </si>
  <si>
    <t>951.0503.0712861.244 ф.36</t>
  </si>
  <si>
    <t>951.0503.0712861.244 ф.37</t>
  </si>
  <si>
    <t>Муниципальная программа«Благоустройство территории»</t>
  </si>
  <si>
    <t>951.0503.0912852.244 ф.32</t>
  </si>
  <si>
    <t>Муниципальная программа «Развитие культуры»</t>
  </si>
  <si>
    <t>951.0801.1012859. 611  ф.00</t>
  </si>
  <si>
    <t>951.0801.1012859. 611  ф.85</t>
  </si>
  <si>
    <t>951.0801.1012859. 611  ф.89</t>
  </si>
  <si>
    <t>Субстдия на обеспечение деятельности культуры</t>
  </si>
  <si>
    <t>951.0801.1012959. 611  ф.00</t>
  </si>
  <si>
    <t>951.0801.1012959. 611  ф.85</t>
  </si>
  <si>
    <t>951.0801.1012959. 611  ф.89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</si>
  <si>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</si>
  <si>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</si>
  <si>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</si>
  <si>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</si>
  <si>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</si>
  <si>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Увеличение стоимости мат.запасов</t>
  </si>
  <si>
    <t xml:space="preserve">      340</t>
  </si>
  <si>
    <t>мая</t>
  </si>
  <si>
    <t>05</t>
  </si>
  <si>
    <t>05.05.2014</t>
  </si>
  <si>
    <t>Субсидия на обеспечение деятельности библиотек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</si>
</sst>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5" fillId="0" borderId="2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9" fontId="6" fillId="0" borderId="13" xfId="57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24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24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5" fillId="0" borderId="13" xfId="0" applyFont="1" applyFill="1" applyBorder="1" applyAlignment="1">
      <alignment vertical="center" wrapText="1"/>
    </xf>
    <xf numFmtId="166" fontId="5" fillId="0" borderId="13" xfId="43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4" fontId="6" fillId="24" borderId="22" xfId="0" applyNumberFormat="1" applyFont="1" applyFill="1" applyBorder="1" applyAlignment="1">
      <alignment horizontal="center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7"/>
  <sheetViews>
    <sheetView tabSelected="1" view="pageBreakPreview" zoomScaleSheetLayoutView="100" workbookViewId="0" topLeftCell="A1">
      <selection activeCell="CW18" sqref="CW18:DM18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8" t="s">
        <v>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5"/>
      <c r="ES2" s="5"/>
      <c r="ET2" s="153" t="s">
        <v>0</v>
      </c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54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55" t="s">
        <v>17</v>
      </c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7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70" t="s">
        <v>334</v>
      </c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2">
        <v>2014</v>
      </c>
      <c r="CF4" s="172"/>
      <c r="CG4" s="172"/>
      <c r="CH4" s="172"/>
      <c r="CI4" s="172"/>
      <c r="CJ4" s="133" t="s">
        <v>4</v>
      </c>
      <c r="CK4" s="133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58" t="s">
        <v>336</v>
      </c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9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71" t="s">
        <v>50</v>
      </c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59" t="s">
        <v>51</v>
      </c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1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71" t="s">
        <v>118</v>
      </c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5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9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5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9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185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62">
        <v>383</v>
      </c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4"/>
    </row>
    <row r="9" spans="1:166" s="4" customFormat="1" ht="15.75" customHeight="1">
      <c r="A9" s="165" t="s">
        <v>20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7"/>
    </row>
    <row r="10" spans="1:167" s="4" customFormat="1" ht="19.5" customHeight="1">
      <c r="A10" s="127" t="s">
        <v>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 t="s">
        <v>23</v>
      </c>
      <c r="AO10" s="128"/>
      <c r="AP10" s="128"/>
      <c r="AQ10" s="128"/>
      <c r="AR10" s="128"/>
      <c r="AS10" s="129"/>
      <c r="AT10" s="127" t="s">
        <v>28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27" t="s">
        <v>135</v>
      </c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9"/>
      <c r="CF10" s="74" t="s">
        <v>24</v>
      </c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6"/>
      <c r="ET10" s="94" t="s">
        <v>29</v>
      </c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5"/>
    </row>
    <row r="11" spans="1:167" s="4" customFormat="1" ht="109.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2"/>
      <c r="AN11" s="130"/>
      <c r="AO11" s="131"/>
      <c r="AP11" s="131"/>
      <c r="AQ11" s="131"/>
      <c r="AR11" s="131"/>
      <c r="AS11" s="132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30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2"/>
      <c r="CF11" s="75" t="s">
        <v>136</v>
      </c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4" t="s">
        <v>25</v>
      </c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6"/>
      <c r="DN11" s="74" t="s">
        <v>26</v>
      </c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6"/>
      <c r="EE11" s="74" t="s">
        <v>27</v>
      </c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6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5"/>
    </row>
    <row r="12" spans="1:167" s="4" customFormat="1" ht="11.25" customHeight="1">
      <c r="A12" s="147">
        <v>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9"/>
      <c r="AN12" s="147">
        <v>2</v>
      </c>
      <c r="AO12" s="148"/>
      <c r="AP12" s="148"/>
      <c r="AQ12" s="148"/>
      <c r="AR12" s="148"/>
      <c r="AS12" s="149"/>
      <c r="AT12" s="147">
        <v>3</v>
      </c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9"/>
      <c r="BJ12" s="147">
        <v>4</v>
      </c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>
        <v>5</v>
      </c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9"/>
      <c r="CW12" s="147">
        <v>6</v>
      </c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9"/>
      <c r="DN12" s="147">
        <v>7</v>
      </c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9"/>
      <c r="EE12" s="147">
        <v>8</v>
      </c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9"/>
      <c r="ET12" s="146">
        <v>9</v>
      </c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5"/>
    </row>
    <row r="13" spans="1:167" s="12" customFormat="1" ht="20.25" customHeight="1">
      <c r="A13" s="150" t="s">
        <v>21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2"/>
      <c r="AN13" s="121" t="s">
        <v>30</v>
      </c>
      <c r="AO13" s="121"/>
      <c r="AP13" s="121"/>
      <c r="AQ13" s="121"/>
      <c r="AR13" s="121"/>
      <c r="AS13" s="121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73">
        <f>BJ15+BJ104</f>
        <v>7842100</v>
      </c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>
        <f>CF15+CF105</f>
        <v>3039491.33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73">
        <f>CF13</f>
        <v>3039491.33</v>
      </c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11"/>
    </row>
    <row r="14" spans="1:167" s="4" customFormat="1" ht="15" customHeight="1">
      <c r="A14" s="118" t="s">
        <v>22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23" t="s">
        <v>31</v>
      </c>
      <c r="AO14" s="123"/>
      <c r="AP14" s="123"/>
      <c r="AQ14" s="123"/>
      <c r="AR14" s="123"/>
      <c r="AS14" s="123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5"/>
    </row>
    <row r="15" spans="1:167" s="12" customFormat="1" ht="18" customHeight="1">
      <c r="A15" s="119" t="s">
        <v>144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85"/>
      <c r="AO15" s="85"/>
      <c r="AP15" s="85"/>
      <c r="AQ15" s="85"/>
      <c r="AR15" s="85"/>
      <c r="AS15" s="85"/>
      <c r="AT15" s="85" t="s">
        <v>86</v>
      </c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73">
        <f>BJ16+BJ53+BJ69+BJ80+BJ86+BJ29+BJ94</f>
        <v>2670800</v>
      </c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>
        <f>CF16+CF53+CF69+CF86+CF73+CF80+CF101+CF29+CF94</f>
        <v>728091.33</v>
      </c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73">
        <f>CF15</f>
        <v>728091.33</v>
      </c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11"/>
    </row>
    <row r="16" spans="1:167" s="12" customFormat="1" ht="18" customHeight="1">
      <c r="A16" s="120" t="s">
        <v>163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85"/>
      <c r="AO16" s="85"/>
      <c r="AP16" s="85"/>
      <c r="AQ16" s="85"/>
      <c r="AR16" s="85"/>
      <c r="AS16" s="85"/>
      <c r="AT16" s="85" t="s">
        <v>145</v>
      </c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73">
        <f>BJ17</f>
        <v>505500</v>
      </c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>
        <f>CF17</f>
        <v>162324.5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73">
        <f>CF16</f>
        <v>162324.5</v>
      </c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10"/>
      <c r="FJ16" s="10"/>
      <c r="FK16" s="11"/>
    </row>
    <row r="17" spans="1:167" s="12" customFormat="1" ht="18.75" customHeight="1">
      <c r="A17" s="120" t="s">
        <v>49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85"/>
      <c r="AO17" s="85"/>
      <c r="AP17" s="85"/>
      <c r="AQ17" s="85"/>
      <c r="AR17" s="85"/>
      <c r="AS17" s="85"/>
      <c r="AT17" s="85" t="s">
        <v>104</v>
      </c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73">
        <f>BJ18</f>
        <v>505500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>
        <f>CF18+CF25+CF22</f>
        <v>162324.5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73">
        <f>CF17</f>
        <v>162324.5</v>
      </c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10"/>
      <c r="FI17" s="10"/>
      <c r="FJ17" s="10"/>
      <c r="FK17" s="11"/>
    </row>
    <row r="18" spans="1:167" s="12" customFormat="1" ht="18" customHeight="1">
      <c r="A18" s="119" t="s">
        <v>49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85"/>
      <c r="AO18" s="85"/>
      <c r="AP18" s="85"/>
      <c r="AQ18" s="85"/>
      <c r="AR18" s="85"/>
      <c r="AS18" s="85"/>
      <c r="AT18" s="85" t="s">
        <v>187</v>
      </c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73">
        <v>505500</v>
      </c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>
        <f>CF19+CF20+CF21</f>
        <v>160769.2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73">
        <f>CF18</f>
        <v>160769.2</v>
      </c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11"/>
    </row>
    <row r="19" spans="1:170" s="4" customFormat="1" ht="15.75" customHeight="1">
      <c r="A19" s="56" t="s">
        <v>49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81"/>
      <c r="AO19" s="81"/>
      <c r="AP19" s="81"/>
      <c r="AQ19" s="81"/>
      <c r="AR19" s="81"/>
      <c r="AS19" s="81"/>
      <c r="AT19" s="81" t="s">
        <v>186</v>
      </c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72">
        <v>0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160769.2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72">
        <f>CF19</f>
        <v>160769.2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5"/>
      <c r="FN19" s="5"/>
    </row>
    <row r="20" spans="1:170" s="4" customFormat="1" ht="15.75" customHeight="1">
      <c r="A20" s="56" t="s">
        <v>49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81"/>
      <c r="AO20" s="81"/>
      <c r="AP20" s="81"/>
      <c r="AQ20" s="81"/>
      <c r="AR20" s="81"/>
      <c r="AS20" s="81"/>
      <c r="AT20" s="81" t="s">
        <v>205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72">
        <v>0</v>
      </c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>
        <v>0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72">
        <f aca="true" t="shared" si="0" ref="EE20:EE27">CF20</f>
        <v>0</v>
      </c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5"/>
      <c r="FN20" s="5"/>
    </row>
    <row r="21" spans="1:170" s="4" customFormat="1" ht="15.75" customHeight="1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81"/>
      <c r="AO21" s="81"/>
      <c r="AP21" s="81"/>
      <c r="AQ21" s="81"/>
      <c r="AR21" s="81"/>
      <c r="AS21" s="81"/>
      <c r="AT21" s="81" t="s">
        <v>256</v>
      </c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72">
        <v>0</v>
      </c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>
        <v>0</v>
      </c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72">
        <f>CF21</f>
        <v>0</v>
      </c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5"/>
      <c r="FN21" s="5"/>
    </row>
    <row r="22" spans="1:170" s="12" customFormat="1" ht="15.75" customHeight="1">
      <c r="A22" s="119" t="s">
        <v>49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85"/>
      <c r="AO22" s="85"/>
      <c r="AP22" s="85"/>
      <c r="AQ22" s="85"/>
      <c r="AR22" s="85"/>
      <c r="AS22" s="85"/>
      <c r="AT22" s="85" t="s">
        <v>245</v>
      </c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73">
        <v>0</v>
      </c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>
        <f>CF23+CF24</f>
        <v>0</v>
      </c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73">
        <f t="shared" si="0"/>
        <v>0</v>
      </c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11"/>
      <c r="FN22" s="11"/>
    </row>
    <row r="23" spans="1:170" s="4" customFormat="1" ht="15.75" customHeight="1">
      <c r="A23" s="56" t="s">
        <v>49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81"/>
      <c r="AO23" s="81"/>
      <c r="AP23" s="81"/>
      <c r="AQ23" s="81"/>
      <c r="AR23" s="81"/>
      <c r="AS23" s="81"/>
      <c r="AT23" s="81" t="s">
        <v>244</v>
      </c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72">
        <v>0</v>
      </c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>
        <v>0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72">
        <f t="shared" si="0"/>
        <v>0</v>
      </c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5"/>
      <c r="FN23" s="5"/>
    </row>
    <row r="24" spans="1:170" s="4" customFormat="1" ht="15.75" customHeight="1">
      <c r="A24" s="56" t="s">
        <v>49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81"/>
      <c r="AO24" s="81"/>
      <c r="AP24" s="81"/>
      <c r="AQ24" s="81"/>
      <c r="AR24" s="81"/>
      <c r="AS24" s="81"/>
      <c r="AT24" s="81" t="s">
        <v>272</v>
      </c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72">
        <v>0</v>
      </c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>
        <v>0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72">
        <f>CF24</f>
        <v>0</v>
      </c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5"/>
      <c r="FN24" s="5"/>
    </row>
    <row r="25" spans="1:170" s="12" customFormat="1" ht="15.75" customHeight="1">
      <c r="A25" s="119" t="s">
        <v>49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85"/>
      <c r="AO25" s="85"/>
      <c r="AP25" s="85"/>
      <c r="AQ25" s="85"/>
      <c r="AR25" s="85"/>
      <c r="AS25" s="85"/>
      <c r="AT25" s="85" t="s">
        <v>232</v>
      </c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73">
        <v>0</v>
      </c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>
        <f>CF26+CF27+CF28</f>
        <v>1555.3</v>
      </c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73">
        <f t="shared" si="0"/>
        <v>1555.3</v>
      </c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11"/>
      <c r="FN25" s="11"/>
    </row>
    <row r="26" spans="1:170" s="4" customFormat="1" ht="15.75" customHeight="1">
      <c r="A26" s="56" t="s">
        <v>49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81"/>
      <c r="AO26" s="81"/>
      <c r="AP26" s="81"/>
      <c r="AQ26" s="81"/>
      <c r="AR26" s="81"/>
      <c r="AS26" s="81"/>
      <c r="AT26" s="81" t="s">
        <v>206</v>
      </c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72">
        <v>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>
        <v>1101.42</v>
      </c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72">
        <f t="shared" si="0"/>
        <v>1101.42</v>
      </c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5"/>
      <c r="FN26" s="5"/>
    </row>
    <row r="27" spans="1:170" s="4" customFormat="1" ht="15.75" customHeight="1">
      <c r="A27" s="56" t="s">
        <v>49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81"/>
      <c r="AO27" s="81"/>
      <c r="AP27" s="81"/>
      <c r="AQ27" s="81"/>
      <c r="AR27" s="81"/>
      <c r="AS27" s="81"/>
      <c r="AT27" s="81" t="s">
        <v>207</v>
      </c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72">
        <v>0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>
        <v>20.58</v>
      </c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72">
        <f t="shared" si="0"/>
        <v>20.58</v>
      </c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5"/>
      <c r="FN27" s="5"/>
    </row>
    <row r="28" spans="1:170" s="4" customFormat="1" ht="15.75" customHeight="1">
      <c r="A28" s="56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81"/>
      <c r="AO28" s="81"/>
      <c r="AP28" s="81"/>
      <c r="AQ28" s="81"/>
      <c r="AR28" s="81"/>
      <c r="AS28" s="81"/>
      <c r="AT28" s="81" t="s">
        <v>259</v>
      </c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72">
        <v>0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>
        <v>433.3</v>
      </c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72">
        <f>CF28</f>
        <v>433.3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5"/>
      <c r="FN28" s="5"/>
    </row>
    <row r="29" spans="1:167" s="4" customFormat="1" ht="23.25" customHeight="1">
      <c r="A29" s="112" t="s">
        <v>146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85"/>
      <c r="AO29" s="85"/>
      <c r="AP29" s="85"/>
      <c r="AQ29" s="85"/>
      <c r="AR29" s="85"/>
      <c r="AS29" s="85"/>
      <c r="AT29" s="85" t="s">
        <v>105</v>
      </c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73">
        <f>BJ30+BJ48</f>
        <v>559800</v>
      </c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>
        <f>CF30</f>
        <v>153714.62</v>
      </c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73">
        <f aca="true" t="shared" si="1" ref="EE29:EE39">CF29</f>
        <v>153714.62</v>
      </c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16"/>
      <c r="FJ29" s="16"/>
      <c r="FK29" s="5"/>
    </row>
    <row r="30" spans="1:175" s="4" customFormat="1" ht="34.5" customHeight="1">
      <c r="A30" s="119" t="s">
        <v>154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85"/>
      <c r="AO30" s="85"/>
      <c r="AP30" s="85"/>
      <c r="AQ30" s="85"/>
      <c r="AR30" s="85"/>
      <c r="AS30" s="85"/>
      <c r="AT30" s="85" t="s">
        <v>152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73">
        <f>BJ31+BJ38</f>
        <v>248700</v>
      </c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>
        <f>CF31+CF38+CF46+CF48</f>
        <v>153714.62</v>
      </c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73">
        <f t="shared" si="1"/>
        <v>153714.62</v>
      </c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16"/>
      <c r="FJ30" s="16"/>
      <c r="FK30" s="5"/>
      <c r="FS30" s="5"/>
    </row>
    <row r="31" spans="1:167" s="12" customFormat="1" ht="46.5" customHeight="1">
      <c r="A31" s="119" t="s">
        <v>155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85"/>
      <c r="AO31" s="85"/>
      <c r="AP31" s="85"/>
      <c r="AQ31" s="85"/>
      <c r="AR31" s="85"/>
      <c r="AS31" s="85"/>
      <c r="AT31" s="85" t="s">
        <v>188</v>
      </c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73">
        <f>BJ32+BJ33+BJ34+BJ37</f>
        <v>199900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>
        <f>CF32+CF36</f>
        <v>80200.81999999999</v>
      </c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73">
        <f t="shared" si="1"/>
        <v>80200.81999999999</v>
      </c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11"/>
    </row>
    <row r="32" spans="1:167" s="4" customFormat="1" ht="33" customHeight="1">
      <c r="A32" s="56" t="s">
        <v>155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81"/>
      <c r="AO32" s="81"/>
      <c r="AP32" s="81"/>
      <c r="AQ32" s="81"/>
      <c r="AR32" s="81"/>
      <c r="AS32" s="81"/>
      <c r="AT32" s="81" t="s">
        <v>189</v>
      </c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72">
        <v>199900</v>
      </c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>
        <f>CF33+CF34+CF35</f>
        <v>83528.56999999999</v>
      </c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72">
        <f t="shared" si="1"/>
        <v>83528.56999999999</v>
      </c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5"/>
    </row>
    <row r="33" spans="1:167" s="12" customFormat="1" ht="34.5" customHeight="1">
      <c r="A33" s="56" t="s">
        <v>155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85"/>
      <c r="AO33" s="90"/>
      <c r="AP33" s="90"/>
      <c r="AQ33" s="90"/>
      <c r="AR33" s="90"/>
      <c r="AS33" s="90"/>
      <c r="AT33" s="81" t="s">
        <v>183</v>
      </c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72">
        <v>0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>
        <v>82058.06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72">
        <f t="shared" si="1"/>
        <v>82058.06</v>
      </c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10"/>
      <c r="FI33" s="10"/>
      <c r="FJ33" s="10"/>
      <c r="FK33" s="11"/>
    </row>
    <row r="34" spans="1:167" s="4" customFormat="1" ht="36.75" customHeight="1">
      <c r="A34" s="56" t="s">
        <v>229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85"/>
      <c r="AO34" s="85"/>
      <c r="AP34" s="85"/>
      <c r="AQ34" s="85"/>
      <c r="AR34" s="85"/>
      <c r="AS34" s="85"/>
      <c r="AT34" s="81" t="s">
        <v>220</v>
      </c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72">
        <v>0</v>
      </c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>
        <v>1020.51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91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1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72">
        <f t="shared" si="1"/>
        <v>1020.51</v>
      </c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1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16"/>
      <c r="FI34" s="16"/>
      <c r="FJ34" s="16"/>
      <c r="FK34" s="5"/>
    </row>
    <row r="35" spans="1:167" s="4" customFormat="1" ht="36.75" customHeight="1">
      <c r="A35" s="56" t="s">
        <v>229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85"/>
      <c r="AO35" s="85"/>
      <c r="AP35" s="85"/>
      <c r="AQ35" s="85"/>
      <c r="AR35" s="85"/>
      <c r="AS35" s="85"/>
      <c r="AT35" s="81" t="s">
        <v>287</v>
      </c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72">
        <v>0</v>
      </c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>
        <v>450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91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1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72">
        <f>CF35</f>
        <v>450</v>
      </c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1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16"/>
      <c r="FI35" s="16"/>
      <c r="FJ35" s="16"/>
      <c r="FK35" s="5"/>
    </row>
    <row r="36" spans="1:167" s="4" customFormat="1" ht="53.25" customHeight="1">
      <c r="A36" s="56" t="s">
        <v>228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85"/>
      <c r="AO36" s="85"/>
      <c r="AP36" s="85"/>
      <c r="AQ36" s="85"/>
      <c r="AR36" s="85"/>
      <c r="AS36" s="85"/>
      <c r="AT36" s="81" t="s">
        <v>246</v>
      </c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72">
        <v>0</v>
      </c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>
        <v>-3327.75</v>
      </c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91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1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72">
        <f t="shared" si="1"/>
        <v>-3327.75</v>
      </c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1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16"/>
      <c r="FI36" s="16"/>
      <c r="FJ36" s="16"/>
      <c r="FK36" s="5"/>
    </row>
    <row r="37" spans="1:167" s="4" customFormat="1" ht="53.25" customHeight="1">
      <c r="A37" s="56" t="s">
        <v>228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85"/>
      <c r="AO37" s="85"/>
      <c r="AP37" s="85"/>
      <c r="AQ37" s="85"/>
      <c r="AR37" s="85"/>
      <c r="AS37" s="85"/>
      <c r="AT37" s="81" t="s">
        <v>221</v>
      </c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72">
        <v>0</v>
      </c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>
        <v>0</v>
      </c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91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1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72">
        <f t="shared" si="1"/>
        <v>0</v>
      </c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1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16"/>
      <c r="FI37" s="16"/>
      <c r="FJ37" s="16"/>
      <c r="FK37" s="5"/>
    </row>
    <row r="38" spans="1:167" s="4" customFormat="1" ht="55.5" customHeight="1">
      <c r="A38" s="119" t="s">
        <v>156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85"/>
      <c r="AO38" s="85"/>
      <c r="AP38" s="85"/>
      <c r="AQ38" s="85"/>
      <c r="AR38" s="85"/>
      <c r="AS38" s="85"/>
      <c r="AT38" s="85" t="s">
        <v>191</v>
      </c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73">
        <f>BJ39</f>
        <v>48800</v>
      </c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>
        <f>CF39+CF42+CF41+CF45</f>
        <v>15044.660000000002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91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1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72">
        <f t="shared" si="1"/>
        <v>15044.660000000002</v>
      </c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1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16"/>
      <c r="FI38" s="16"/>
      <c r="FJ38" s="16"/>
      <c r="FK38" s="5"/>
    </row>
    <row r="39" spans="1:167" s="12" customFormat="1" ht="35.25" customHeight="1">
      <c r="A39" s="56" t="s">
        <v>177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85"/>
      <c r="AO39" s="85"/>
      <c r="AP39" s="85"/>
      <c r="AQ39" s="85"/>
      <c r="AR39" s="85"/>
      <c r="AS39" s="85"/>
      <c r="AT39" s="81" t="s">
        <v>190</v>
      </c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72">
        <v>48800</v>
      </c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>
        <f>CF40</f>
        <v>16749.47</v>
      </c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72">
        <f t="shared" si="1"/>
        <v>16749.47</v>
      </c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86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8"/>
      <c r="FK39" s="11"/>
    </row>
    <row r="40" spans="1:167" s="12" customFormat="1" ht="37.5" customHeight="1">
      <c r="A40" s="56" t="s">
        <v>177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85"/>
      <c r="AO40" s="85"/>
      <c r="AP40" s="85"/>
      <c r="AQ40" s="85"/>
      <c r="AR40" s="85"/>
      <c r="AS40" s="85"/>
      <c r="AT40" s="81" t="s">
        <v>208</v>
      </c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72">
        <v>0</v>
      </c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>
        <v>16749.47</v>
      </c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72">
        <f aca="true" t="shared" si="2" ref="EE40:EE46">CF40</f>
        <v>16749.47</v>
      </c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86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8"/>
      <c r="FK40" s="11"/>
    </row>
    <row r="41" spans="1:167" s="12" customFormat="1" ht="37.5" customHeight="1">
      <c r="A41" s="56" t="s">
        <v>177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85"/>
      <c r="AO41" s="85"/>
      <c r="AP41" s="85"/>
      <c r="AQ41" s="85"/>
      <c r="AR41" s="85"/>
      <c r="AS41" s="85"/>
      <c r="AT41" s="81" t="s">
        <v>242</v>
      </c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72">
        <v>0</v>
      </c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>
        <v>0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72">
        <f t="shared" si="2"/>
        <v>0</v>
      </c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86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8"/>
      <c r="FK41" s="11"/>
    </row>
    <row r="42" spans="1:167" s="12" customFormat="1" ht="54" customHeight="1">
      <c r="A42" s="56" t="s">
        <v>227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85"/>
      <c r="AO42" s="85"/>
      <c r="AP42" s="85"/>
      <c r="AQ42" s="85"/>
      <c r="AR42" s="85"/>
      <c r="AS42" s="85"/>
      <c r="AT42" s="81" t="s">
        <v>223</v>
      </c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72">
        <v>0</v>
      </c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>
        <f>CF43+CF44+CF45</f>
        <v>-1704.81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72">
        <f t="shared" si="2"/>
        <v>-1704.81</v>
      </c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86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8"/>
      <c r="FK42" s="11"/>
    </row>
    <row r="43" spans="1:167" s="12" customFormat="1" ht="56.25" customHeight="1">
      <c r="A43" s="173" t="s">
        <v>227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5"/>
      <c r="AN43" s="85"/>
      <c r="AO43" s="85"/>
      <c r="AP43" s="85"/>
      <c r="AQ43" s="85"/>
      <c r="AR43" s="85"/>
      <c r="AS43" s="85"/>
      <c r="AT43" s="81" t="s">
        <v>222</v>
      </c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72">
        <v>0</v>
      </c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>
        <v>-113.03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72">
        <f t="shared" si="2"/>
        <v>-113.03</v>
      </c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86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8"/>
      <c r="FK43" s="11"/>
    </row>
    <row r="44" spans="1:167" s="12" customFormat="1" ht="75" customHeight="1">
      <c r="A44" s="56" t="s">
        <v>231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85"/>
      <c r="AO44" s="85"/>
      <c r="AP44" s="85"/>
      <c r="AQ44" s="85"/>
      <c r="AR44" s="85"/>
      <c r="AS44" s="85"/>
      <c r="AT44" s="81" t="s">
        <v>224</v>
      </c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72">
        <v>0</v>
      </c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>
        <v>-1591.78</v>
      </c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72">
        <f t="shared" si="2"/>
        <v>-1591.78</v>
      </c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86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8"/>
      <c r="FK44" s="11"/>
    </row>
    <row r="45" spans="1:167" s="12" customFormat="1" ht="72" customHeight="1">
      <c r="A45" s="56" t="s">
        <v>230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85"/>
      <c r="AO45" s="85"/>
      <c r="AP45" s="85"/>
      <c r="AQ45" s="85"/>
      <c r="AR45" s="85"/>
      <c r="AS45" s="85"/>
      <c r="AT45" s="81" t="s">
        <v>225</v>
      </c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72">
        <v>0</v>
      </c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>
        <v>0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72">
        <f t="shared" si="2"/>
        <v>0</v>
      </c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86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8"/>
      <c r="FK45" s="11"/>
    </row>
    <row r="46" spans="1:167" s="12" customFormat="1" ht="38.25" customHeight="1">
      <c r="A46" s="119" t="s">
        <v>247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85"/>
      <c r="AO46" s="85"/>
      <c r="AP46" s="85"/>
      <c r="AQ46" s="85"/>
      <c r="AR46" s="85"/>
      <c r="AS46" s="85"/>
      <c r="AT46" s="85" t="s">
        <v>249</v>
      </c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73">
        <f>BJ47</f>
        <v>0</v>
      </c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>
        <f>CF47</f>
        <v>1752.19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73">
        <f t="shared" si="2"/>
        <v>1752.19</v>
      </c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86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8"/>
      <c r="FK46" s="11"/>
    </row>
    <row r="47" spans="1:167" s="12" customFormat="1" ht="38.25" customHeight="1">
      <c r="A47" s="56" t="s">
        <v>247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85"/>
      <c r="AO47" s="85"/>
      <c r="AP47" s="85"/>
      <c r="AQ47" s="85"/>
      <c r="AR47" s="85"/>
      <c r="AS47" s="85"/>
      <c r="AT47" s="81" t="s">
        <v>248</v>
      </c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72">
        <v>0</v>
      </c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>
        <v>1752.19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72">
        <f aca="true" t="shared" si="3" ref="EE47:EE59">CF47</f>
        <v>1752.19</v>
      </c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86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8"/>
      <c r="FK47" s="11"/>
    </row>
    <row r="48" spans="1:167" s="12" customFormat="1" ht="18.75" customHeight="1">
      <c r="A48" s="176" t="s">
        <v>162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85"/>
      <c r="AO48" s="85"/>
      <c r="AP48" s="85"/>
      <c r="AQ48" s="85"/>
      <c r="AR48" s="85"/>
      <c r="AS48" s="85"/>
      <c r="AT48" s="85" t="s">
        <v>192</v>
      </c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73">
        <f>BJ49</f>
        <v>311100</v>
      </c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>
        <f>CF49+CF52+CF51</f>
        <v>56716.95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73">
        <f t="shared" si="3"/>
        <v>56716.95</v>
      </c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86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8"/>
      <c r="FK48" s="11"/>
    </row>
    <row r="49" spans="1:167" s="12" customFormat="1" ht="19.5" customHeight="1">
      <c r="A49" s="189" t="s">
        <v>162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85"/>
      <c r="AO49" s="85"/>
      <c r="AP49" s="85"/>
      <c r="AQ49" s="85"/>
      <c r="AR49" s="85"/>
      <c r="AS49" s="85"/>
      <c r="AT49" s="81" t="s">
        <v>193</v>
      </c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72">
        <f>BJ50</f>
        <v>311100</v>
      </c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>
        <f>CF50</f>
        <v>52038.97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73">
        <f t="shared" si="3"/>
        <v>52038.97</v>
      </c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10"/>
      <c r="FI49" s="10"/>
      <c r="FJ49" s="10"/>
      <c r="FK49" s="11"/>
    </row>
    <row r="50" spans="1:167" s="12" customFormat="1" ht="19.5" customHeight="1">
      <c r="A50" s="189" t="s">
        <v>162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85"/>
      <c r="AO50" s="85"/>
      <c r="AP50" s="85"/>
      <c r="AQ50" s="85"/>
      <c r="AR50" s="85"/>
      <c r="AS50" s="85"/>
      <c r="AT50" s="81" t="s">
        <v>233</v>
      </c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72">
        <v>311100</v>
      </c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>
        <v>52038.97</v>
      </c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73">
        <f t="shared" si="3"/>
        <v>52038.97</v>
      </c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10"/>
      <c r="FI50" s="10"/>
      <c r="FJ50" s="10"/>
      <c r="FK50" s="11"/>
    </row>
    <row r="51" spans="1:167" s="12" customFormat="1" ht="17.25" customHeight="1">
      <c r="A51" s="189" t="s">
        <v>162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85"/>
      <c r="AO51" s="85"/>
      <c r="AP51" s="85"/>
      <c r="AQ51" s="85"/>
      <c r="AR51" s="85"/>
      <c r="AS51" s="85"/>
      <c r="AT51" s="81" t="s">
        <v>288</v>
      </c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72">
        <v>0</v>
      </c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>
        <v>4677.98</v>
      </c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73">
        <f>CF51</f>
        <v>4677.98</v>
      </c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10"/>
      <c r="FI51" s="10"/>
      <c r="FJ51" s="10"/>
      <c r="FK51" s="11"/>
    </row>
    <row r="52" spans="1:167" s="12" customFormat="1" ht="17.25" customHeight="1">
      <c r="A52" s="189" t="s">
        <v>162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85"/>
      <c r="AO52" s="85"/>
      <c r="AP52" s="85"/>
      <c r="AQ52" s="85"/>
      <c r="AR52" s="85"/>
      <c r="AS52" s="85"/>
      <c r="AT52" s="81" t="s">
        <v>209</v>
      </c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72">
        <v>0</v>
      </c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>
        <v>0</v>
      </c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73">
        <f t="shared" si="3"/>
        <v>0</v>
      </c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10"/>
      <c r="FI52" s="10"/>
      <c r="FJ52" s="10"/>
      <c r="FK52" s="11"/>
    </row>
    <row r="53" spans="1:167" s="4" customFormat="1" ht="16.5" customHeight="1">
      <c r="A53" s="112" t="s">
        <v>147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81"/>
      <c r="AO53" s="81"/>
      <c r="AP53" s="81"/>
      <c r="AQ53" s="81"/>
      <c r="AR53" s="81"/>
      <c r="AS53" s="81"/>
      <c r="AT53" s="85" t="s">
        <v>107</v>
      </c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211">
        <f>BJ54+BJ58</f>
        <v>1460500</v>
      </c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73">
        <f>CF54+CF58</f>
        <v>349249.36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73">
        <f t="shared" si="3"/>
        <v>349249.36</v>
      </c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16"/>
      <c r="FI53" s="16"/>
      <c r="FJ53" s="16"/>
      <c r="FK53" s="5"/>
    </row>
    <row r="54" spans="1:167" s="4" customFormat="1" ht="18" customHeight="1">
      <c r="A54" s="112" t="s">
        <v>106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85"/>
      <c r="AO54" s="85"/>
      <c r="AP54" s="85"/>
      <c r="AQ54" s="85"/>
      <c r="AR54" s="85"/>
      <c r="AS54" s="85"/>
      <c r="AT54" s="85" t="s">
        <v>108</v>
      </c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73">
        <f>BJ55</f>
        <v>336200</v>
      </c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>
        <f>CF55</f>
        <v>27770.58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73">
        <f t="shared" si="3"/>
        <v>27770.58</v>
      </c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16"/>
      <c r="FI54" s="16"/>
      <c r="FJ54" s="16"/>
      <c r="FK54" s="5"/>
    </row>
    <row r="55" spans="1:167" s="12" customFormat="1" ht="37.5" customHeight="1">
      <c r="A55" s="119" t="s">
        <v>173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85"/>
      <c r="AO55" s="85"/>
      <c r="AP55" s="85"/>
      <c r="AQ55" s="85"/>
      <c r="AR55" s="85"/>
      <c r="AS55" s="85"/>
      <c r="AT55" s="85" t="s">
        <v>87</v>
      </c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73">
        <v>336200</v>
      </c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>
        <f>CF56+CF57</f>
        <v>27770.58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73">
        <f t="shared" si="3"/>
        <v>27770.58</v>
      </c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86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8"/>
      <c r="FK55" s="11"/>
    </row>
    <row r="56" spans="1:167" s="4" customFormat="1" ht="18.75" customHeight="1">
      <c r="A56" s="114" t="s">
        <v>106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81"/>
      <c r="AO56" s="81"/>
      <c r="AP56" s="81"/>
      <c r="AQ56" s="81"/>
      <c r="AR56" s="81"/>
      <c r="AS56" s="81"/>
      <c r="AT56" s="81" t="s">
        <v>88</v>
      </c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72">
        <v>0</v>
      </c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>
        <v>27541.25</v>
      </c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72">
        <f t="shared" si="3"/>
        <v>27541.25</v>
      </c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102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4"/>
      <c r="FK56" s="5"/>
    </row>
    <row r="57" spans="1:167" s="4" customFormat="1" ht="18" customHeight="1">
      <c r="A57" s="114" t="s">
        <v>106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81"/>
      <c r="AO57" s="81"/>
      <c r="AP57" s="81"/>
      <c r="AQ57" s="81"/>
      <c r="AR57" s="81"/>
      <c r="AS57" s="81"/>
      <c r="AT57" s="81" t="s">
        <v>202</v>
      </c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72">
        <v>0</v>
      </c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>
        <v>229.33</v>
      </c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72">
        <f t="shared" si="3"/>
        <v>229.33</v>
      </c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102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4"/>
      <c r="FK57" s="5"/>
    </row>
    <row r="58" spans="1:167" s="12" customFormat="1" ht="21.75" customHeight="1">
      <c r="A58" s="112" t="s">
        <v>89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85"/>
      <c r="AO58" s="85"/>
      <c r="AP58" s="85"/>
      <c r="AQ58" s="85"/>
      <c r="AR58" s="85"/>
      <c r="AS58" s="85"/>
      <c r="AT58" s="85" t="s">
        <v>138</v>
      </c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73">
        <f>BJ60+BJ65</f>
        <v>1124300</v>
      </c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>
        <f>CF60+CF64</f>
        <v>321478.77999999997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73">
        <f t="shared" si="3"/>
        <v>321478.77999999997</v>
      </c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86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8"/>
      <c r="FK58" s="11"/>
    </row>
    <row r="59" spans="1:167" s="12" customFormat="1" ht="18" customHeight="1">
      <c r="A59" s="112" t="s">
        <v>164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85"/>
      <c r="AO59" s="85"/>
      <c r="AP59" s="85"/>
      <c r="AQ59" s="85"/>
      <c r="AR59" s="85"/>
      <c r="AS59" s="85"/>
      <c r="AT59" s="85" t="s">
        <v>109</v>
      </c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73">
        <f>BJ60</f>
        <v>846300</v>
      </c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>
        <f>CF60</f>
        <v>24785.04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73">
        <f t="shared" si="3"/>
        <v>24785.04</v>
      </c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10"/>
      <c r="FI59" s="10"/>
      <c r="FJ59" s="10"/>
      <c r="FK59" s="11"/>
    </row>
    <row r="60" spans="1:167" s="12" customFormat="1" ht="19.5" customHeight="1">
      <c r="A60" s="112" t="s">
        <v>165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85"/>
      <c r="AO60" s="85"/>
      <c r="AP60" s="85"/>
      <c r="AQ60" s="85"/>
      <c r="AR60" s="85"/>
      <c r="AS60" s="85"/>
      <c r="AT60" s="85" t="s">
        <v>90</v>
      </c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73">
        <v>846300</v>
      </c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>
        <f>CF61+CF62+CF63</f>
        <v>24785.04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73">
        <f aca="true" t="shared" si="4" ref="EE60:EE69">CF60</f>
        <v>24785.04</v>
      </c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86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8"/>
      <c r="FK60" s="11"/>
    </row>
    <row r="61" spans="1:167" s="4" customFormat="1" ht="20.25" customHeight="1">
      <c r="A61" s="114" t="s">
        <v>165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81"/>
      <c r="AO61" s="81"/>
      <c r="AP61" s="81"/>
      <c r="AQ61" s="81"/>
      <c r="AR61" s="81"/>
      <c r="AS61" s="81"/>
      <c r="AT61" s="81" t="s">
        <v>91</v>
      </c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72">
        <v>0</v>
      </c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>
        <v>23671.34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72">
        <f t="shared" si="4"/>
        <v>23671.34</v>
      </c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102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4"/>
      <c r="FK61" s="5"/>
    </row>
    <row r="62" spans="1:167" s="4" customFormat="1" ht="18" customHeight="1">
      <c r="A62" s="140" t="s">
        <v>165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2"/>
      <c r="AN62" s="57"/>
      <c r="AO62" s="48"/>
      <c r="AP62" s="48"/>
      <c r="AQ62" s="48"/>
      <c r="AR62" s="48"/>
      <c r="AS62" s="49"/>
      <c r="AT62" s="57" t="s">
        <v>92</v>
      </c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9"/>
      <c r="BJ62" s="60">
        <v>0</v>
      </c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2"/>
      <c r="CF62" s="60">
        <v>1113.7</v>
      </c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2"/>
      <c r="CW62" s="102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4"/>
      <c r="DN62" s="102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4"/>
      <c r="EE62" s="60">
        <f t="shared" si="4"/>
        <v>1113.7</v>
      </c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2"/>
      <c r="ET62" s="102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4"/>
      <c r="FK62" s="5"/>
    </row>
    <row r="63" spans="1:167" s="4" customFormat="1" ht="18.75" customHeight="1">
      <c r="A63" s="140" t="s">
        <v>165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2"/>
      <c r="AN63" s="57"/>
      <c r="AO63" s="48"/>
      <c r="AP63" s="48"/>
      <c r="AQ63" s="48"/>
      <c r="AR63" s="48"/>
      <c r="AS63" s="49"/>
      <c r="AT63" s="57" t="s">
        <v>250</v>
      </c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9"/>
      <c r="BJ63" s="60">
        <v>0</v>
      </c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2"/>
      <c r="CF63" s="60">
        <v>0</v>
      </c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2"/>
      <c r="CW63" s="102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4"/>
      <c r="DN63" s="102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4"/>
      <c r="EE63" s="60">
        <f>CF63</f>
        <v>0</v>
      </c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2"/>
      <c r="ET63" s="102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4"/>
      <c r="FK63" s="5"/>
    </row>
    <row r="64" spans="1:167" s="4" customFormat="1" ht="18" customHeight="1">
      <c r="A64" s="112" t="s">
        <v>166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81"/>
      <c r="AO64" s="81"/>
      <c r="AP64" s="81"/>
      <c r="AQ64" s="81"/>
      <c r="AR64" s="81"/>
      <c r="AS64" s="81"/>
      <c r="AT64" s="85" t="s">
        <v>110</v>
      </c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73">
        <f>BJ65</f>
        <v>278000</v>
      </c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>
        <f>CF65</f>
        <v>296693.74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73">
        <f t="shared" si="4"/>
        <v>296693.74</v>
      </c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16"/>
      <c r="FI64" s="16"/>
      <c r="FJ64" s="16"/>
      <c r="FK64" s="5"/>
    </row>
    <row r="65" spans="1:167" s="12" customFormat="1" ht="19.5" customHeight="1">
      <c r="A65" s="112" t="s">
        <v>166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85"/>
      <c r="AO65" s="85"/>
      <c r="AP65" s="85"/>
      <c r="AQ65" s="85"/>
      <c r="AR65" s="85"/>
      <c r="AS65" s="85"/>
      <c r="AT65" s="85" t="s">
        <v>93</v>
      </c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73">
        <v>278000</v>
      </c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>
        <f>CF66+CF67+CF68</f>
        <v>296693.74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73">
        <f t="shared" si="4"/>
        <v>296693.74</v>
      </c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86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8"/>
      <c r="FK65" s="11"/>
    </row>
    <row r="66" spans="1:167" s="4" customFormat="1" ht="20.25" customHeight="1">
      <c r="A66" s="114" t="s">
        <v>166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81"/>
      <c r="AO66" s="81"/>
      <c r="AP66" s="81"/>
      <c r="AQ66" s="81"/>
      <c r="AR66" s="81"/>
      <c r="AS66" s="81"/>
      <c r="AT66" s="81" t="s">
        <v>94</v>
      </c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72">
        <v>0</v>
      </c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>
        <v>286911.5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72">
        <f t="shared" si="4"/>
        <v>286911.5</v>
      </c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102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4"/>
      <c r="FK66" s="5"/>
    </row>
    <row r="67" spans="1:167" s="4" customFormat="1" ht="18" customHeight="1">
      <c r="A67" s="114" t="s">
        <v>166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81"/>
      <c r="AO67" s="81"/>
      <c r="AP67" s="81"/>
      <c r="AQ67" s="81"/>
      <c r="AR67" s="81"/>
      <c r="AS67" s="81"/>
      <c r="AT67" s="81" t="s">
        <v>234</v>
      </c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72">
        <v>0</v>
      </c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>
        <v>9782.24</v>
      </c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72">
        <f>CF67</f>
        <v>9782.24</v>
      </c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102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4"/>
      <c r="FK67" s="5"/>
    </row>
    <row r="68" spans="1:167" s="4" customFormat="1" ht="18" customHeight="1">
      <c r="A68" s="114" t="s">
        <v>166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81"/>
      <c r="AO68" s="81"/>
      <c r="AP68" s="81"/>
      <c r="AQ68" s="81"/>
      <c r="AR68" s="81"/>
      <c r="AS68" s="81"/>
      <c r="AT68" s="81" t="s">
        <v>255</v>
      </c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72">
        <v>0</v>
      </c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>
        <v>0</v>
      </c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72">
        <f>CF68</f>
        <v>0</v>
      </c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102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4"/>
      <c r="FK68" s="5"/>
    </row>
    <row r="69" spans="1:167" s="12" customFormat="1" ht="19.5" customHeight="1">
      <c r="A69" s="112" t="s">
        <v>148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85"/>
      <c r="AO69" s="85"/>
      <c r="AP69" s="85"/>
      <c r="AQ69" s="85"/>
      <c r="AR69" s="85"/>
      <c r="AS69" s="85"/>
      <c r="AT69" s="85" t="s">
        <v>95</v>
      </c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73">
        <f>BJ70</f>
        <v>37200</v>
      </c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>
        <f>CF70</f>
        <v>4900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73">
        <f t="shared" si="4"/>
        <v>4900</v>
      </c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86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8"/>
      <c r="FK69" s="11"/>
    </row>
    <row r="70" spans="1:167" s="12" customFormat="1" ht="57.75" customHeight="1">
      <c r="A70" s="56" t="s">
        <v>167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81"/>
      <c r="AO70" s="81"/>
      <c r="AP70" s="81"/>
      <c r="AQ70" s="81"/>
      <c r="AR70" s="81"/>
      <c r="AS70" s="81"/>
      <c r="AT70" s="81" t="s">
        <v>111</v>
      </c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72">
        <f>BJ71</f>
        <v>37200</v>
      </c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>
        <f>CF71</f>
        <v>4900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72">
        <f>CF70</f>
        <v>4900</v>
      </c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86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8"/>
      <c r="FI70" s="10"/>
      <c r="FJ70" s="10"/>
      <c r="FK70" s="11"/>
    </row>
    <row r="71" spans="1:167" s="12" customFormat="1" ht="93.75" customHeight="1">
      <c r="A71" s="189" t="s">
        <v>168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81"/>
      <c r="AO71" s="81"/>
      <c r="AP71" s="81"/>
      <c r="AQ71" s="81"/>
      <c r="AR71" s="81"/>
      <c r="AS71" s="81"/>
      <c r="AT71" s="81" t="s">
        <v>184</v>
      </c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72">
        <v>37200</v>
      </c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>
        <f>CF72</f>
        <v>4900</v>
      </c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72">
        <f>CF71</f>
        <v>4900</v>
      </c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86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8"/>
      <c r="FI71" s="10"/>
      <c r="FJ71" s="10"/>
      <c r="FK71" s="11"/>
    </row>
    <row r="72" spans="1:167" s="12" customFormat="1" ht="90.75" customHeight="1">
      <c r="A72" s="189" t="s">
        <v>168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81"/>
      <c r="AO72" s="81"/>
      <c r="AP72" s="81"/>
      <c r="AQ72" s="81"/>
      <c r="AR72" s="81"/>
      <c r="AS72" s="81"/>
      <c r="AT72" s="81" t="s">
        <v>100</v>
      </c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72">
        <v>0</v>
      </c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>
        <v>4900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72">
        <f>CF72</f>
        <v>4900</v>
      </c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86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8"/>
      <c r="FI72" s="10"/>
      <c r="FJ72" s="10"/>
      <c r="FK72" s="11"/>
    </row>
    <row r="73" spans="1:167" s="4" customFormat="1" ht="55.5" customHeight="1">
      <c r="A73" s="176" t="s">
        <v>210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81"/>
      <c r="AO73" s="81"/>
      <c r="AP73" s="81"/>
      <c r="AQ73" s="81"/>
      <c r="AR73" s="81"/>
      <c r="AS73" s="81"/>
      <c r="AT73" s="85" t="s">
        <v>211</v>
      </c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73">
        <v>0</v>
      </c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>
        <f>CF74</f>
        <v>0</v>
      </c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73">
        <f aca="true" t="shared" si="5" ref="EE73:EE78">CF73</f>
        <v>0</v>
      </c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16"/>
      <c r="FI73" s="16"/>
      <c r="FJ73" s="16"/>
      <c r="FK73" s="5"/>
    </row>
    <row r="74" spans="1:167" s="12" customFormat="1" ht="20.25" customHeight="1">
      <c r="A74" s="112" t="s">
        <v>212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85"/>
      <c r="AO74" s="85"/>
      <c r="AP74" s="85"/>
      <c r="AQ74" s="85"/>
      <c r="AR74" s="85"/>
      <c r="AS74" s="85"/>
      <c r="AT74" s="85" t="s">
        <v>213</v>
      </c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73">
        <v>0</v>
      </c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>
        <f>CF76</f>
        <v>0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73">
        <f t="shared" si="5"/>
        <v>0</v>
      </c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86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8"/>
      <c r="FK74" s="11"/>
    </row>
    <row r="75" spans="1:167" s="12" customFormat="1" ht="36" customHeight="1">
      <c r="A75" s="119" t="s">
        <v>214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85"/>
      <c r="AO75" s="85"/>
      <c r="AP75" s="85"/>
      <c r="AQ75" s="85"/>
      <c r="AR75" s="85"/>
      <c r="AS75" s="85"/>
      <c r="AT75" s="85" t="s">
        <v>215</v>
      </c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73">
        <v>0</v>
      </c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>
        <f>CF76</f>
        <v>0</v>
      </c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73">
        <f>CF75</f>
        <v>0</v>
      </c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10"/>
      <c r="FI75" s="10"/>
      <c r="FJ75" s="10"/>
      <c r="FK75" s="11"/>
    </row>
    <row r="76" spans="1:167" s="12" customFormat="1" ht="18.75" customHeight="1">
      <c r="A76" s="112" t="s">
        <v>216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85"/>
      <c r="AO76" s="85"/>
      <c r="AP76" s="85"/>
      <c r="AQ76" s="85"/>
      <c r="AR76" s="85"/>
      <c r="AS76" s="85"/>
      <c r="AT76" s="85" t="s">
        <v>217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73">
        <v>0</v>
      </c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>
        <f>CF77+CF78+CF79</f>
        <v>0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73">
        <f t="shared" si="5"/>
        <v>0</v>
      </c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10"/>
      <c r="FI76" s="10"/>
      <c r="FJ76" s="10"/>
      <c r="FK76" s="11"/>
    </row>
    <row r="77" spans="1:167" s="4" customFormat="1" ht="19.5" customHeight="1">
      <c r="A77" s="114" t="s">
        <v>216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81"/>
      <c r="AO77" s="81"/>
      <c r="AP77" s="81"/>
      <c r="AQ77" s="81"/>
      <c r="AR77" s="81"/>
      <c r="AS77" s="81"/>
      <c r="AT77" s="81" t="s">
        <v>218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72">
        <v>0</v>
      </c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>
        <v>0</v>
      </c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72">
        <f t="shared" si="5"/>
        <v>0</v>
      </c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102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4"/>
      <c r="FK77" s="5"/>
    </row>
    <row r="78" spans="1:167" s="4" customFormat="1" ht="21" customHeight="1">
      <c r="A78" s="114" t="s">
        <v>216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81"/>
      <c r="AO78" s="81"/>
      <c r="AP78" s="81"/>
      <c r="AQ78" s="81"/>
      <c r="AR78" s="81"/>
      <c r="AS78" s="81"/>
      <c r="AT78" s="81" t="s">
        <v>219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72">
        <v>0</v>
      </c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>
        <v>0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72">
        <f t="shared" si="5"/>
        <v>0</v>
      </c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102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4"/>
      <c r="FK78" s="5"/>
    </row>
    <row r="79" spans="1:167" s="4" customFormat="1" ht="21" customHeight="1">
      <c r="A79" s="114" t="s">
        <v>216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81"/>
      <c r="AO79" s="81"/>
      <c r="AP79" s="81"/>
      <c r="AQ79" s="81"/>
      <c r="AR79" s="81"/>
      <c r="AS79" s="81"/>
      <c r="AT79" s="81" t="s">
        <v>268</v>
      </c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72">
        <v>0</v>
      </c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>
        <v>0</v>
      </c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72">
        <f aca="true" t="shared" si="6" ref="EE79:EE100">CF79</f>
        <v>0</v>
      </c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102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4"/>
      <c r="FK79" s="5"/>
    </row>
    <row r="80" spans="1:167" s="4" customFormat="1" ht="57.75" customHeight="1">
      <c r="A80" s="176" t="s">
        <v>149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81"/>
      <c r="AO80" s="81"/>
      <c r="AP80" s="81"/>
      <c r="AQ80" s="81"/>
      <c r="AR80" s="81"/>
      <c r="AS80" s="81"/>
      <c r="AT80" s="85" t="s">
        <v>112</v>
      </c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73">
        <f>BJ81</f>
        <v>80000</v>
      </c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>
        <f>CF81</f>
        <v>55620.53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73">
        <f t="shared" si="6"/>
        <v>55620.53</v>
      </c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102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4"/>
      <c r="FI80" s="16"/>
      <c r="FJ80" s="16"/>
      <c r="FK80" s="5"/>
    </row>
    <row r="81" spans="1:167" s="12" customFormat="1" ht="36" customHeight="1">
      <c r="A81" s="176" t="s">
        <v>169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85"/>
      <c r="AO81" s="85"/>
      <c r="AP81" s="85"/>
      <c r="AQ81" s="85"/>
      <c r="AR81" s="85"/>
      <c r="AS81" s="85"/>
      <c r="AT81" s="85" t="s">
        <v>113</v>
      </c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73">
        <f>BJ82+BJ84</f>
        <v>80000</v>
      </c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>
        <f>+CF84+CF82</f>
        <v>55620.53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73">
        <f t="shared" si="6"/>
        <v>55620.53</v>
      </c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86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8"/>
      <c r="FK81" s="11"/>
    </row>
    <row r="82" spans="1:167" s="12" customFormat="1" ht="18.75" customHeight="1">
      <c r="A82" s="176" t="s">
        <v>114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85"/>
      <c r="AO82" s="85"/>
      <c r="AP82" s="85"/>
      <c r="AQ82" s="85"/>
      <c r="AR82" s="85"/>
      <c r="AS82" s="85"/>
      <c r="AT82" s="85" t="s">
        <v>115</v>
      </c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73">
        <f>BJ83</f>
        <v>80000</v>
      </c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>
        <f>CF83</f>
        <v>55620.53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73">
        <f t="shared" si="6"/>
        <v>55620.53</v>
      </c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86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8"/>
      <c r="FK82" s="11"/>
    </row>
    <row r="83" spans="1:167" s="4" customFormat="1" ht="21" customHeight="1">
      <c r="A83" s="114" t="s">
        <v>114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81"/>
      <c r="AO83" s="81"/>
      <c r="AP83" s="81"/>
      <c r="AQ83" s="81"/>
      <c r="AR83" s="81"/>
      <c r="AS83" s="81"/>
      <c r="AT83" s="81" t="s">
        <v>226</v>
      </c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72">
        <v>80000</v>
      </c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>
        <v>55620.53</v>
      </c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72">
        <f t="shared" si="6"/>
        <v>55620.53</v>
      </c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102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4"/>
      <c r="FK83" s="5"/>
    </row>
    <row r="84" spans="1:167" s="37" customFormat="1" ht="18.75" customHeight="1">
      <c r="A84" s="201" t="s">
        <v>114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196"/>
      <c r="AO84" s="196"/>
      <c r="AP84" s="196"/>
      <c r="AQ84" s="196"/>
      <c r="AR84" s="196"/>
      <c r="AS84" s="196"/>
      <c r="AT84" s="196" t="s">
        <v>277</v>
      </c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84">
        <f>BJ85</f>
        <v>0</v>
      </c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>
        <f>CF85</f>
        <v>0</v>
      </c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84">
        <f>CF84</f>
        <v>0</v>
      </c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183"/>
      <c r="EU84" s="184"/>
      <c r="EV84" s="184"/>
      <c r="EW84" s="184"/>
      <c r="EX84" s="184"/>
      <c r="EY84" s="184"/>
      <c r="EZ84" s="184"/>
      <c r="FA84" s="184"/>
      <c r="FB84" s="184"/>
      <c r="FC84" s="184"/>
      <c r="FD84" s="184"/>
      <c r="FE84" s="184"/>
      <c r="FF84" s="184"/>
      <c r="FG84" s="184"/>
      <c r="FH84" s="184"/>
      <c r="FI84" s="184"/>
      <c r="FJ84" s="185"/>
      <c r="FK84" s="36"/>
    </row>
    <row r="85" spans="1:167" s="38" customFormat="1" ht="21" customHeight="1">
      <c r="A85" s="202" t="s">
        <v>114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197"/>
      <c r="AO85" s="197"/>
      <c r="AP85" s="197"/>
      <c r="AQ85" s="197"/>
      <c r="AR85" s="197"/>
      <c r="AS85" s="197"/>
      <c r="AT85" s="197" t="s">
        <v>276</v>
      </c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82">
        <v>0</v>
      </c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>
        <v>0</v>
      </c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82">
        <f>CF85</f>
        <v>0</v>
      </c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186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7"/>
      <c r="FJ85" s="188"/>
      <c r="FK85" s="39"/>
    </row>
    <row r="86" spans="1:167" s="4" customFormat="1" ht="36.75" customHeight="1">
      <c r="A86" s="119" t="s">
        <v>150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85"/>
      <c r="AO86" s="85"/>
      <c r="AP86" s="85"/>
      <c r="AQ86" s="85"/>
      <c r="AR86" s="85"/>
      <c r="AS86" s="85"/>
      <c r="AT86" s="85" t="s">
        <v>117</v>
      </c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73">
        <f>BJ87+BJ89</f>
        <v>27600</v>
      </c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>
        <f>CF87+CF89</f>
        <v>2282.32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73">
        <f t="shared" si="6"/>
        <v>2282.32</v>
      </c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86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8"/>
      <c r="FK86" s="5"/>
    </row>
    <row r="87" spans="1:176" s="38" customFormat="1" ht="39" customHeight="1">
      <c r="A87" s="198" t="s">
        <v>257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9"/>
      <c r="AL87" s="34"/>
      <c r="AM87" s="34"/>
      <c r="AN87" s="35"/>
      <c r="AO87" s="35"/>
      <c r="AP87" s="35"/>
      <c r="AQ87" s="35"/>
      <c r="AR87" s="35"/>
      <c r="AS87" s="35"/>
      <c r="AT87" s="197" t="s">
        <v>260</v>
      </c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82">
        <f>BJ88</f>
        <v>0</v>
      </c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>
        <f>CF88</f>
        <v>0</v>
      </c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82">
        <f t="shared" si="6"/>
        <v>0</v>
      </c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183"/>
      <c r="EU87" s="184"/>
      <c r="EV87" s="184"/>
      <c r="EW87" s="184"/>
      <c r="EX87" s="184"/>
      <c r="EY87" s="184"/>
      <c r="EZ87" s="184"/>
      <c r="FA87" s="184"/>
      <c r="FB87" s="184"/>
      <c r="FC87" s="184"/>
      <c r="FD87" s="184"/>
      <c r="FE87" s="184"/>
      <c r="FF87" s="184"/>
      <c r="FG87" s="184"/>
      <c r="FH87" s="184"/>
      <c r="FI87" s="184"/>
      <c r="FJ87" s="185"/>
      <c r="FK87" s="36"/>
      <c r="FL87" s="37"/>
      <c r="FM87" s="37"/>
      <c r="FN87" s="37"/>
      <c r="FO87" s="37"/>
      <c r="FP87" s="37"/>
      <c r="FQ87" s="37"/>
      <c r="FR87" s="37"/>
      <c r="FS87" s="37"/>
      <c r="FT87" s="37"/>
    </row>
    <row r="88" spans="1:176" s="38" customFormat="1" ht="40.5" customHeight="1">
      <c r="A88" s="203" t="s">
        <v>258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4"/>
      <c r="AL88" s="34"/>
      <c r="AM88" s="34"/>
      <c r="AN88" s="35"/>
      <c r="AO88" s="35"/>
      <c r="AP88" s="35"/>
      <c r="AQ88" s="35"/>
      <c r="AR88" s="35"/>
      <c r="AS88" s="35"/>
      <c r="AT88" s="197" t="s">
        <v>261</v>
      </c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82">
        <v>0</v>
      </c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>
        <v>0</v>
      </c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82">
        <f t="shared" si="6"/>
        <v>0</v>
      </c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183"/>
      <c r="EU88" s="184"/>
      <c r="EV88" s="184"/>
      <c r="EW88" s="184"/>
      <c r="EX88" s="184"/>
      <c r="EY88" s="184"/>
      <c r="EZ88" s="184"/>
      <c r="FA88" s="184"/>
      <c r="FB88" s="184"/>
      <c r="FC88" s="184"/>
      <c r="FD88" s="184"/>
      <c r="FE88" s="184"/>
      <c r="FF88" s="184"/>
      <c r="FG88" s="184"/>
      <c r="FH88" s="184"/>
      <c r="FI88" s="184"/>
      <c r="FJ88" s="185"/>
      <c r="FK88" s="36"/>
      <c r="FL88" s="37"/>
      <c r="FM88" s="37"/>
      <c r="FN88" s="37"/>
      <c r="FO88" s="37"/>
      <c r="FP88" s="37"/>
      <c r="FQ88" s="37"/>
      <c r="FR88" s="37"/>
      <c r="FS88" s="37"/>
      <c r="FT88" s="37"/>
    </row>
    <row r="89" spans="1:167" s="12" customFormat="1" ht="38.25" customHeight="1">
      <c r="A89" s="53" t="s">
        <v>131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5"/>
      <c r="AN89" s="57"/>
      <c r="AO89" s="48"/>
      <c r="AP89" s="48"/>
      <c r="AQ89" s="48"/>
      <c r="AR89" s="48"/>
      <c r="AS89" s="49"/>
      <c r="AT89" s="57" t="s">
        <v>102</v>
      </c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9"/>
      <c r="BJ89" s="60">
        <f>BJ90+BJ92</f>
        <v>27600</v>
      </c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2"/>
      <c r="CF89" s="60">
        <f>CF91+CF92+CF93</f>
        <v>2282.32</v>
      </c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2"/>
      <c r="CW89" s="102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4"/>
      <c r="DN89" s="102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4"/>
      <c r="EE89" s="60">
        <f t="shared" si="6"/>
        <v>2282.32</v>
      </c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2"/>
      <c r="ET89" s="86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8"/>
      <c r="FK89" s="11"/>
    </row>
    <row r="90" spans="1:167" s="12" customFormat="1" ht="54.75" customHeight="1">
      <c r="A90" s="56" t="s">
        <v>132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81"/>
      <c r="AO90" s="81"/>
      <c r="AP90" s="81"/>
      <c r="AQ90" s="81"/>
      <c r="AR90" s="81"/>
      <c r="AS90" s="81"/>
      <c r="AT90" s="81" t="s">
        <v>116</v>
      </c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72">
        <f>BJ91</f>
        <v>27600</v>
      </c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>
        <f>CF91</f>
        <v>2282.32</v>
      </c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72">
        <f t="shared" si="6"/>
        <v>2282.32</v>
      </c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86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8"/>
      <c r="FK90" s="11"/>
    </row>
    <row r="91" spans="1:167" s="4" customFormat="1" ht="72.75" customHeight="1">
      <c r="A91" s="56" t="s">
        <v>133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81"/>
      <c r="AO91" s="81"/>
      <c r="AP91" s="81"/>
      <c r="AQ91" s="81"/>
      <c r="AR91" s="81"/>
      <c r="AS91" s="81"/>
      <c r="AT91" s="81" t="s">
        <v>194</v>
      </c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72">
        <v>27600</v>
      </c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>
        <v>2282.32</v>
      </c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72">
        <f t="shared" si="6"/>
        <v>2282.32</v>
      </c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102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4"/>
      <c r="FK91" s="5"/>
    </row>
    <row r="92" spans="1:167" s="38" customFormat="1" ht="72.75" customHeight="1">
      <c r="A92" s="200" t="s">
        <v>279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197"/>
      <c r="AO92" s="197"/>
      <c r="AP92" s="197"/>
      <c r="AQ92" s="197"/>
      <c r="AR92" s="197"/>
      <c r="AS92" s="197"/>
      <c r="AT92" s="197" t="s">
        <v>280</v>
      </c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82">
        <f>BJ93</f>
        <v>0</v>
      </c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>
        <v>0</v>
      </c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82">
        <f>CF92</f>
        <v>0</v>
      </c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186"/>
      <c r="EU92" s="187"/>
      <c r="EV92" s="187"/>
      <c r="EW92" s="187"/>
      <c r="EX92" s="187"/>
      <c r="EY92" s="187"/>
      <c r="EZ92" s="187"/>
      <c r="FA92" s="187"/>
      <c r="FB92" s="187"/>
      <c r="FC92" s="187"/>
      <c r="FD92" s="187"/>
      <c r="FE92" s="187"/>
      <c r="FF92" s="187"/>
      <c r="FG92" s="187"/>
      <c r="FH92" s="187"/>
      <c r="FI92" s="187"/>
      <c r="FJ92" s="188"/>
      <c r="FK92" s="39"/>
    </row>
    <row r="93" spans="1:167" s="38" customFormat="1" ht="72.75" customHeight="1">
      <c r="A93" s="200" t="s">
        <v>278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197"/>
      <c r="AO93" s="197"/>
      <c r="AP93" s="197"/>
      <c r="AQ93" s="197"/>
      <c r="AR93" s="197"/>
      <c r="AS93" s="197"/>
      <c r="AT93" s="197" t="s">
        <v>281</v>
      </c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82">
        <v>0</v>
      </c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>
        <v>0</v>
      </c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82">
        <f>CF93</f>
        <v>0</v>
      </c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186"/>
      <c r="EU93" s="187"/>
      <c r="EV93" s="187"/>
      <c r="EW93" s="187"/>
      <c r="EX93" s="187"/>
      <c r="EY93" s="187"/>
      <c r="EZ93" s="187"/>
      <c r="FA93" s="187"/>
      <c r="FB93" s="187"/>
      <c r="FC93" s="187"/>
      <c r="FD93" s="187"/>
      <c r="FE93" s="187"/>
      <c r="FF93" s="187"/>
      <c r="FG93" s="187"/>
      <c r="FH93" s="187"/>
      <c r="FI93" s="187"/>
      <c r="FJ93" s="188"/>
      <c r="FK93" s="39"/>
    </row>
    <row r="94" spans="1:167" s="4" customFormat="1" ht="23.25" customHeight="1">
      <c r="A94" s="119" t="s">
        <v>262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85"/>
      <c r="AO94" s="85"/>
      <c r="AP94" s="85"/>
      <c r="AQ94" s="85"/>
      <c r="AR94" s="85"/>
      <c r="AS94" s="85"/>
      <c r="AT94" s="85" t="s">
        <v>265</v>
      </c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73">
        <f>BJ95+BJ99</f>
        <v>200</v>
      </c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>
        <f>CF99+CF95+CF97</f>
        <v>0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73">
        <f t="shared" si="6"/>
        <v>0</v>
      </c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86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8"/>
      <c r="FK94" s="5"/>
    </row>
    <row r="95" spans="1:176" s="38" customFormat="1" ht="57" customHeight="1">
      <c r="A95" s="198" t="s">
        <v>270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9"/>
      <c r="AL95" s="34"/>
      <c r="AM95" s="34"/>
      <c r="AN95" s="35"/>
      <c r="AO95" s="35"/>
      <c r="AP95" s="35"/>
      <c r="AQ95" s="35"/>
      <c r="AR95" s="35"/>
      <c r="AS95" s="35"/>
      <c r="AT95" s="197" t="s">
        <v>271</v>
      </c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82">
        <f>BJ96</f>
        <v>0</v>
      </c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>
        <f>CF96</f>
        <v>0</v>
      </c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82">
        <f t="shared" si="6"/>
        <v>0</v>
      </c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183"/>
      <c r="EU95" s="184"/>
      <c r="EV95" s="184"/>
      <c r="EW95" s="184"/>
      <c r="EX95" s="184"/>
      <c r="EY95" s="184"/>
      <c r="EZ95" s="184"/>
      <c r="FA95" s="184"/>
      <c r="FB95" s="184"/>
      <c r="FC95" s="184"/>
      <c r="FD95" s="184"/>
      <c r="FE95" s="184"/>
      <c r="FF95" s="184"/>
      <c r="FG95" s="184"/>
      <c r="FH95" s="184"/>
      <c r="FI95" s="184"/>
      <c r="FJ95" s="185"/>
      <c r="FK95" s="36"/>
      <c r="FL95" s="37"/>
      <c r="FM95" s="37"/>
      <c r="FN95" s="37"/>
      <c r="FO95" s="37"/>
      <c r="FP95" s="37"/>
      <c r="FQ95" s="37"/>
      <c r="FR95" s="37"/>
      <c r="FS95" s="37"/>
      <c r="FT95" s="37"/>
    </row>
    <row r="96" spans="1:176" s="38" customFormat="1" ht="57" customHeight="1">
      <c r="A96" s="198" t="s">
        <v>270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9"/>
      <c r="AL96" s="34"/>
      <c r="AM96" s="34"/>
      <c r="AN96" s="35"/>
      <c r="AO96" s="35"/>
      <c r="AP96" s="35"/>
      <c r="AQ96" s="35"/>
      <c r="AR96" s="35"/>
      <c r="AS96" s="35"/>
      <c r="AT96" s="197" t="s">
        <v>269</v>
      </c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82">
        <v>0</v>
      </c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>
        <v>0</v>
      </c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82">
        <f t="shared" si="6"/>
        <v>0</v>
      </c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183"/>
      <c r="EU96" s="184"/>
      <c r="EV96" s="184"/>
      <c r="EW96" s="184"/>
      <c r="EX96" s="184"/>
      <c r="EY96" s="184"/>
      <c r="EZ96" s="184"/>
      <c r="FA96" s="184"/>
      <c r="FB96" s="184"/>
      <c r="FC96" s="184"/>
      <c r="FD96" s="184"/>
      <c r="FE96" s="184"/>
      <c r="FF96" s="184"/>
      <c r="FG96" s="184"/>
      <c r="FH96" s="184"/>
      <c r="FI96" s="184"/>
      <c r="FJ96" s="185"/>
      <c r="FK96" s="36"/>
      <c r="FL96" s="37"/>
      <c r="FM96" s="37"/>
      <c r="FN96" s="37"/>
      <c r="FO96" s="37"/>
      <c r="FP96" s="37"/>
      <c r="FQ96" s="37"/>
      <c r="FR96" s="37"/>
      <c r="FS96" s="37"/>
      <c r="FT96" s="37"/>
    </row>
    <row r="97" spans="1:176" s="38" customFormat="1" ht="56.25" customHeight="1">
      <c r="A97" s="198" t="s">
        <v>284</v>
      </c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9"/>
      <c r="AL97" s="34"/>
      <c r="AM97" s="34"/>
      <c r="AN97" s="35"/>
      <c r="AO97" s="35"/>
      <c r="AP97" s="35"/>
      <c r="AQ97" s="35"/>
      <c r="AR97" s="35"/>
      <c r="AS97" s="35"/>
      <c r="AT97" s="197" t="s">
        <v>283</v>
      </c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82">
        <f>BJ98</f>
        <v>0</v>
      </c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>
        <f>CF98</f>
        <v>0</v>
      </c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82">
        <f>CF97</f>
        <v>0</v>
      </c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183"/>
      <c r="EU97" s="184"/>
      <c r="EV97" s="184"/>
      <c r="EW97" s="184"/>
      <c r="EX97" s="184"/>
      <c r="EY97" s="184"/>
      <c r="EZ97" s="184"/>
      <c r="FA97" s="184"/>
      <c r="FB97" s="184"/>
      <c r="FC97" s="184"/>
      <c r="FD97" s="184"/>
      <c r="FE97" s="184"/>
      <c r="FF97" s="184"/>
      <c r="FG97" s="184"/>
      <c r="FH97" s="184"/>
      <c r="FI97" s="184"/>
      <c r="FJ97" s="185"/>
      <c r="FK97" s="36"/>
      <c r="FL97" s="37"/>
      <c r="FM97" s="37"/>
      <c r="FN97" s="37"/>
      <c r="FO97" s="37"/>
      <c r="FP97" s="37"/>
      <c r="FQ97" s="37"/>
      <c r="FR97" s="37"/>
      <c r="FS97" s="37"/>
      <c r="FT97" s="37"/>
    </row>
    <row r="98" spans="1:167" s="38" customFormat="1" ht="72.75" customHeight="1">
      <c r="A98" s="200" t="s">
        <v>285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197"/>
      <c r="AO98" s="197"/>
      <c r="AP98" s="197"/>
      <c r="AQ98" s="197"/>
      <c r="AR98" s="197"/>
      <c r="AS98" s="197"/>
      <c r="AT98" s="197" t="s">
        <v>282</v>
      </c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82">
        <v>0</v>
      </c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>
        <v>0</v>
      </c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82">
        <f>CF98</f>
        <v>0</v>
      </c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186"/>
      <c r="EU98" s="187"/>
      <c r="EV98" s="187"/>
      <c r="EW98" s="187"/>
      <c r="EX98" s="187"/>
      <c r="EY98" s="187"/>
      <c r="EZ98" s="187"/>
      <c r="FA98" s="187"/>
      <c r="FB98" s="187"/>
      <c r="FC98" s="187"/>
      <c r="FD98" s="187"/>
      <c r="FE98" s="187"/>
      <c r="FF98" s="187"/>
      <c r="FG98" s="187"/>
      <c r="FH98" s="187"/>
      <c r="FI98" s="187"/>
      <c r="FJ98" s="188"/>
      <c r="FK98" s="39"/>
    </row>
    <row r="99" spans="1:176" s="38" customFormat="1" ht="39" customHeight="1">
      <c r="A99" s="198" t="s">
        <v>263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9"/>
      <c r="AL99" s="34"/>
      <c r="AM99" s="34"/>
      <c r="AN99" s="35"/>
      <c r="AO99" s="35"/>
      <c r="AP99" s="35"/>
      <c r="AQ99" s="35"/>
      <c r="AR99" s="35"/>
      <c r="AS99" s="35"/>
      <c r="AT99" s="197" t="s">
        <v>267</v>
      </c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82">
        <f>BJ100</f>
        <v>200</v>
      </c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>
        <f>CF100</f>
        <v>0</v>
      </c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82">
        <f t="shared" si="6"/>
        <v>0</v>
      </c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183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5"/>
      <c r="FK99" s="36"/>
      <c r="FL99" s="37"/>
      <c r="FM99" s="37"/>
      <c r="FN99" s="37"/>
      <c r="FO99" s="37"/>
      <c r="FP99" s="37"/>
      <c r="FQ99" s="37"/>
      <c r="FR99" s="37"/>
      <c r="FS99" s="37"/>
      <c r="FT99" s="37"/>
    </row>
    <row r="100" spans="1:167" s="4" customFormat="1" ht="55.5" customHeight="1">
      <c r="A100" s="56" t="s">
        <v>264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81"/>
      <c r="AO100" s="81"/>
      <c r="AP100" s="81"/>
      <c r="AQ100" s="81"/>
      <c r="AR100" s="81"/>
      <c r="AS100" s="81"/>
      <c r="AT100" s="81" t="s">
        <v>266</v>
      </c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72">
        <v>200</v>
      </c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>
        <v>0</v>
      </c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72">
        <f t="shared" si="6"/>
        <v>0</v>
      </c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102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4"/>
      <c r="FK100" s="5"/>
    </row>
    <row r="101" spans="1:167" s="4" customFormat="1" ht="27" customHeight="1">
      <c r="A101" s="112" t="s">
        <v>235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85"/>
      <c r="AO101" s="85"/>
      <c r="AP101" s="85"/>
      <c r="AQ101" s="85"/>
      <c r="AR101" s="85"/>
      <c r="AS101" s="85"/>
      <c r="AT101" s="85" t="s">
        <v>236</v>
      </c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73">
        <f>BJ103</f>
        <v>0</v>
      </c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>
        <f>CF103</f>
        <v>0</v>
      </c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73">
        <f>EE103</f>
        <v>0</v>
      </c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16"/>
      <c r="FI101" s="16"/>
      <c r="FJ101" s="16"/>
      <c r="FK101" s="5"/>
    </row>
    <row r="102" spans="1:167" s="4" customFormat="1" ht="23.25" customHeight="1">
      <c r="A102" s="114" t="s">
        <v>237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85"/>
      <c r="AO102" s="85"/>
      <c r="AP102" s="85"/>
      <c r="AQ102" s="85"/>
      <c r="AR102" s="85"/>
      <c r="AS102" s="85"/>
      <c r="AT102" s="85" t="s">
        <v>238</v>
      </c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73">
        <v>0</v>
      </c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>
        <f>CF103</f>
        <v>0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73">
        <f aca="true" t="shared" si="7" ref="EE102:EE108">CF102</f>
        <v>0</v>
      </c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5"/>
    </row>
    <row r="103" spans="1:167" s="12" customFormat="1" ht="38.25" customHeight="1">
      <c r="A103" s="56" t="s">
        <v>239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81"/>
      <c r="AO103" s="81"/>
      <c r="AP103" s="81"/>
      <c r="AQ103" s="81"/>
      <c r="AR103" s="81"/>
      <c r="AS103" s="81"/>
      <c r="AT103" s="81" t="s">
        <v>240</v>
      </c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72">
        <v>0</v>
      </c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>
        <v>0</v>
      </c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72">
        <f t="shared" si="7"/>
        <v>0</v>
      </c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11"/>
    </row>
    <row r="104" spans="1:167" s="12" customFormat="1" ht="22.5" customHeight="1">
      <c r="A104" s="119" t="s">
        <v>151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85"/>
      <c r="AO104" s="85"/>
      <c r="AP104" s="85"/>
      <c r="AQ104" s="85"/>
      <c r="AR104" s="85"/>
      <c r="AS104" s="85"/>
      <c r="AT104" s="85" t="s">
        <v>122</v>
      </c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73">
        <f>BJ105</f>
        <v>5171300</v>
      </c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>
        <f>CF105</f>
        <v>2311400</v>
      </c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73">
        <f t="shared" si="7"/>
        <v>2311400</v>
      </c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86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8"/>
      <c r="FK104" s="11"/>
    </row>
    <row r="105" spans="1:256" s="12" customFormat="1" ht="57" customHeight="1">
      <c r="A105" s="119" t="s">
        <v>170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85"/>
      <c r="AO105" s="85"/>
      <c r="AP105" s="85"/>
      <c r="AQ105" s="85"/>
      <c r="AR105" s="85"/>
      <c r="AS105" s="85"/>
      <c r="AT105" s="85" t="s">
        <v>96</v>
      </c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73">
        <f>BJ106+BJ109+BJ116+BJ114</f>
        <v>5171300</v>
      </c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>
        <f>CF106+CF109+CF116+CF114</f>
        <v>2311400</v>
      </c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73">
        <f t="shared" si="7"/>
        <v>2311400</v>
      </c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86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8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12" customFormat="1" ht="42" customHeight="1">
      <c r="A106" s="119" t="s">
        <v>123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85"/>
      <c r="AO106" s="85"/>
      <c r="AP106" s="85"/>
      <c r="AQ106" s="85"/>
      <c r="AR106" s="85"/>
      <c r="AS106" s="85"/>
      <c r="AT106" s="85" t="s">
        <v>124</v>
      </c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73">
        <f>BJ108</f>
        <v>4357000</v>
      </c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>
        <f>CF108</f>
        <v>2157000</v>
      </c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73">
        <f t="shared" si="7"/>
        <v>2157000</v>
      </c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86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8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4" customFormat="1" ht="27.75" customHeight="1">
      <c r="A107" s="56" t="s">
        <v>126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81"/>
      <c r="AO107" s="81"/>
      <c r="AP107" s="81"/>
      <c r="AQ107" s="81"/>
      <c r="AR107" s="81"/>
      <c r="AS107" s="81"/>
      <c r="AT107" s="81" t="s">
        <v>125</v>
      </c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72">
        <f>BJ108</f>
        <v>4357000</v>
      </c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>
        <f>CF108</f>
        <v>2157000</v>
      </c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91" t="s">
        <v>119</v>
      </c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72">
        <f t="shared" si="7"/>
        <v>2157000</v>
      </c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102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4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4" customFormat="1" ht="39" customHeight="1">
      <c r="A108" s="56" t="s">
        <v>127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81"/>
      <c r="AO108" s="81"/>
      <c r="AP108" s="81"/>
      <c r="AQ108" s="81"/>
      <c r="AR108" s="81"/>
      <c r="AS108" s="81"/>
      <c r="AT108" s="81" t="s">
        <v>97</v>
      </c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72">
        <v>4357000</v>
      </c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>
        <v>2157000</v>
      </c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72">
        <f t="shared" si="7"/>
        <v>2157000</v>
      </c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102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4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12" customFormat="1" ht="40.5" customHeight="1">
      <c r="A109" s="119" t="s">
        <v>158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85"/>
      <c r="AO109" s="85"/>
      <c r="AP109" s="85"/>
      <c r="AQ109" s="85"/>
      <c r="AR109" s="85"/>
      <c r="AS109" s="85"/>
      <c r="AT109" s="85" t="s">
        <v>128</v>
      </c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73">
        <f>BJ110+BJ112</f>
        <v>154600</v>
      </c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>
        <f>CF110+CF112</f>
        <v>154400</v>
      </c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73">
        <f aca="true" t="shared" si="8" ref="EE109:EE116">CF109</f>
        <v>154400</v>
      </c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86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8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12" customFormat="1" ht="42" customHeight="1">
      <c r="A110" s="119" t="s">
        <v>171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85"/>
      <c r="AO110" s="85"/>
      <c r="AP110" s="85"/>
      <c r="AQ110" s="85"/>
      <c r="AR110" s="85"/>
      <c r="AS110" s="85"/>
      <c r="AT110" s="85" t="s">
        <v>157</v>
      </c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73">
        <f>BJ111</f>
        <v>154400</v>
      </c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>
        <f>CF111</f>
        <v>154400</v>
      </c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73">
        <f t="shared" si="8"/>
        <v>154400</v>
      </c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86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8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17" customFormat="1" ht="42.75" customHeight="1">
      <c r="A111" s="56" t="s">
        <v>171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81"/>
      <c r="AO111" s="81"/>
      <c r="AP111" s="81"/>
      <c r="AQ111" s="81"/>
      <c r="AR111" s="81"/>
      <c r="AS111" s="81"/>
      <c r="AT111" s="81" t="s">
        <v>98</v>
      </c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72">
        <v>154400</v>
      </c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>
        <v>154400</v>
      </c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72">
        <f t="shared" si="8"/>
        <v>154400</v>
      </c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102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4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166" s="11" customFormat="1" ht="56.25" customHeight="1">
      <c r="A112" s="119" t="s">
        <v>176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85"/>
      <c r="AO112" s="85"/>
      <c r="AP112" s="85"/>
      <c r="AQ112" s="85"/>
      <c r="AR112" s="85"/>
      <c r="AS112" s="85"/>
      <c r="AT112" s="85" t="s">
        <v>175</v>
      </c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73">
        <f>BJ113</f>
        <v>200</v>
      </c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>
        <f>CF113</f>
        <v>0</v>
      </c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73">
        <f>CF112</f>
        <v>0</v>
      </c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10"/>
      <c r="FI112" s="10"/>
      <c r="FJ112" s="10"/>
    </row>
    <row r="113" spans="1:166" s="5" customFormat="1" ht="57" customHeight="1">
      <c r="A113" s="56" t="s">
        <v>176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81"/>
      <c r="AO113" s="81"/>
      <c r="AP113" s="81"/>
      <c r="AQ113" s="81"/>
      <c r="AR113" s="81"/>
      <c r="AS113" s="81"/>
      <c r="AT113" s="81" t="s">
        <v>174</v>
      </c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72">
        <v>200</v>
      </c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>
        <v>0</v>
      </c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72">
        <f>CF113</f>
        <v>0</v>
      </c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16"/>
      <c r="FI113" s="16"/>
      <c r="FJ113" s="16"/>
    </row>
    <row r="114" spans="1:167" s="12" customFormat="1" ht="72.75" customHeight="1">
      <c r="A114" s="119" t="s">
        <v>273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85"/>
      <c r="AO114" s="85"/>
      <c r="AP114" s="85"/>
      <c r="AQ114" s="85"/>
      <c r="AR114" s="85"/>
      <c r="AS114" s="85"/>
      <c r="AT114" s="85" t="s">
        <v>274</v>
      </c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73">
        <f>BJ115</f>
        <v>0</v>
      </c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>
        <f>CF115</f>
        <v>0</v>
      </c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73">
        <f>CF114</f>
        <v>0</v>
      </c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86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8"/>
      <c r="FK114" s="11"/>
    </row>
    <row r="115" spans="1:167" s="4" customFormat="1" ht="73.5" customHeight="1">
      <c r="A115" s="56" t="s">
        <v>273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81"/>
      <c r="AO115" s="81"/>
      <c r="AP115" s="81"/>
      <c r="AQ115" s="81"/>
      <c r="AR115" s="81"/>
      <c r="AS115" s="81"/>
      <c r="AT115" s="81" t="s">
        <v>275</v>
      </c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72">
        <v>0</v>
      </c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>
        <v>0</v>
      </c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72">
        <f>CF115</f>
        <v>0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102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4"/>
      <c r="FK115" s="5"/>
    </row>
    <row r="116" spans="1:167" s="12" customFormat="1" ht="36" customHeight="1">
      <c r="A116" s="180" t="s">
        <v>172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2"/>
      <c r="AN116" s="85"/>
      <c r="AO116" s="85"/>
      <c r="AP116" s="85"/>
      <c r="AQ116" s="85"/>
      <c r="AR116" s="85"/>
      <c r="AS116" s="85"/>
      <c r="AT116" s="85" t="s">
        <v>130</v>
      </c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73">
        <f>BJ117</f>
        <v>659700</v>
      </c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>
        <f>CF117</f>
        <v>0</v>
      </c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73">
        <f t="shared" si="8"/>
        <v>0</v>
      </c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86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8"/>
      <c r="FK116" s="11"/>
    </row>
    <row r="117" spans="1:167" s="4" customFormat="1" ht="37.5" customHeight="1">
      <c r="A117" s="56" t="s">
        <v>129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81"/>
      <c r="AO117" s="81"/>
      <c r="AP117" s="81"/>
      <c r="AQ117" s="81"/>
      <c r="AR117" s="81"/>
      <c r="AS117" s="81"/>
      <c r="AT117" s="81" t="s">
        <v>99</v>
      </c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72">
        <v>659700</v>
      </c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>
        <v>0</v>
      </c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72">
        <f>CF117</f>
        <v>0</v>
      </c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102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4"/>
      <c r="FK117" s="5"/>
    </row>
    <row r="118" spans="1:167" s="4" customFormat="1" ht="18.7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9"/>
      <c r="FH118" s="13"/>
      <c r="FI118" s="13"/>
      <c r="FJ118" s="18" t="s">
        <v>39</v>
      </c>
      <c r="FK118" s="5"/>
    </row>
    <row r="119" spans="1:167" s="4" customFormat="1" ht="18.75">
      <c r="A119" s="97" t="s">
        <v>81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9"/>
      <c r="FK119" s="5"/>
    </row>
    <row r="120" spans="1:167" s="4" customFormat="1" ht="18" customHeight="1">
      <c r="A120" s="94" t="s">
        <v>8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 t="s">
        <v>23</v>
      </c>
      <c r="AL120" s="94"/>
      <c r="AM120" s="94"/>
      <c r="AN120" s="94"/>
      <c r="AO120" s="94"/>
      <c r="AP120" s="94"/>
      <c r="AQ120" s="19" t="s">
        <v>35</v>
      </c>
      <c r="AR120" s="19"/>
      <c r="AS120" s="19"/>
      <c r="AT120" s="127"/>
      <c r="AU120" s="128"/>
      <c r="AV120" s="128"/>
      <c r="AW120" s="128"/>
      <c r="AX120" s="128"/>
      <c r="AY120" s="128"/>
      <c r="AZ120" s="128"/>
      <c r="BA120" s="128"/>
      <c r="BB120" s="129"/>
      <c r="BC120" s="94" t="s">
        <v>137</v>
      </c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 t="s">
        <v>37</v>
      </c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 t="s">
        <v>24</v>
      </c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74" t="s">
        <v>29</v>
      </c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6"/>
      <c r="FK120" s="5"/>
    </row>
    <row r="121" spans="1:167" s="4" customFormat="1" ht="78.7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19"/>
      <c r="AR121" s="19"/>
      <c r="AS121" s="19"/>
      <c r="AT121" s="130"/>
      <c r="AU121" s="131"/>
      <c r="AV121" s="131"/>
      <c r="AW121" s="131"/>
      <c r="AX121" s="131"/>
      <c r="AY121" s="131"/>
      <c r="AZ121" s="131"/>
      <c r="BA121" s="131"/>
      <c r="BB121" s="132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 t="s">
        <v>45</v>
      </c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 t="s">
        <v>25</v>
      </c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 t="s">
        <v>26</v>
      </c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 t="s">
        <v>27</v>
      </c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 t="s">
        <v>38</v>
      </c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74" t="s">
        <v>46</v>
      </c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6"/>
      <c r="FK121" s="5"/>
    </row>
    <row r="122" spans="1:167" s="4" customFormat="1" ht="18.75">
      <c r="A122" s="80">
        <v>1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>
        <v>2</v>
      </c>
      <c r="AL122" s="80"/>
      <c r="AM122" s="80"/>
      <c r="AN122" s="80"/>
      <c r="AO122" s="80"/>
      <c r="AP122" s="80"/>
      <c r="AQ122" s="80">
        <v>3</v>
      </c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>
        <v>4</v>
      </c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>
        <v>5</v>
      </c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>
        <v>6</v>
      </c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>
        <v>7</v>
      </c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>
        <v>8</v>
      </c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>
        <v>9</v>
      </c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>
        <v>10</v>
      </c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109">
        <v>11</v>
      </c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1"/>
      <c r="FK122" s="5"/>
    </row>
    <row r="123" spans="1:167" s="12" customFormat="1" ht="15" customHeight="1">
      <c r="A123" s="117" t="s">
        <v>32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21" t="s">
        <v>33</v>
      </c>
      <c r="AL123" s="121"/>
      <c r="AM123" s="121"/>
      <c r="AN123" s="121"/>
      <c r="AO123" s="121"/>
      <c r="AP123" s="121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73">
        <f>BC129+BC133</f>
        <v>764200</v>
      </c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>
        <f>BU129+BU133</f>
        <v>300252.15</v>
      </c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>
        <f>CH129+CH133</f>
        <v>300252.15</v>
      </c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>
        <f>DX129+DX133</f>
        <v>300252.15</v>
      </c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84">
        <f>EK130+EK133</f>
        <v>0</v>
      </c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50">
        <f>EX129</f>
        <v>0</v>
      </c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2"/>
      <c r="FK123" s="11"/>
    </row>
    <row r="124" spans="1:167" s="4" customFormat="1" ht="20.25" customHeight="1">
      <c r="A124" s="205" t="s">
        <v>140</v>
      </c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60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2"/>
      <c r="FK124" s="5"/>
    </row>
    <row r="125" spans="1:167" s="22" customFormat="1" ht="15" customHeight="1" hidden="1">
      <c r="A125" s="115" t="s">
        <v>134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3" t="s">
        <v>52</v>
      </c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83">
        <f>SUM(BC126:BT128)</f>
        <v>116900</v>
      </c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>
        <f>BU128+BU127+BU126</f>
        <v>116769.88</v>
      </c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>
        <f>SUM(CH126:CW128)</f>
        <v>116769.88</v>
      </c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>
        <f>SUM(DX126:EJ128)</f>
        <v>116769.88</v>
      </c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>
        <f>SUM(EK126:EW128)</f>
        <v>130.12000000000262</v>
      </c>
      <c r="EL125" s="83"/>
      <c r="EM125" s="83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105">
        <v>0</v>
      </c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06"/>
      <c r="FI125" s="106"/>
      <c r="FJ125" s="107"/>
      <c r="FK125" s="21"/>
    </row>
    <row r="126" spans="1:167" s="4" customFormat="1" ht="15" customHeight="1" hidden="1">
      <c r="A126" s="114" t="s">
        <v>56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81" t="s">
        <v>53</v>
      </c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72">
        <v>82900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>
        <v>82880.2</v>
      </c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>
        <v>82880.2</v>
      </c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>
        <f>CH126</f>
        <v>82880.2</v>
      </c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15">
        <f>BC126-BU126</f>
        <v>19.80000000000291</v>
      </c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60">
        <f>BU126-CH126</f>
        <v>0</v>
      </c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2"/>
      <c r="FK126" s="5"/>
    </row>
    <row r="127" spans="1:167" s="4" customFormat="1" ht="15" customHeight="1" hidden="1">
      <c r="A127" s="114" t="s">
        <v>57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81" t="s">
        <v>54</v>
      </c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72">
        <v>13200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>
        <v>13172</v>
      </c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>
        <v>13172</v>
      </c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>
        <f>CH127</f>
        <v>13172</v>
      </c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>
        <f>BC127-BU127</f>
        <v>28</v>
      </c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60">
        <f>BU127-CH127</f>
        <v>0</v>
      </c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2"/>
      <c r="FK127" s="5"/>
    </row>
    <row r="128" spans="1:167" s="4" customFormat="1" ht="16.5" customHeight="1" hidden="1">
      <c r="A128" s="114" t="s">
        <v>58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81" t="s">
        <v>55</v>
      </c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72">
        <v>20800</v>
      </c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>
        <v>20717.68</v>
      </c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>
        <v>20717.68</v>
      </c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>
        <f>CH128</f>
        <v>20717.68</v>
      </c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>
        <f>BC128-BU128</f>
        <v>82.31999999999971</v>
      </c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60">
        <f>BU128-CH128</f>
        <v>0</v>
      </c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2"/>
      <c r="FK128" s="5"/>
    </row>
    <row r="129" spans="1:167" s="4" customFormat="1" ht="21" customHeight="1">
      <c r="A129" s="122" t="s">
        <v>139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85"/>
      <c r="AL129" s="85"/>
      <c r="AM129" s="85"/>
      <c r="AN129" s="85"/>
      <c r="AO129" s="85"/>
      <c r="AP129" s="85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73">
        <f>BC130</f>
        <v>694000</v>
      </c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73">
        <f>BU130</f>
        <v>237730.53</v>
      </c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>
        <f>CH130</f>
        <v>237730.53</v>
      </c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89">
        <f>DX130</f>
        <v>237730.53</v>
      </c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>
        <f>EK131+EK132+EK135</f>
        <v>0</v>
      </c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77">
        <v>0</v>
      </c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9"/>
      <c r="FK129" s="5"/>
    </row>
    <row r="130" spans="1:167" s="4" customFormat="1" ht="22.5" customHeight="1">
      <c r="A130" s="115" t="s">
        <v>289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47" t="s">
        <v>195</v>
      </c>
      <c r="AL130" s="70"/>
      <c r="AM130" s="70"/>
      <c r="AN130" s="70"/>
      <c r="AO130" s="70"/>
      <c r="AP130" s="71"/>
      <c r="AQ130" s="14"/>
      <c r="AR130" s="14"/>
      <c r="AS130" s="57"/>
      <c r="AT130" s="48"/>
      <c r="AU130" s="48"/>
      <c r="AV130" s="48"/>
      <c r="AW130" s="48"/>
      <c r="AX130" s="48"/>
      <c r="AY130" s="48"/>
      <c r="AZ130" s="48"/>
      <c r="BA130" s="48"/>
      <c r="BB130" s="49"/>
      <c r="BC130" s="73">
        <f>BC131+BC132</f>
        <v>694000</v>
      </c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10"/>
      <c r="BT130" s="10"/>
      <c r="BU130" s="73">
        <f>BU131+BU132</f>
        <v>237730.53</v>
      </c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>
        <f>CH131+CH132</f>
        <v>237730.53</v>
      </c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89">
        <f>DX131+DX132</f>
        <v>237730.53</v>
      </c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>
        <f>EK131+EK132+EK135</f>
        <v>0</v>
      </c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23"/>
      <c r="FI130" s="23"/>
      <c r="FJ130" s="23"/>
      <c r="FK130" s="5"/>
    </row>
    <row r="131" spans="1:167" s="4" customFormat="1" ht="19.5" customHeight="1">
      <c r="A131" s="114" t="s">
        <v>56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81" t="s">
        <v>53</v>
      </c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72">
        <v>532500</v>
      </c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>
        <v>184106.82</v>
      </c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>
        <v>184106.82</v>
      </c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>
        <f>CH131</f>
        <v>184106.82</v>
      </c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>
        <v>0</v>
      </c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69">
        <f>BU131-CH131</f>
        <v>0</v>
      </c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8"/>
      <c r="FK131" s="5"/>
    </row>
    <row r="132" spans="1:167" s="4" customFormat="1" ht="18" customHeight="1">
      <c r="A132" s="114" t="s">
        <v>58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81" t="s">
        <v>55</v>
      </c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72">
        <v>161500</v>
      </c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>
        <v>53623.71</v>
      </c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>
        <v>53623.71</v>
      </c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>
        <f>CH132</f>
        <v>53623.71</v>
      </c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>
        <v>0</v>
      </c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69">
        <v>0</v>
      </c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8"/>
      <c r="FK132" s="5"/>
    </row>
    <row r="133" spans="1:167" s="4" customFormat="1" ht="23.25" customHeight="1">
      <c r="A133" s="115" t="s">
        <v>290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47" t="s">
        <v>196</v>
      </c>
      <c r="AL133" s="70"/>
      <c r="AM133" s="70"/>
      <c r="AN133" s="70"/>
      <c r="AO133" s="70"/>
      <c r="AP133" s="71"/>
      <c r="AQ133" s="14"/>
      <c r="AR133" s="14"/>
      <c r="AS133" s="57"/>
      <c r="AT133" s="48"/>
      <c r="AU133" s="48"/>
      <c r="AV133" s="48"/>
      <c r="AW133" s="48"/>
      <c r="AX133" s="48"/>
      <c r="AY133" s="48"/>
      <c r="AZ133" s="48"/>
      <c r="BA133" s="48"/>
      <c r="BB133" s="49"/>
      <c r="BC133" s="73">
        <f>BC134+BC135</f>
        <v>70200</v>
      </c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10"/>
      <c r="BT133" s="10"/>
      <c r="BU133" s="73">
        <f>BU134+BU135</f>
        <v>62521.619999999995</v>
      </c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>
        <f>CH134+CH135</f>
        <v>62521.619999999995</v>
      </c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89">
        <f>DX134+DX135+DX137</f>
        <v>62521.619999999995</v>
      </c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>
        <f>EK134+EK135</f>
        <v>0</v>
      </c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23"/>
      <c r="FI133" s="23"/>
      <c r="FJ133" s="23"/>
      <c r="FK133" s="5"/>
    </row>
    <row r="134" spans="1:167" s="4" customFormat="1" ht="20.25" customHeight="1">
      <c r="A134" s="114" t="s">
        <v>57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81" t="s">
        <v>54</v>
      </c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72">
        <v>49200</v>
      </c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>
        <v>49113.6</v>
      </c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>
        <v>49113.6</v>
      </c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>
        <f>CH134</f>
        <v>49113.6</v>
      </c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>
        <v>0</v>
      </c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69">
        <f>BU134-CH134</f>
        <v>0</v>
      </c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8"/>
      <c r="FK134" s="5"/>
    </row>
    <row r="135" spans="1:167" s="4" customFormat="1" ht="20.25" customHeight="1">
      <c r="A135" s="114" t="s">
        <v>201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81" t="s">
        <v>55</v>
      </c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72">
        <v>21000</v>
      </c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>
        <v>13408.02</v>
      </c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>
        <v>13408.02</v>
      </c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>
        <f>CH135</f>
        <v>13408.02</v>
      </c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>
        <v>0</v>
      </c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69">
        <v>0</v>
      </c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8"/>
      <c r="FK135" s="5"/>
    </row>
    <row r="136" spans="1:167" s="4" customFormat="1" ht="18.7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9"/>
      <c r="CG136" s="96" t="s">
        <v>81</v>
      </c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109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1"/>
      <c r="FH136" s="13"/>
      <c r="FI136" s="13"/>
      <c r="FJ136" s="18" t="s">
        <v>39</v>
      </c>
      <c r="FK136" s="5"/>
    </row>
    <row r="137" spans="1:167" s="4" customFormat="1" ht="19.5" customHeight="1">
      <c r="A137" s="94" t="s">
        <v>8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 t="s">
        <v>23</v>
      </c>
      <c r="AL137" s="94"/>
      <c r="AM137" s="94"/>
      <c r="AN137" s="94"/>
      <c r="AO137" s="94"/>
      <c r="AP137" s="94"/>
      <c r="AQ137" s="94" t="s">
        <v>35</v>
      </c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 t="s">
        <v>36</v>
      </c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 t="s">
        <v>37</v>
      </c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 t="s">
        <v>24</v>
      </c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74" t="s">
        <v>29</v>
      </c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6"/>
      <c r="FK137" s="5"/>
    </row>
    <row r="138" spans="1:167" s="4" customFormat="1" ht="78.75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 t="s">
        <v>45</v>
      </c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 t="s">
        <v>25</v>
      </c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 t="s">
        <v>26</v>
      </c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 t="s">
        <v>27</v>
      </c>
      <c r="DY138" s="94"/>
      <c r="DZ138" s="94"/>
      <c r="EA138" s="94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 t="s">
        <v>38</v>
      </c>
      <c r="EL138" s="94"/>
      <c r="EM138" s="94"/>
      <c r="EN138" s="94"/>
      <c r="EO138" s="94"/>
      <c r="EP138" s="94"/>
      <c r="EQ138" s="94"/>
      <c r="ER138" s="94"/>
      <c r="ES138" s="94"/>
      <c r="ET138" s="94"/>
      <c r="EU138" s="94"/>
      <c r="EV138" s="94"/>
      <c r="EW138" s="94"/>
      <c r="EX138" s="74" t="s">
        <v>46</v>
      </c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6"/>
      <c r="FK138" s="5"/>
    </row>
    <row r="139" spans="1:167" s="4" customFormat="1" ht="18.75">
      <c r="A139" s="80">
        <v>1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>
        <v>2</v>
      </c>
      <c r="AL139" s="80"/>
      <c r="AM139" s="80"/>
      <c r="AN139" s="80"/>
      <c r="AO139" s="80"/>
      <c r="AP139" s="80"/>
      <c r="AQ139" s="80">
        <v>3</v>
      </c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>
        <v>4</v>
      </c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>
        <v>5</v>
      </c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>
        <v>6</v>
      </c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>
        <v>7</v>
      </c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>
        <v>8</v>
      </c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>
        <v>9</v>
      </c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>
        <v>10</v>
      </c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109">
        <v>11</v>
      </c>
      <c r="EY139" s="110"/>
      <c r="EZ139" s="110"/>
      <c r="FA139" s="110"/>
      <c r="FB139" s="110"/>
      <c r="FC139" s="110"/>
      <c r="FD139" s="110"/>
      <c r="FE139" s="110"/>
      <c r="FF139" s="110"/>
      <c r="FG139" s="110"/>
      <c r="FH139" s="110"/>
      <c r="FI139" s="110"/>
      <c r="FJ139" s="111"/>
      <c r="FK139" s="5"/>
    </row>
    <row r="140" spans="1:167" s="12" customFormat="1" ht="21" customHeight="1">
      <c r="A140" s="117" t="s">
        <v>101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21" t="s">
        <v>33</v>
      </c>
      <c r="AL140" s="121"/>
      <c r="AM140" s="121"/>
      <c r="AN140" s="121"/>
      <c r="AO140" s="121"/>
      <c r="AP140" s="121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73">
        <f>BC144+BC153+BC150</f>
        <v>2634100</v>
      </c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>
        <f>BU144+BU150+BU153</f>
        <v>587255.06</v>
      </c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>
        <f>CH144+CH150+CH153</f>
        <v>587255.06</v>
      </c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>
        <f>DX144+DX150+DX153</f>
        <v>569455.06</v>
      </c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84">
        <f>EK144+EK150+EK153</f>
        <v>2046844.94</v>
      </c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50">
        <f>EX144+EX150+EX153</f>
        <v>0</v>
      </c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2"/>
      <c r="FK140" s="11"/>
    </row>
    <row r="141" spans="1:167" s="4" customFormat="1" ht="14.25" customHeight="1">
      <c r="A141" s="118" t="s">
        <v>22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23"/>
      <c r="AL141" s="123"/>
      <c r="AM141" s="123"/>
      <c r="AN141" s="123"/>
      <c r="AO141" s="123"/>
      <c r="AP141" s="123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60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2"/>
      <c r="FK141" s="5"/>
    </row>
    <row r="142" spans="1:166" s="4" customFormat="1" ht="20.25" customHeight="1">
      <c r="A142" s="116" t="s">
        <v>141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13"/>
      <c r="FI142" s="13"/>
      <c r="FJ142" s="13"/>
    </row>
    <row r="143" spans="1:166" s="4" customFormat="1" ht="18" customHeight="1">
      <c r="A143" s="115" t="s">
        <v>291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3"/>
      <c r="AL143" s="113"/>
      <c r="AM143" s="113"/>
      <c r="AN143" s="113"/>
      <c r="AO143" s="113"/>
      <c r="AP143" s="113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60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2"/>
    </row>
    <row r="144" spans="1:166" s="22" customFormat="1" ht="19.5" customHeight="1">
      <c r="A144" s="56" t="s">
        <v>139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113" t="s">
        <v>52</v>
      </c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73">
        <f>BC145+BC146</f>
        <v>1641400</v>
      </c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83">
        <f>SUM(BU145:CG146)</f>
        <v>465420.27</v>
      </c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>
        <f>SUM(CH145:CW146)</f>
        <v>465420.27</v>
      </c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>
        <f>SUM(DX145:EJ146)</f>
        <v>465420.27</v>
      </c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>
        <f>EK145+EK146</f>
        <v>1175979.73</v>
      </c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105">
        <f>EX145+EX146</f>
        <v>0</v>
      </c>
      <c r="EY144" s="106"/>
      <c r="EZ144" s="106"/>
      <c r="FA144" s="106"/>
      <c r="FB144" s="106"/>
      <c r="FC144" s="106"/>
      <c r="FD144" s="106"/>
      <c r="FE144" s="106"/>
      <c r="FF144" s="106"/>
      <c r="FG144" s="106"/>
      <c r="FH144" s="106"/>
      <c r="FI144" s="106"/>
      <c r="FJ144" s="107"/>
    </row>
    <row r="145" spans="1:166" s="4" customFormat="1" ht="21" customHeight="1">
      <c r="A145" s="114" t="s">
        <v>56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81" t="s">
        <v>53</v>
      </c>
      <c r="AL145" s="81"/>
      <c r="AM145" s="81"/>
      <c r="AN145" s="81"/>
      <c r="AO145" s="81"/>
      <c r="AP145" s="81"/>
      <c r="AQ145" s="81" t="s">
        <v>119</v>
      </c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72">
        <v>1266800</v>
      </c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>
        <v>348048.18</v>
      </c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>
        <v>348048.18</v>
      </c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>
        <f aca="true" t="shared" si="9" ref="DX145:DX151">CH145</f>
        <v>348048.18</v>
      </c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>
        <f>BC145-BU145</f>
        <v>918751.8200000001</v>
      </c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60">
        <f aca="true" t="shared" si="10" ref="EX145:EX152">BU145-CH145</f>
        <v>0</v>
      </c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2"/>
    </row>
    <row r="146" spans="1:166" s="4" customFormat="1" ht="22.5" customHeight="1">
      <c r="A146" s="114" t="s">
        <v>58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81" t="s">
        <v>55</v>
      </c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72">
        <v>374600</v>
      </c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>
        <v>117372.09</v>
      </c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>
        <v>117372.09</v>
      </c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>
        <f t="shared" si="9"/>
        <v>117372.09</v>
      </c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>
        <f>BC146-BU146</f>
        <v>257227.91</v>
      </c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60">
        <f t="shared" si="10"/>
        <v>0</v>
      </c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2"/>
    </row>
    <row r="147" spans="1:166" s="12" customFormat="1" ht="19.5" customHeight="1">
      <c r="A147" s="112" t="s">
        <v>241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73">
        <f>BC148+BC149</f>
        <v>1458000</v>
      </c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73">
        <f>BU148+BU149</f>
        <v>412831.33999999997</v>
      </c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73">
        <f>CH148+CH149</f>
        <v>412831.33999999997</v>
      </c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73">
        <f t="shared" si="9"/>
        <v>412831.33999999997</v>
      </c>
      <c r="DY147" s="93"/>
      <c r="DZ147" s="93"/>
      <c r="EA147" s="93"/>
      <c r="EB147" s="93"/>
      <c r="EC147" s="93"/>
      <c r="ED147" s="93"/>
      <c r="EE147" s="93"/>
      <c r="EF147" s="93"/>
      <c r="EG147" s="93"/>
      <c r="EH147" s="93"/>
      <c r="EI147" s="93"/>
      <c r="EJ147" s="93"/>
      <c r="EK147" s="73">
        <f aca="true" t="shared" si="11" ref="EK147:EK152">BC147-CH147</f>
        <v>1045168.66</v>
      </c>
      <c r="EL147" s="93"/>
      <c r="EM147" s="93"/>
      <c r="EN147" s="93"/>
      <c r="EO147" s="93"/>
      <c r="EP147" s="93"/>
      <c r="EQ147" s="93"/>
      <c r="ER147" s="93"/>
      <c r="ES147" s="93"/>
      <c r="ET147" s="93"/>
      <c r="EU147" s="93"/>
      <c r="EV147" s="93"/>
      <c r="EW147" s="93"/>
      <c r="EX147" s="50">
        <f t="shared" si="10"/>
        <v>0</v>
      </c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2"/>
    </row>
    <row r="148" spans="1:166" s="4" customFormat="1" ht="17.25" customHeight="1">
      <c r="A148" s="114" t="s">
        <v>56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81" t="s">
        <v>53</v>
      </c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72">
        <v>1123400</v>
      </c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>
        <v>308265.68</v>
      </c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>
        <v>308265.68</v>
      </c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>
        <f t="shared" si="9"/>
        <v>308265.68</v>
      </c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>
        <f t="shared" si="11"/>
        <v>815134.3200000001</v>
      </c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69">
        <f t="shared" si="10"/>
        <v>0</v>
      </c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  <c r="FJ148" s="58"/>
    </row>
    <row r="149" spans="1:166" s="4" customFormat="1" ht="18" customHeight="1">
      <c r="A149" s="114" t="s">
        <v>58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81" t="s">
        <v>55</v>
      </c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72">
        <v>334600</v>
      </c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>
        <v>104565.66</v>
      </c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>
        <v>104565.66</v>
      </c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>
        <f t="shared" si="9"/>
        <v>104565.66</v>
      </c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>
        <f t="shared" si="11"/>
        <v>230034.34</v>
      </c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69">
        <f t="shared" si="10"/>
        <v>0</v>
      </c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8"/>
    </row>
    <row r="150" spans="1:166" s="22" customFormat="1" ht="21.75" customHeight="1">
      <c r="A150" s="115" t="s">
        <v>292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3" t="s">
        <v>52</v>
      </c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73">
        <f>SUM(BC151:BT152)</f>
        <v>207200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83">
        <f>SUM(BU151:CG152)</f>
        <v>15268.97</v>
      </c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>
        <f>SUM(CH151:CW152)</f>
        <v>15268.97</v>
      </c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>
        <f t="shared" si="9"/>
        <v>15268.97</v>
      </c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>
        <f t="shared" si="11"/>
        <v>191931.03</v>
      </c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105">
        <f t="shared" si="10"/>
        <v>0</v>
      </c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06"/>
      <c r="FI150" s="106"/>
      <c r="FJ150" s="107"/>
    </row>
    <row r="151" spans="1:166" s="4" customFormat="1" ht="21.75" customHeight="1">
      <c r="A151" s="114" t="s">
        <v>57</v>
      </c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81" t="s">
        <v>54</v>
      </c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72">
        <v>158900</v>
      </c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>
        <v>0</v>
      </c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>
        <v>0</v>
      </c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>
        <f t="shared" si="9"/>
        <v>0</v>
      </c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>
        <f t="shared" si="11"/>
        <v>158900</v>
      </c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69">
        <f t="shared" si="10"/>
        <v>0</v>
      </c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8"/>
    </row>
    <row r="152" spans="1:166" s="4" customFormat="1" ht="20.25" customHeight="1">
      <c r="A152" s="114" t="s">
        <v>201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81" t="s">
        <v>55</v>
      </c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72">
        <v>48300</v>
      </c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>
        <v>15268.97</v>
      </c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>
        <v>15268.97</v>
      </c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>
        <v>15268.97</v>
      </c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>
        <f t="shared" si="11"/>
        <v>33031.03</v>
      </c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69">
        <f t="shared" si="10"/>
        <v>0</v>
      </c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8"/>
    </row>
    <row r="153" spans="1:166" s="22" customFormat="1" ht="18.75" customHeight="1">
      <c r="A153" s="112" t="s">
        <v>159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73">
        <f>BC154+BC160</f>
        <v>785500</v>
      </c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83">
        <f>BU154+BU160</f>
        <v>106565.82</v>
      </c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>
        <f>CH154+CH160</f>
        <v>106565.82</v>
      </c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>
        <f>DX155+DX156+DX157+DX158+DX159</f>
        <v>88765.82</v>
      </c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>
        <f>BC153-CH153</f>
        <v>678934.1799999999</v>
      </c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105">
        <f>BU153-CH153</f>
        <v>0</v>
      </c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7"/>
    </row>
    <row r="154" spans="1:166" s="4" customFormat="1" ht="19.5" customHeight="1">
      <c r="A154" s="115" t="s">
        <v>293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73">
        <f>BC155+BC157+BC156+BC158+BC159</f>
        <v>764900</v>
      </c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15"/>
      <c r="BT154" s="15"/>
      <c r="BU154" s="84">
        <f>BU155+BU157+BU156+BU158+BU159</f>
        <v>88765.82</v>
      </c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73">
        <f>CH155+CH157+CI156+CH158+CH159</f>
        <v>88765.82</v>
      </c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73">
        <f>DX155+DX157+DX156</f>
        <v>21066.22</v>
      </c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>
        <f>EK155+EK157+EK156</f>
        <v>495333.78</v>
      </c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>
        <f>EX155+EX157</f>
        <v>0</v>
      </c>
      <c r="EY154" s="73"/>
      <c r="EZ154" s="73"/>
      <c r="FA154" s="73"/>
      <c r="FB154" s="73"/>
      <c r="FC154" s="73"/>
      <c r="FD154" s="73"/>
      <c r="FE154" s="73"/>
      <c r="FF154" s="73"/>
      <c r="FG154" s="73"/>
      <c r="FH154" s="15"/>
      <c r="FI154" s="15"/>
      <c r="FJ154" s="15"/>
    </row>
    <row r="155" spans="1:166" s="4" customFormat="1" ht="18.75" customHeight="1">
      <c r="A155" s="125" t="s">
        <v>78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81" t="s">
        <v>79</v>
      </c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72">
        <v>56400</v>
      </c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15"/>
      <c r="BT155" s="15"/>
      <c r="BU155" s="82">
        <v>19866.22</v>
      </c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72">
        <v>19866.22</v>
      </c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>
        <f>CH155</f>
        <v>19866.22</v>
      </c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>
        <f>BC155-BU155</f>
        <v>36533.78</v>
      </c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>
        <f>BU155-CH155</f>
        <v>0</v>
      </c>
      <c r="EY155" s="72"/>
      <c r="EZ155" s="72"/>
      <c r="FA155" s="72"/>
      <c r="FB155" s="72"/>
      <c r="FC155" s="72"/>
      <c r="FD155" s="72"/>
      <c r="FE155" s="72"/>
      <c r="FF155" s="72"/>
      <c r="FG155" s="72"/>
      <c r="FH155" s="15"/>
      <c r="FI155" s="15"/>
      <c r="FJ155" s="15"/>
    </row>
    <row r="156" spans="1:166" s="4" customFormat="1" ht="21" customHeight="1">
      <c r="A156" s="193" t="s">
        <v>160</v>
      </c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5"/>
      <c r="AI156" s="32"/>
      <c r="AJ156" s="32"/>
      <c r="AK156" s="66" t="s">
        <v>294</v>
      </c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8"/>
      <c r="BC156" s="60">
        <v>360000</v>
      </c>
      <c r="BD156" s="61"/>
      <c r="BE156" s="61"/>
      <c r="BF156" s="61"/>
      <c r="BG156" s="61"/>
      <c r="BH156" s="61"/>
      <c r="BI156" s="62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213">
        <v>0</v>
      </c>
      <c r="BV156" s="214"/>
      <c r="BW156" s="214"/>
      <c r="BX156" s="214"/>
      <c r="BY156" s="214"/>
      <c r="BZ156" s="214"/>
      <c r="CA156" s="214"/>
      <c r="CB156" s="214"/>
      <c r="CC156" s="214"/>
      <c r="CD156" s="214"/>
      <c r="CE156" s="214"/>
      <c r="CF156" s="214"/>
      <c r="CG156" s="215"/>
      <c r="CH156" s="15"/>
      <c r="CI156" s="60">
        <v>0</v>
      </c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2"/>
      <c r="CX156" s="60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2"/>
      <c r="DS156" s="15"/>
      <c r="DT156" s="15"/>
      <c r="DU156" s="15"/>
      <c r="DV156" s="15"/>
      <c r="DW156" s="15"/>
      <c r="DX156" s="60">
        <f>CI156</f>
        <v>0</v>
      </c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2"/>
      <c r="EK156" s="60">
        <f>BC156-CI156</f>
        <v>360000</v>
      </c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2"/>
      <c r="EX156" s="60">
        <f>BU156-CI156</f>
        <v>0</v>
      </c>
      <c r="EY156" s="61"/>
      <c r="EZ156" s="61"/>
      <c r="FA156" s="61"/>
      <c r="FB156" s="61"/>
      <c r="FC156" s="61"/>
      <c r="FD156" s="61"/>
      <c r="FE156" s="62"/>
      <c r="FF156" s="15"/>
      <c r="FG156" s="15"/>
      <c r="FH156" s="15"/>
      <c r="FI156" s="15"/>
      <c r="FJ156" s="15"/>
    </row>
    <row r="157" spans="1:166" s="4" customFormat="1" ht="22.5" customHeight="1">
      <c r="A157" s="56" t="s">
        <v>204</v>
      </c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81" t="s">
        <v>63</v>
      </c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72">
        <v>100000</v>
      </c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15"/>
      <c r="BT157" s="15"/>
      <c r="BU157" s="82">
        <v>1200</v>
      </c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72">
        <v>1200</v>
      </c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>
        <f>CH157</f>
        <v>1200</v>
      </c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>
        <f>BC157-BU157</f>
        <v>98800</v>
      </c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>
        <f>BU157-CH157</f>
        <v>0</v>
      </c>
      <c r="EY157" s="72"/>
      <c r="EZ157" s="72"/>
      <c r="FA157" s="72"/>
      <c r="FB157" s="72"/>
      <c r="FC157" s="72"/>
      <c r="FD157" s="72"/>
      <c r="FE157" s="72"/>
      <c r="FF157" s="72"/>
      <c r="FG157" s="72"/>
      <c r="FH157" s="15"/>
      <c r="FI157" s="15"/>
      <c r="FJ157" s="15"/>
    </row>
    <row r="158" spans="1:166" s="4" customFormat="1" ht="22.5" customHeight="1">
      <c r="A158" s="125" t="s">
        <v>66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81" t="s">
        <v>60</v>
      </c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72">
        <v>100000</v>
      </c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15"/>
      <c r="BT158" s="15"/>
      <c r="BU158" s="82">
        <v>12199.6</v>
      </c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72">
        <v>12199.6</v>
      </c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>
        <f>CH158</f>
        <v>12199.6</v>
      </c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>
        <f>BC158-BU158</f>
        <v>87800.4</v>
      </c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>
        <f>BU158-CH158</f>
        <v>0</v>
      </c>
      <c r="EY158" s="72"/>
      <c r="EZ158" s="72"/>
      <c r="FA158" s="72"/>
      <c r="FB158" s="72"/>
      <c r="FC158" s="72"/>
      <c r="FD158" s="72"/>
      <c r="FE158" s="72"/>
      <c r="FF158" s="72"/>
      <c r="FG158" s="72"/>
      <c r="FH158" s="15"/>
      <c r="FI158" s="15"/>
      <c r="FJ158" s="15"/>
    </row>
    <row r="159" spans="1:166" s="4" customFormat="1" ht="19.5" customHeight="1">
      <c r="A159" s="56" t="s">
        <v>142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81" t="s">
        <v>61</v>
      </c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72">
        <v>148500</v>
      </c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15"/>
      <c r="BT159" s="15"/>
      <c r="BU159" s="82">
        <v>55500</v>
      </c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72">
        <v>55500</v>
      </c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>
        <f>CH159</f>
        <v>55500</v>
      </c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>
        <f>BC159-CH159</f>
        <v>93000</v>
      </c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>
        <f>BU159-CH159</f>
        <v>0</v>
      </c>
      <c r="EY159" s="72"/>
      <c r="EZ159" s="72"/>
      <c r="FA159" s="72"/>
      <c r="FB159" s="72"/>
      <c r="FC159" s="72"/>
      <c r="FD159" s="72"/>
      <c r="FE159" s="72"/>
      <c r="FF159" s="72"/>
      <c r="FG159" s="72"/>
      <c r="FH159" s="15"/>
      <c r="FI159" s="15"/>
      <c r="FJ159" s="15"/>
    </row>
    <row r="160" spans="1:166" s="12" customFormat="1" ht="19.5" customHeight="1">
      <c r="A160" s="112" t="s">
        <v>295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73">
        <f>BC161</f>
        <v>20600</v>
      </c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9"/>
      <c r="BT160" s="9"/>
      <c r="BU160" s="84">
        <f>BU161</f>
        <v>17800</v>
      </c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73">
        <f>CH161</f>
        <v>17800</v>
      </c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>
        <f>DX161</f>
        <v>17800</v>
      </c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>
        <f>EK161</f>
        <v>2800</v>
      </c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>
        <f>EX161</f>
        <v>0</v>
      </c>
      <c r="EY160" s="73"/>
      <c r="EZ160" s="73"/>
      <c r="FA160" s="73"/>
      <c r="FB160" s="73"/>
      <c r="FC160" s="73"/>
      <c r="FD160" s="73"/>
      <c r="FE160" s="73"/>
      <c r="FF160" s="73"/>
      <c r="FG160" s="73"/>
      <c r="FH160" s="9"/>
      <c r="FI160" s="9"/>
      <c r="FJ160" s="9"/>
    </row>
    <row r="161" spans="1:166" s="4" customFormat="1" ht="34.5" customHeight="1">
      <c r="A161" s="190" t="s">
        <v>197</v>
      </c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2"/>
      <c r="AK161" s="81" t="s">
        <v>64</v>
      </c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72">
        <v>20600</v>
      </c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15"/>
      <c r="BR161" s="15"/>
      <c r="BS161" s="15"/>
      <c r="BT161" s="15"/>
      <c r="BU161" s="82">
        <v>17800</v>
      </c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72">
        <v>17800</v>
      </c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>
        <f>CH161</f>
        <v>17800</v>
      </c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101">
        <f>BC161-BU161</f>
        <v>2800</v>
      </c>
      <c r="EL161" s="80"/>
      <c r="EM161" s="80"/>
      <c r="EN161" s="80"/>
      <c r="EO161" s="80"/>
      <c r="EP161" s="80"/>
      <c r="EQ161" s="80"/>
      <c r="ER161" s="80"/>
      <c r="ES161" s="80"/>
      <c r="ET161" s="80"/>
      <c r="EU161" s="80"/>
      <c r="EV161" s="80"/>
      <c r="EW161" s="80"/>
      <c r="EX161" s="72">
        <f>BU161-CH161</f>
        <v>0</v>
      </c>
      <c r="EY161" s="72"/>
      <c r="EZ161" s="72"/>
      <c r="FA161" s="72"/>
      <c r="FB161" s="72"/>
      <c r="FC161" s="72"/>
      <c r="FD161" s="72"/>
      <c r="FE161" s="72"/>
      <c r="FF161" s="72"/>
      <c r="FG161" s="72"/>
      <c r="FH161" s="15"/>
      <c r="FI161" s="15"/>
      <c r="FJ161" s="15"/>
    </row>
    <row r="162" spans="1:166" s="4" customFormat="1" ht="18.7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9"/>
      <c r="CG162" s="96" t="s">
        <v>81</v>
      </c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109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1"/>
      <c r="FH162" s="13"/>
      <c r="FI162" s="13"/>
      <c r="FJ162" s="18" t="s">
        <v>39</v>
      </c>
    </row>
    <row r="163" spans="1:166" s="4" customFormat="1" ht="20.25" customHeight="1">
      <c r="A163" s="94" t="s">
        <v>8</v>
      </c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 t="s">
        <v>23</v>
      </c>
      <c r="AL163" s="94"/>
      <c r="AM163" s="94"/>
      <c r="AN163" s="94"/>
      <c r="AO163" s="94"/>
      <c r="AP163" s="94"/>
      <c r="AQ163" s="94" t="s">
        <v>35</v>
      </c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 t="s">
        <v>36</v>
      </c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 t="s">
        <v>37</v>
      </c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 t="s">
        <v>24</v>
      </c>
      <c r="CI163" s="94"/>
      <c r="CJ163" s="94"/>
      <c r="CK163" s="94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4"/>
      <c r="DU163" s="94"/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74" t="s">
        <v>29</v>
      </c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6"/>
    </row>
    <row r="164" spans="1:166" s="4" customFormat="1" ht="78.7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 t="s">
        <v>45</v>
      </c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 t="s">
        <v>25</v>
      </c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 t="s">
        <v>26</v>
      </c>
      <c r="DL164" s="94"/>
      <c r="DM164" s="94"/>
      <c r="DN164" s="94"/>
      <c r="DO164" s="94"/>
      <c r="DP164" s="94"/>
      <c r="DQ164" s="94"/>
      <c r="DR164" s="94"/>
      <c r="DS164" s="94"/>
      <c r="DT164" s="94"/>
      <c r="DU164" s="94"/>
      <c r="DV164" s="94"/>
      <c r="DW164" s="94"/>
      <c r="DX164" s="94" t="s">
        <v>27</v>
      </c>
      <c r="DY164" s="94"/>
      <c r="DZ164" s="94"/>
      <c r="EA164" s="94"/>
      <c r="EB164" s="94"/>
      <c r="EC164" s="94"/>
      <c r="ED164" s="94"/>
      <c r="EE164" s="94"/>
      <c r="EF164" s="94"/>
      <c r="EG164" s="94"/>
      <c r="EH164" s="94"/>
      <c r="EI164" s="94"/>
      <c r="EJ164" s="94"/>
      <c r="EK164" s="94" t="s">
        <v>38</v>
      </c>
      <c r="EL164" s="94"/>
      <c r="EM164" s="94"/>
      <c r="EN164" s="94"/>
      <c r="EO164" s="94"/>
      <c r="EP164" s="94"/>
      <c r="EQ164" s="94"/>
      <c r="ER164" s="94"/>
      <c r="ES164" s="94"/>
      <c r="ET164" s="94"/>
      <c r="EU164" s="94"/>
      <c r="EV164" s="94"/>
      <c r="EW164" s="94"/>
      <c r="EX164" s="74" t="s">
        <v>46</v>
      </c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6"/>
    </row>
    <row r="165" spans="1:166" s="4" customFormat="1" ht="18.75">
      <c r="A165" s="80">
        <v>1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>
        <v>2</v>
      </c>
      <c r="AL165" s="80"/>
      <c r="AM165" s="80"/>
      <c r="AN165" s="80"/>
      <c r="AO165" s="80"/>
      <c r="AP165" s="80"/>
      <c r="AQ165" s="80">
        <v>3</v>
      </c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>
        <v>4</v>
      </c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>
        <v>5</v>
      </c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>
        <v>6</v>
      </c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>
        <v>7</v>
      </c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>
        <v>8</v>
      </c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>
        <v>9</v>
      </c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>
        <v>10</v>
      </c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  <c r="EV165" s="80"/>
      <c r="EW165" s="80"/>
      <c r="EX165" s="109">
        <v>11</v>
      </c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1"/>
    </row>
    <row r="166" spans="1:166" s="4" customFormat="1" ht="18.75" customHeight="1">
      <c r="A166" s="120" t="s">
        <v>32</v>
      </c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81" t="s">
        <v>33</v>
      </c>
      <c r="AL166" s="81"/>
      <c r="AM166" s="81"/>
      <c r="AN166" s="81"/>
      <c r="AO166" s="81"/>
      <c r="AP166" s="81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73">
        <f>BC169</f>
        <v>200</v>
      </c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15"/>
      <c r="BT166" s="15"/>
      <c r="BU166" s="84">
        <f>BU169</f>
        <v>0</v>
      </c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73">
        <f>CH169</f>
        <v>0</v>
      </c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0"/>
      <c r="DL166" s="80"/>
      <c r="DM166" s="80"/>
      <c r="DN166" s="80"/>
      <c r="DO166" s="80"/>
      <c r="DP166" s="80"/>
      <c r="DQ166" s="80"/>
      <c r="DR166" s="80"/>
      <c r="DS166" s="80"/>
      <c r="DT166" s="80"/>
      <c r="DU166" s="80"/>
      <c r="DV166" s="80"/>
      <c r="DW166" s="80"/>
      <c r="DX166" s="73">
        <f>DX169</f>
        <v>0</v>
      </c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>
        <f>BU166-CH166</f>
        <v>0</v>
      </c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50">
        <f>EX169</f>
        <v>0</v>
      </c>
      <c r="EY166" s="51"/>
      <c r="EZ166" s="51"/>
      <c r="FA166" s="51"/>
      <c r="FB166" s="51"/>
      <c r="FC166" s="51"/>
      <c r="FD166" s="51"/>
      <c r="FE166" s="51"/>
      <c r="FF166" s="51"/>
      <c r="FG166" s="51"/>
      <c r="FH166" s="52"/>
      <c r="FI166" s="15"/>
      <c r="FJ166" s="15"/>
    </row>
    <row r="167" spans="1:166" s="4" customFormat="1" ht="18.75" customHeight="1">
      <c r="A167" s="114" t="s">
        <v>22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81" t="s">
        <v>34</v>
      </c>
      <c r="AL167" s="81"/>
      <c r="AM167" s="81"/>
      <c r="AN167" s="81"/>
      <c r="AO167" s="81"/>
      <c r="AP167" s="81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15"/>
      <c r="FI167" s="15"/>
      <c r="FJ167" s="15"/>
    </row>
    <row r="168" spans="1:166" s="22" customFormat="1" ht="150" customHeight="1">
      <c r="A168" s="56" t="s">
        <v>203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20"/>
      <c r="BT168" s="20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20"/>
      <c r="FI168" s="20"/>
      <c r="FJ168" s="20"/>
    </row>
    <row r="169" spans="1:166" s="4" customFormat="1" ht="17.25" customHeight="1">
      <c r="A169" s="115" t="s">
        <v>296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73">
        <f>BC170</f>
        <v>200</v>
      </c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>
        <f>BU170</f>
        <v>0</v>
      </c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>
        <f>CH170</f>
        <v>0</v>
      </c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>
        <f>DX170</f>
        <v>0</v>
      </c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>
        <f>BC169-CH169</f>
        <v>200</v>
      </c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50">
        <f>EX170</f>
        <v>0</v>
      </c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2"/>
    </row>
    <row r="170" spans="1:166" s="22" customFormat="1" ht="24" customHeight="1">
      <c r="A170" s="189" t="s">
        <v>142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81" t="s">
        <v>61</v>
      </c>
      <c r="AL170" s="81"/>
      <c r="AM170" s="81"/>
      <c r="AN170" s="81"/>
      <c r="AO170" s="81"/>
      <c r="AP170" s="81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72">
        <v>200</v>
      </c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>
        <v>0</v>
      </c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>
        <v>0</v>
      </c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>
        <f>CH170</f>
        <v>0</v>
      </c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>
        <f>BC170-CH170</f>
        <v>200</v>
      </c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60">
        <f>BU170-CH170</f>
        <v>0</v>
      </c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2"/>
    </row>
    <row r="171" spans="1:166" s="4" customFormat="1" ht="15" customHeight="1">
      <c r="A171" s="97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9"/>
      <c r="CE171" s="13"/>
      <c r="CF171" s="13"/>
      <c r="CG171" s="96" t="s">
        <v>81</v>
      </c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13"/>
      <c r="FI171" s="13"/>
      <c r="FJ171" s="18" t="s">
        <v>39</v>
      </c>
    </row>
    <row r="172" spans="1:166" s="4" customFormat="1" ht="32.25" customHeight="1">
      <c r="A172" s="94" t="s">
        <v>8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 t="s">
        <v>23</v>
      </c>
      <c r="AL172" s="94"/>
      <c r="AM172" s="94"/>
      <c r="AN172" s="94"/>
      <c r="AO172" s="94"/>
      <c r="AP172" s="94"/>
      <c r="AQ172" s="94" t="s">
        <v>35</v>
      </c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 t="s">
        <v>137</v>
      </c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 t="s">
        <v>37</v>
      </c>
      <c r="BV172" s="94"/>
      <c r="BW172" s="94"/>
      <c r="BX172" s="94"/>
      <c r="BY172" s="94"/>
      <c r="BZ172" s="94"/>
      <c r="CA172" s="94"/>
      <c r="CB172" s="94"/>
      <c r="CC172" s="94"/>
      <c r="CD172" s="94"/>
      <c r="CE172" s="94"/>
      <c r="CF172" s="94"/>
      <c r="CG172" s="94"/>
      <c r="CH172" s="94" t="s">
        <v>24</v>
      </c>
      <c r="CI172" s="94"/>
      <c r="CJ172" s="94"/>
      <c r="CK172" s="94"/>
      <c r="CL172" s="94"/>
      <c r="CM172" s="94"/>
      <c r="CN172" s="94"/>
      <c r="CO172" s="94"/>
      <c r="CP172" s="94"/>
      <c r="CQ172" s="94"/>
      <c r="CR172" s="94"/>
      <c r="CS172" s="94"/>
      <c r="CT172" s="94"/>
      <c r="CU172" s="94"/>
      <c r="CV172" s="94"/>
      <c r="CW172" s="94"/>
      <c r="CX172" s="94"/>
      <c r="CY172" s="94"/>
      <c r="CZ172" s="94"/>
      <c r="DA172" s="94"/>
      <c r="DB172" s="94"/>
      <c r="DC172" s="94"/>
      <c r="DD172" s="94"/>
      <c r="DE172" s="94"/>
      <c r="DF172" s="94"/>
      <c r="DG172" s="94"/>
      <c r="DH172" s="94"/>
      <c r="DI172" s="94"/>
      <c r="DJ172" s="94"/>
      <c r="DK172" s="94"/>
      <c r="DL172" s="94"/>
      <c r="DM172" s="94"/>
      <c r="DN172" s="94"/>
      <c r="DO172" s="94"/>
      <c r="DP172" s="94"/>
      <c r="DQ172" s="94"/>
      <c r="DR172" s="94"/>
      <c r="DS172" s="94"/>
      <c r="DT172" s="94"/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74" t="s">
        <v>29</v>
      </c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6"/>
    </row>
    <row r="173" spans="1:166" s="4" customFormat="1" ht="81.7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 t="s">
        <v>45</v>
      </c>
      <c r="CI173" s="94"/>
      <c r="CJ173" s="94"/>
      <c r="CK173" s="94"/>
      <c r="CL173" s="94"/>
      <c r="CM173" s="94"/>
      <c r="CN173" s="94"/>
      <c r="CO173" s="94"/>
      <c r="CP173" s="94"/>
      <c r="CQ173" s="94"/>
      <c r="CR173" s="94"/>
      <c r="CS173" s="94"/>
      <c r="CT173" s="94"/>
      <c r="CU173" s="94"/>
      <c r="CV173" s="94"/>
      <c r="CW173" s="94"/>
      <c r="CX173" s="94" t="s">
        <v>25</v>
      </c>
      <c r="CY173" s="94"/>
      <c r="CZ173" s="94"/>
      <c r="DA173" s="94"/>
      <c r="DB173" s="94"/>
      <c r="DC173" s="94"/>
      <c r="DD173" s="94"/>
      <c r="DE173" s="94"/>
      <c r="DF173" s="94"/>
      <c r="DG173" s="94"/>
      <c r="DH173" s="94"/>
      <c r="DI173" s="94"/>
      <c r="DJ173" s="94"/>
      <c r="DK173" s="94" t="s">
        <v>26</v>
      </c>
      <c r="DL173" s="94"/>
      <c r="DM173" s="94"/>
      <c r="DN173" s="94"/>
      <c r="DO173" s="94"/>
      <c r="DP173" s="94"/>
      <c r="DQ173" s="94"/>
      <c r="DR173" s="94"/>
      <c r="DS173" s="94"/>
      <c r="DT173" s="94"/>
      <c r="DU173" s="94"/>
      <c r="DV173" s="94"/>
      <c r="DW173" s="94"/>
      <c r="DX173" s="94" t="s">
        <v>27</v>
      </c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 t="s">
        <v>38</v>
      </c>
      <c r="EL173" s="94"/>
      <c r="EM173" s="94"/>
      <c r="EN173" s="94"/>
      <c r="EO173" s="94"/>
      <c r="EP173" s="94"/>
      <c r="EQ173" s="94"/>
      <c r="ER173" s="94"/>
      <c r="ES173" s="94"/>
      <c r="ET173" s="94"/>
      <c r="EU173" s="94"/>
      <c r="EV173" s="94"/>
      <c r="EW173" s="94"/>
      <c r="EX173" s="74" t="s">
        <v>46</v>
      </c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6"/>
    </row>
    <row r="174" spans="1:166" s="4" customFormat="1" ht="15" customHeight="1">
      <c r="A174" s="80">
        <v>1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>
        <v>2</v>
      </c>
      <c r="AL174" s="80"/>
      <c r="AM174" s="80"/>
      <c r="AN174" s="80"/>
      <c r="AO174" s="80"/>
      <c r="AP174" s="80"/>
      <c r="AQ174" s="80">
        <v>3</v>
      </c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>
        <v>4</v>
      </c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>
        <v>5</v>
      </c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>
        <v>6</v>
      </c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>
        <v>7</v>
      </c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>
        <v>8</v>
      </c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>
        <v>9</v>
      </c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>
        <v>10</v>
      </c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  <c r="EX174" s="109">
        <v>11</v>
      </c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1"/>
    </row>
    <row r="175" spans="1:166" s="4" customFormat="1" ht="15" customHeight="1">
      <c r="A175" s="120" t="s">
        <v>32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81" t="s">
        <v>33</v>
      </c>
      <c r="AL175" s="81"/>
      <c r="AM175" s="81"/>
      <c r="AN175" s="81"/>
      <c r="AO175" s="81"/>
      <c r="AP175" s="81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73">
        <f>BC184+BC181+BC178</f>
        <v>139300</v>
      </c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15"/>
      <c r="BT175" s="15"/>
      <c r="BU175" s="84">
        <f>BU181+BU184+BU178</f>
        <v>61336.01</v>
      </c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73">
        <f>CH178+CH181+CH184</f>
        <v>61336.01</v>
      </c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0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0"/>
      <c r="DW175" s="80"/>
      <c r="DX175" s="73">
        <f>DX178+DX181+DX184</f>
        <v>61336.01</v>
      </c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>
        <f>BC175-CH175</f>
        <v>77963.98999999999</v>
      </c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50">
        <f>EX185</f>
        <v>0</v>
      </c>
      <c r="EY175" s="51"/>
      <c r="EZ175" s="51"/>
      <c r="FA175" s="51"/>
      <c r="FB175" s="51"/>
      <c r="FC175" s="51"/>
      <c r="FD175" s="51"/>
      <c r="FE175" s="51"/>
      <c r="FF175" s="51"/>
      <c r="FG175" s="51"/>
      <c r="FH175" s="52"/>
      <c r="FI175" s="15"/>
      <c r="FJ175" s="15"/>
    </row>
    <row r="176" spans="1:166" s="4" customFormat="1" ht="19.5" customHeight="1">
      <c r="A176" s="114" t="s">
        <v>22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81"/>
      <c r="AL176" s="81"/>
      <c r="AM176" s="81"/>
      <c r="AN176" s="81"/>
      <c r="AO176" s="81"/>
      <c r="AP176" s="81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15"/>
      <c r="FI176" s="15"/>
      <c r="FJ176" s="15"/>
    </row>
    <row r="177" spans="1:166" s="4" customFormat="1" ht="54.75" customHeight="1">
      <c r="A177" s="206" t="s">
        <v>306</v>
      </c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8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15"/>
      <c r="BT177" s="15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90"/>
      <c r="EZ177" s="90"/>
      <c r="FA177" s="90"/>
      <c r="FB177" s="90"/>
      <c r="FC177" s="90"/>
      <c r="FD177" s="90"/>
      <c r="FE177" s="90"/>
      <c r="FF177" s="90"/>
      <c r="FG177" s="90"/>
      <c r="FH177" s="15"/>
      <c r="FI177" s="15"/>
      <c r="FJ177" s="15"/>
    </row>
    <row r="178" spans="1:166" s="12" customFormat="1" ht="18.75" customHeight="1">
      <c r="A178" s="115" t="s">
        <v>297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73">
        <f>BC179</f>
        <v>9000</v>
      </c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9"/>
      <c r="BT178" s="9"/>
      <c r="BU178" s="73">
        <f>BU179</f>
        <v>9000</v>
      </c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>
        <f>CH179</f>
        <v>9000</v>
      </c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>
        <f>DX179</f>
        <v>9000</v>
      </c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>
        <f>BC178-CH178</f>
        <v>0</v>
      </c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>
        <f>BU178-CH178</f>
        <v>0</v>
      </c>
      <c r="EY178" s="108"/>
      <c r="EZ178" s="108"/>
      <c r="FA178" s="108"/>
      <c r="FB178" s="108"/>
      <c r="FC178" s="108"/>
      <c r="FD178" s="108"/>
      <c r="FE178" s="108"/>
      <c r="FF178" s="108"/>
      <c r="FG178" s="108"/>
      <c r="FH178" s="9"/>
      <c r="FI178" s="9"/>
      <c r="FJ178" s="9"/>
    </row>
    <row r="179" spans="1:166" s="4" customFormat="1" ht="15" customHeight="1">
      <c r="A179" s="114" t="s">
        <v>59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81" t="s">
        <v>60</v>
      </c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72">
        <v>9000</v>
      </c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15"/>
      <c r="BT179" s="15"/>
      <c r="BU179" s="72">
        <v>9000</v>
      </c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>
        <v>9000</v>
      </c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>
        <v>9000</v>
      </c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>
        <f>BC179-CH179</f>
        <v>0</v>
      </c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>
        <f>BU179-CH179</f>
        <v>0</v>
      </c>
      <c r="EY179" s="90"/>
      <c r="EZ179" s="90"/>
      <c r="FA179" s="90"/>
      <c r="FB179" s="90"/>
      <c r="FC179" s="90"/>
      <c r="FD179" s="90"/>
      <c r="FE179" s="90"/>
      <c r="FF179" s="90"/>
      <c r="FG179" s="90"/>
      <c r="FH179" s="15"/>
      <c r="FI179" s="15"/>
      <c r="FJ179" s="15"/>
    </row>
    <row r="180" spans="1:166" s="4" customFormat="1" ht="37.5" customHeight="1">
      <c r="A180" s="209" t="s">
        <v>298</v>
      </c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81"/>
      <c r="AL180" s="81"/>
      <c r="AM180" s="81"/>
      <c r="AN180" s="81"/>
      <c r="AO180" s="81"/>
      <c r="AP180" s="81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15"/>
      <c r="FI180" s="15"/>
      <c r="FJ180" s="15"/>
    </row>
    <row r="181" spans="1:166" s="4" customFormat="1" ht="19.5" customHeight="1">
      <c r="A181" s="115" t="s">
        <v>299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81"/>
      <c r="AL181" s="81"/>
      <c r="AM181" s="81"/>
      <c r="AN181" s="81"/>
      <c r="AO181" s="81"/>
      <c r="AP181" s="81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73">
        <f>BC182</f>
        <v>7300</v>
      </c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>
        <f>BU182</f>
        <v>7300</v>
      </c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>
        <f>CH182</f>
        <v>7300</v>
      </c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73">
        <f>DX182</f>
        <v>7300</v>
      </c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>
        <f>BC181-CH181</f>
        <v>0</v>
      </c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>
        <v>0</v>
      </c>
      <c r="EY181" s="73"/>
      <c r="EZ181" s="73"/>
      <c r="FA181" s="73"/>
      <c r="FB181" s="73"/>
      <c r="FC181" s="73"/>
      <c r="FD181" s="73"/>
      <c r="FE181" s="73"/>
      <c r="FF181" s="73"/>
      <c r="FG181" s="73"/>
      <c r="FH181" s="15"/>
      <c r="FI181" s="15"/>
      <c r="FJ181" s="15"/>
    </row>
    <row r="182" spans="1:166" s="4" customFormat="1" ht="19.5" customHeight="1">
      <c r="A182" s="114" t="s">
        <v>243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81" t="s">
        <v>60</v>
      </c>
      <c r="AL182" s="81"/>
      <c r="AM182" s="81"/>
      <c r="AN182" s="81"/>
      <c r="AO182" s="81"/>
      <c r="AP182" s="81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72">
        <v>7300</v>
      </c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>
        <v>7300</v>
      </c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>
        <v>7300</v>
      </c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72">
        <v>7300</v>
      </c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3">
        <f>BC182-CH182</f>
        <v>0</v>
      </c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2">
        <v>0</v>
      </c>
      <c r="EY182" s="72"/>
      <c r="EZ182" s="72"/>
      <c r="FA182" s="72"/>
      <c r="FB182" s="72"/>
      <c r="FC182" s="72"/>
      <c r="FD182" s="72"/>
      <c r="FE182" s="72"/>
      <c r="FF182" s="72"/>
      <c r="FG182" s="72"/>
      <c r="FH182" s="15"/>
      <c r="FI182" s="15"/>
      <c r="FJ182" s="15"/>
    </row>
    <row r="183" spans="1:166" s="4" customFormat="1" ht="18.75" customHeight="1">
      <c r="A183" s="209" t="s">
        <v>300</v>
      </c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15"/>
      <c r="BT183" s="15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90"/>
      <c r="EZ183" s="90"/>
      <c r="FA183" s="90"/>
      <c r="FB183" s="90"/>
      <c r="FC183" s="90"/>
      <c r="FD183" s="90"/>
      <c r="FE183" s="90"/>
      <c r="FF183" s="90"/>
      <c r="FG183" s="90"/>
      <c r="FH183" s="15"/>
      <c r="FI183" s="15"/>
      <c r="FJ183" s="15"/>
    </row>
    <row r="184" spans="1:166" s="4" customFormat="1" ht="18.75" customHeight="1">
      <c r="A184" s="115" t="s">
        <v>330</v>
      </c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73">
        <f>BC185</f>
        <v>123000</v>
      </c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9"/>
      <c r="BT184" s="9"/>
      <c r="BU184" s="73">
        <f>BU185</f>
        <v>45036.01</v>
      </c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>
        <f>CH185</f>
        <v>45036.01</v>
      </c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>
        <f>CH184</f>
        <v>45036.01</v>
      </c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>
        <f>BC184-CH184</f>
        <v>77963.98999999999</v>
      </c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>
        <f>BU184-CH184</f>
        <v>0</v>
      </c>
      <c r="EY184" s="108"/>
      <c r="EZ184" s="108"/>
      <c r="FA184" s="108"/>
      <c r="FB184" s="108"/>
      <c r="FC184" s="108"/>
      <c r="FD184" s="108"/>
      <c r="FE184" s="108"/>
      <c r="FF184" s="108"/>
      <c r="FG184" s="108"/>
      <c r="FH184" s="15"/>
      <c r="FI184" s="15"/>
      <c r="FJ184" s="15"/>
    </row>
    <row r="185" spans="1:166" s="4" customFormat="1" ht="15" customHeight="1">
      <c r="A185" s="114" t="s">
        <v>59</v>
      </c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81" t="s">
        <v>67</v>
      </c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72">
        <v>123000</v>
      </c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15"/>
      <c r="BT185" s="15"/>
      <c r="BU185" s="72">
        <v>45036.01</v>
      </c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>
        <v>45036.01</v>
      </c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>
        <f>CH185</f>
        <v>45036.01</v>
      </c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>
        <f>BC185-CH185</f>
        <v>77963.98999999999</v>
      </c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>
        <f>BU185-CH185</f>
        <v>0</v>
      </c>
      <c r="EY185" s="90"/>
      <c r="EZ185" s="90"/>
      <c r="FA185" s="90"/>
      <c r="FB185" s="90"/>
      <c r="FC185" s="90"/>
      <c r="FD185" s="90"/>
      <c r="FE185" s="90"/>
      <c r="FF185" s="90"/>
      <c r="FG185" s="90"/>
      <c r="FH185" s="15"/>
      <c r="FI185" s="15"/>
      <c r="FJ185" s="15"/>
    </row>
    <row r="186" spans="1:166" s="4" customFormat="1" ht="18.75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  <c r="DQ186" s="98"/>
      <c r="DR186" s="98"/>
      <c r="DS186" s="98"/>
      <c r="DT186" s="98"/>
      <c r="DU186" s="98"/>
      <c r="DV186" s="98"/>
      <c r="DW186" s="98"/>
      <c r="DX186" s="98"/>
      <c r="DY186" s="98"/>
      <c r="DZ186" s="98"/>
      <c r="EA186" s="98"/>
      <c r="EB186" s="98"/>
      <c r="EC186" s="98"/>
      <c r="ED186" s="98"/>
      <c r="EE186" s="98"/>
      <c r="EF186" s="98"/>
      <c r="EG186" s="98"/>
      <c r="EH186" s="9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  <c r="ET186" s="98"/>
      <c r="EU186" s="98"/>
      <c r="EV186" s="98"/>
      <c r="EW186" s="98"/>
      <c r="EX186" s="98"/>
      <c r="EY186" s="98"/>
      <c r="EZ186" s="98"/>
      <c r="FA186" s="98"/>
      <c r="FB186" s="98"/>
      <c r="FC186" s="98"/>
      <c r="FD186" s="98"/>
      <c r="FE186" s="98"/>
      <c r="FF186" s="98"/>
      <c r="FG186" s="99"/>
      <c r="FH186" s="13"/>
      <c r="FI186" s="13"/>
      <c r="FJ186" s="18" t="s">
        <v>39</v>
      </c>
    </row>
    <row r="187" spans="1:166" s="4" customFormat="1" ht="18.75">
      <c r="A187" s="97" t="s">
        <v>81</v>
      </c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  <c r="DQ187" s="98"/>
      <c r="DR187" s="98"/>
      <c r="DS187" s="98"/>
      <c r="DT187" s="98"/>
      <c r="DU187" s="98"/>
      <c r="DV187" s="98"/>
      <c r="DW187" s="98"/>
      <c r="DX187" s="98"/>
      <c r="DY187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" s="98"/>
      <c r="EJ187" s="98"/>
      <c r="EK187" s="98"/>
      <c r="EL187" s="98"/>
      <c r="EM187" s="98"/>
      <c r="EN187" s="98"/>
      <c r="EO187" s="98"/>
      <c r="EP187" s="98"/>
      <c r="EQ187" s="98"/>
      <c r="ER187" s="98"/>
      <c r="ES187" s="98"/>
      <c r="ET187" s="98"/>
      <c r="EU187" s="98"/>
      <c r="EV187" s="98"/>
      <c r="EW187" s="98"/>
      <c r="EX187" s="98"/>
      <c r="EY187" s="98"/>
      <c r="EZ187" s="98"/>
      <c r="FA187" s="98"/>
      <c r="FB187" s="98"/>
      <c r="FC187" s="98"/>
      <c r="FD187" s="98"/>
      <c r="FE187" s="98"/>
      <c r="FF187" s="98"/>
      <c r="FG187" s="98"/>
      <c r="FH187" s="98"/>
      <c r="FI187" s="98"/>
      <c r="FJ187" s="99"/>
    </row>
    <row r="188" spans="1:166" s="4" customFormat="1" ht="17.25" customHeight="1">
      <c r="A188" s="94" t="s">
        <v>8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 t="s">
        <v>23</v>
      </c>
      <c r="AL188" s="94"/>
      <c r="AM188" s="94"/>
      <c r="AN188" s="94"/>
      <c r="AO188" s="94"/>
      <c r="AP188" s="94"/>
      <c r="AQ188" s="94" t="s">
        <v>35</v>
      </c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 t="s">
        <v>36</v>
      </c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 t="s">
        <v>37</v>
      </c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 t="s">
        <v>24</v>
      </c>
      <c r="CI188" s="94"/>
      <c r="CJ188" s="94"/>
      <c r="CK188" s="94"/>
      <c r="CL188" s="94"/>
      <c r="CM188" s="94"/>
      <c r="CN188" s="94"/>
      <c r="CO188" s="94"/>
      <c r="CP188" s="94"/>
      <c r="CQ188" s="94"/>
      <c r="CR188" s="94"/>
      <c r="CS188" s="94"/>
      <c r="CT188" s="94"/>
      <c r="CU188" s="94"/>
      <c r="CV188" s="94"/>
      <c r="CW188" s="94"/>
      <c r="CX188" s="94"/>
      <c r="CY188" s="94"/>
      <c r="CZ188" s="94"/>
      <c r="DA188" s="94"/>
      <c r="DB188" s="94"/>
      <c r="DC188" s="94"/>
      <c r="DD188" s="94"/>
      <c r="DE188" s="94"/>
      <c r="DF188" s="94"/>
      <c r="DG188" s="94"/>
      <c r="DH188" s="94"/>
      <c r="DI188" s="94"/>
      <c r="DJ188" s="94"/>
      <c r="DK188" s="94"/>
      <c r="DL188" s="94"/>
      <c r="DM188" s="94"/>
      <c r="DN188" s="94"/>
      <c r="DO188" s="94"/>
      <c r="DP188" s="94"/>
      <c r="DQ188" s="94"/>
      <c r="DR188" s="94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74" t="s">
        <v>29</v>
      </c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6"/>
    </row>
    <row r="189" spans="1:166" s="4" customFormat="1" ht="78.75" customHeight="1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 t="s">
        <v>45</v>
      </c>
      <c r="CI189" s="94"/>
      <c r="CJ189" s="94"/>
      <c r="CK189" s="94"/>
      <c r="CL189" s="94"/>
      <c r="CM189" s="94"/>
      <c r="CN189" s="94"/>
      <c r="CO189" s="94"/>
      <c r="CP189" s="94"/>
      <c r="CQ189" s="94"/>
      <c r="CR189" s="94"/>
      <c r="CS189" s="94"/>
      <c r="CT189" s="94"/>
      <c r="CU189" s="94"/>
      <c r="CV189" s="94"/>
      <c r="CW189" s="94"/>
      <c r="CX189" s="94" t="s">
        <v>25</v>
      </c>
      <c r="CY189" s="94"/>
      <c r="CZ189" s="94"/>
      <c r="DA189" s="94"/>
      <c r="DB189" s="94"/>
      <c r="DC189" s="94"/>
      <c r="DD189" s="94"/>
      <c r="DE189" s="94"/>
      <c r="DF189" s="94"/>
      <c r="DG189" s="94"/>
      <c r="DH189" s="94"/>
      <c r="DI189" s="94"/>
      <c r="DJ189" s="94"/>
      <c r="DK189" s="94" t="s">
        <v>26</v>
      </c>
      <c r="DL189" s="94"/>
      <c r="DM189" s="94"/>
      <c r="DN189" s="94"/>
      <c r="DO189" s="94"/>
      <c r="DP189" s="94"/>
      <c r="DQ189" s="94"/>
      <c r="DR189" s="94"/>
      <c r="DS189" s="94"/>
      <c r="DT189" s="94"/>
      <c r="DU189" s="94"/>
      <c r="DV189" s="94"/>
      <c r="DW189" s="94"/>
      <c r="DX189" s="94" t="s">
        <v>27</v>
      </c>
      <c r="DY189" s="94"/>
      <c r="DZ189" s="94"/>
      <c r="EA189" s="94"/>
      <c r="EB189" s="94"/>
      <c r="EC189" s="94"/>
      <c r="ED189" s="94"/>
      <c r="EE189" s="94"/>
      <c r="EF189" s="94"/>
      <c r="EG189" s="94"/>
      <c r="EH189" s="94"/>
      <c r="EI189" s="94"/>
      <c r="EJ189" s="94"/>
      <c r="EK189" s="94" t="s">
        <v>38</v>
      </c>
      <c r="EL189" s="94"/>
      <c r="EM189" s="94"/>
      <c r="EN189" s="94"/>
      <c r="EO189" s="94"/>
      <c r="EP189" s="94"/>
      <c r="EQ189" s="94"/>
      <c r="ER189" s="94"/>
      <c r="ES189" s="94"/>
      <c r="ET189" s="94"/>
      <c r="EU189" s="94"/>
      <c r="EV189" s="94"/>
      <c r="EW189" s="94"/>
      <c r="EX189" s="74" t="s">
        <v>46</v>
      </c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6"/>
    </row>
    <row r="190" spans="1:166" s="4" customFormat="1" ht="18.75">
      <c r="A190" s="80">
        <v>1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>
        <v>2</v>
      </c>
      <c r="AL190" s="80"/>
      <c r="AM190" s="80"/>
      <c r="AN190" s="80"/>
      <c r="AO190" s="80"/>
      <c r="AP190" s="80"/>
      <c r="AQ190" s="80">
        <v>3</v>
      </c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>
        <v>4</v>
      </c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>
        <v>5</v>
      </c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>
        <v>6</v>
      </c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>
        <v>7</v>
      </c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>
        <v>8</v>
      </c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>
        <v>9</v>
      </c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>
        <v>10</v>
      </c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109">
        <v>11</v>
      </c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1"/>
    </row>
    <row r="191" spans="1:166" s="12" customFormat="1" ht="15" customHeight="1">
      <c r="A191" s="117" t="s">
        <v>32</v>
      </c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21" t="s">
        <v>33</v>
      </c>
      <c r="AL191" s="121"/>
      <c r="AM191" s="121"/>
      <c r="AN191" s="121"/>
      <c r="AO191" s="121"/>
      <c r="AP191" s="121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73">
        <f>BC194+BC202</f>
        <v>154400</v>
      </c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>
        <f>BU194+BU202</f>
        <v>36148.700000000004</v>
      </c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>
        <f>CH194+CH202</f>
        <v>36148.700000000004</v>
      </c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>
        <f>CH191</f>
        <v>36148.700000000004</v>
      </c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>
        <f>EK194+EK202</f>
        <v>118251.29999999999</v>
      </c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50">
        <f>EX194+EX202</f>
        <v>0</v>
      </c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2"/>
    </row>
    <row r="192" spans="1:166" s="4" customFormat="1" ht="15" customHeight="1">
      <c r="A192" s="118" t="s">
        <v>22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23" t="s">
        <v>34</v>
      </c>
      <c r="AL192" s="123"/>
      <c r="AM192" s="123"/>
      <c r="AN192" s="123"/>
      <c r="AO192" s="123"/>
      <c r="AP192" s="123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60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2"/>
    </row>
    <row r="193" spans="1:166" s="4" customFormat="1" ht="57.75" customHeight="1">
      <c r="A193" s="210" t="s">
        <v>143</v>
      </c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60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2"/>
    </row>
    <row r="194" spans="1:166" s="22" customFormat="1" ht="19.5" customHeight="1">
      <c r="A194" s="115" t="s">
        <v>301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73">
        <f>BC195</f>
        <v>139800</v>
      </c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>
        <f>BU195</f>
        <v>35868.700000000004</v>
      </c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>
        <f>CH195</f>
        <v>35868.700000000004</v>
      </c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73">
        <f>CH194</f>
        <v>35868.700000000004</v>
      </c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>
        <f>EK195</f>
        <v>103931.29999999999</v>
      </c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50">
        <f>EX195</f>
        <v>0</v>
      </c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2"/>
    </row>
    <row r="195" spans="1:166" s="4" customFormat="1" ht="20.25" customHeight="1">
      <c r="A195" s="56" t="s">
        <v>139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85" t="s">
        <v>52</v>
      </c>
      <c r="AL195" s="85"/>
      <c r="AM195" s="85"/>
      <c r="AN195" s="85"/>
      <c r="AO195" s="85"/>
      <c r="AP195" s="85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73">
        <f>BC196+BC197</f>
        <v>139800</v>
      </c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>
        <f>BU196+BU197</f>
        <v>35868.700000000004</v>
      </c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>
        <f>CH196+CH197</f>
        <v>35868.700000000004</v>
      </c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>
        <f>SUM(DX196:EJ197)</f>
        <v>35868.700000000004</v>
      </c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>
        <f>BC195-CH195</f>
        <v>103931.29999999999</v>
      </c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50">
        <f>BU195-CH195</f>
        <v>0</v>
      </c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2"/>
    </row>
    <row r="196" spans="1:166" s="4" customFormat="1" ht="15.75" customHeight="1">
      <c r="A196" s="114" t="s">
        <v>56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81" t="s">
        <v>53</v>
      </c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72">
        <v>106700</v>
      </c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>
        <v>29458.08</v>
      </c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>
        <v>29458.08</v>
      </c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>
        <f>CH196</f>
        <v>29458.08</v>
      </c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>
        <f>BC196-BU196</f>
        <v>77241.92</v>
      </c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60">
        <v>0</v>
      </c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2"/>
    </row>
    <row r="197" spans="1:166" s="4" customFormat="1" ht="18.75" customHeight="1">
      <c r="A197" s="114" t="s">
        <v>58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81" t="s">
        <v>55</v>
      </c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72">
        <v>33100</v>
      </c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>
        <v>6410.62</v>
      </c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>
        <v>6410.62</v>
      </c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>
        <f>CH197</f>
        <v>6410.62</v>
      </c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>
        <f>BC197-BU197</f>
        <v>26689.38</v>
      </c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60">
        <f>BU197-CH197</f>
        <v>0</v>
      </c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2"/>
    </row>
    <row r="198" spans="1:166" s="4" customFormat="1" ht="18" customHeight="1">
      <c r="A198" s="112" t="s">
        <v>120</v>
      </c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85"/>
      <c r="AL198" s="85"/>
      <c r="AM198" s="85"/>
      <c r="AN198" s="85"/>
      <c r="AO198" s="85"/>
      <c r="AP198" s="85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69"/>
      <c r="EY198" s="59"/>
      <c r="EZ198" s="59"/>
      <c r="FA198" s="59"/>
      <c r="FB198" s="59"/>
      <c r="FC198" s="59"/>
      <c r="FD198" s="59"/>
      <c r="FE198" s="59"/>
      <c r="FF198" s="59"/>
      <c r="FG198" s="59"/>
      <c r="FH198" s="59"/>
      <c r="FI198" s="59"/>
      <c r="FJ198" s="58"/>
    </row>
    <row r="199" spans="1:166" s="4" customFormat="1" ht="15" customHeight="1" hidden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7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16"/>
      <c r="BT199" s="16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16"/>
      <c r="FI199" s="16"/>
      <c r="FJ199" s="16"/>
    </row>
    <row r="200" spans="1:166" s="4" customFormat="1" ht="15" customHeight="1" hidden="1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16"/>
      <c r="BT200" s="16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72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5"/>
      <c r="EY200" s="91"/>
      <c r="EZ200" s="91"/>
      <c r="FA200" s="91"/>
      <c r="FB200" s="91"/>
      <c r="FC200" s="91"/>
      <c r="FD200" s="91"/>
      <c r="FE200" s="91"/>
      <c r="FF200" s="91"/>
      <c r="FG200" s="91"/>
      <c r="FH200" s="16"/>
      <c r="FI200" s="16"/>
      <c r="FJ200" s="16"/>
    </row>
    <row r="201" spans="1:166" s="4" customFormat="1" ht="15" customHeight="1" hidden="1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16"/>
      <c r="BT201" s="16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72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5"/>
      <c r="EY201" s="91"/>
      <c r="EZ201" s="91"/>
      <c r="FA201" s="91"/>
      <c r="FB201" s="91"/>
      <c r="FC201" s="91"/>
      <c r="FD201" s="91"/>
      <c r="FE201" s="91"/>
      <c r="FF201" s="91"/>
      <c r="FG201" s="91"/>
      <c r="FH201" s="16"/>
      <c r="FI201" s="16"/>
      <c r="FJ201" s="16"/>
    </row>
    <row r="202" spans="1:166" s="4" customFormat="1" ht="18.75" customHeight="1">
      <c r="A202" s="115" t="s">
        <v>302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85" t="s">
        <v>180</v>
      </c>
      <c r="AL202" s="85"/>
      <c r="AM202" s="85"/>
      <c r="AN202" s="85"/>
      <c r="AO202" s="85"/>
      <c r="AP202" s="85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73">
        <f>BC203</f>
        <v>14600</v>
      </c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>
        <f>BU203</f>
        <v>280</v>
      </c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>
        <f>CH203</f>
        <v>280</v>
      </c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>
        <f>CH202</f>
        <v>280</v>
      </c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>
        <f>BC202-CH202</f>
        <v>14320</v>
      </c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50">
        <f>BU202-CH202</f>
        <v>0</v>
      </c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2"/>
    </row>
    <row r="203" spans="1:166" s="4" customFormat="1" ht="18.75" customHeight="1">
      <c r="A203" s="56" t="s">
        <v>142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81" t="s">
        <v>61</v>
      </c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72">
        <v>14600</v>
      </c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>
        <v>280</v>
      </c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>
        <v>280</v>
      </c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>
        <f>CH203</f>
        <v>280</v>
      </c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>
        <f>BC203-CH203</f>
        <v>14320</v>
      </c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60">
        <f>BU203-CH203</f>
        <v>0</v>
      </c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2"/>
    </row>
    <row r="204" spans="1:166" s="4" customFormat="1" ht="18.75">
      <c r="A204" s="97" t="s">
        <v>81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/>
      <c r="DY204" s="98"/>
      <c r="DZ204" s="98"/>
      <c r="EA204" s="98"/>
      <c r="EB204" s="98"/>
      <c r="EC204" s="98"/>
      <c r="ED204" s="98"/>
      <c r="EE204" s="98"/>
      <c r="EF204" s="98"/>
      <c r="EG204" s="98"/>
      <c r="EH204" s="98"/>
      <c r="EI204" s="98"/>
      <c r="EJ204" s="98"/>
      <c r="EK204" s="98"/>
      <c r="EL204" s="98"/>
      <c r="EM204" s="98"/>
      <c r="EN204" s="98"/>
      <c r="EO204" s="98"/>
      <c r="EP204" s="98"/>
      <c r="EQ204" s="98"/>
      <c r="ER204" s="98"/>
      <c r="ES204" s="98"/>
      <c r="ET204" s="98"/>
      <c r="EU204" s="98"/>
      <c r="EV204" s="98"/>
      <c r="EW204" s="98"/>
      <c r="EX204" s="98"/>
      <c r="EY204" s="98"/>
      <c r="EZ204" s="98"/>
      <c r="FA204" s="98"/>
      <c r="FB204" s="98"/>
      <c r="FC204" s="98"/>
      <c r="FD204" s="98"/>
      <c r="FE204" s="98"/>
      <c r="FF204" s="98"/>
      <c r="FG204" s="98"/>
      <c r="FH204" s="98"/>
      <c r="FI204" s="98"/>
      <c r="FJ204" s="99"/>
    </row>
    <row r="205" spans="1:166" s="4" customFormat="1" ht="15.75" customHeight="1">
      <c r="A205" s="94" t="s">
        <v>8</v>
      </c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 t="s">
        <v>23</v>
      </c>
      <c r="AL205" s="94"/>
      <c r="AM205" s="94"/>
      <c r="AN205" s="94"/>
      <c r="AO205" s="94"/>
      <c r="AP205" s="94"/>
      <c r="AQ205" s="94" t="s">
        <v>35</v>
      </c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 t="s">
        <v>36</v>
      </c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 t="s">
        <v>37</v>
      </c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4" t="s">
        <v>24</v>
      </c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  <c r="CW205" s="94"/>
      <c r="CX205" s="94"/>
      <c r="CY205" s="94"/>
      <c r="CZ205" s="94"/>
      <c r="DA205" s="94"/>
      <c r="DB205" s="94"/>
      <c r="DC205" s="94"/>
      <c r="DD205" s="94"/>
      <c r="DE205" s="94"/>
      <c r="DF205" s="94"/>
      <c r="DG205" s="94"/>
      <c r="DH205" s="94"/>
      <c r="DI205" s="94"/>
      <c r="DJ205" s="94"/>
      <c r="DK205" s="94"/>
      <c r="DL205" s="94"/>
      <c r="DM205" s="94"/>
      <c r="DN205" s="94"/>
      <c r="DO205" s="94"/>
      <c r="DP205" s="94"/>
      <c r="DQ205" s="94"/>
      <c r="DR205" s="94"/>
      <c r="DS205" s="94"/>
      <c r="DT205" s="94"/>
      <c r="DU205" s="94"/>
      <c r="DV205" s="94"/>
      <c r="DW205" s="94"/>
      <c r="DX205" s="94"/>
      <c r="DY205" s="94"/>
      <c r="DZ205" s="94"/>
      <c r="EA205" s="94"/>
      <c r="EB205" s="94"/>
      <c r="EC205" s="94"/>
      <c r="ED205" s="94"/>
      <c r="EE205" s="94"/>
      <c r="EF205" s="94"/>
      <c r="EG205" s="94"/>
      <c r="EH205" s="94"/>
      <c r="EI205" s="94"/>
      <c r="EJ205" s="94"/>
      <c r="EK205" s="74" t="s">
        <v>29</v>
      </c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6"/>
    </row>
    <row r="206" spans="1:166" s="4" customFormat="1" ht="98.25" customHeight="1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 t="s">
        <v>45</v>
      </c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 t="s">
        <v>25</v>
      </c>
      <c r="CY206" s="94"/>
      <c r="CZ206" s="94"/>
      <c r="DA206" s="94"/>
      <c r="DB206" s="94"/>
      <c r="DC206" s="94"/>
      <c r="DD206" s="94"/>
      <c r="DE206" s="94"/>
      <c r="DF206" s="94"/>
      <c r="DG206" s="94"/>
      <c r="DH206" s="94"/>
      <c r="DI206" s="94"/>
      <c r="DJ206" s="94"/>
      <c r="DK206" s="94" t="s">
        <v>26</v>
      </c>
      <c r="DL206" s="94"/>
      <c r="DM206" s="94"/>
      <c r="DN206" s="94"/>
      <c r="DO206" s="94"/>
      <c r="DP206" s="94"/>
      <c r="DQ206" s="94"/>
      <c r="DR206" s="94"/>
      <c r="DS206" s="94"/>
      <c r="DT206" s="94"/>
      <c r="DU206" s="94"/>
      <c r="DV206" s="94"/>
      <c r="DW206" s="94"/>
      <c r="DX206" s="94" t="s">
        <v>27</v>
      </c>
      <c r="DY206" s="94"/>
      <c r="DZ206" s="94"/>
      <c r="EA206" s="94"/>
      <c r="EB206" s="94"/>
      <c r="EC206" s="94"/>
      <c r="ED206" s="94"/>
      <c r="EE206" s="94"/>
      <c r="EF206" s="94"/>
      <c r="EG206" s="94"/>
      <c r="EH206" s="94"/>
      <c r="EI206" s="94"/>
      <c r="EJ206" s="94"/>
      <c r="EK206" s="94" t="s">
        <v>38</v>
      </c>
      <c r="EL206" s="94"/>
      <c r="EM206" s="94"/>
      <c r="EN206" s="94"/>
      <c r="EO206" s="94"/>
      <c r="EP206" s="94"/>
      <c r="EQ206" s="94"/>
      <c r="ER206" s="94"/>
      <c r="ES206" s="94"/>
      <c r="ET206" s="94"/>
      <c r="EU206" s="94"/>
      <c r="EV206" s="94"/>
      <c r="EW206" s="94"/>
      <c r="EX206" s="74" t="s">
        <v>46</v>
      </c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6"/>
    </row>
    <row r="207" spans="1:166" s="4" customFormat="1" ht="18.75">
      <c r="A207" s="80">
        <v>1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>
        <v>2</v>
      </c>
      <c r="AL207" s="80"/>
      <c r="AM207" s="80"/>
      <c r="AN207" s="80"/>
      <c r="AO207" s="80"/>
      <c r="AP207" s="80"/>
      <c r="AQ207" s="80">
        <v>3</v>
      </c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>
        <v>4</v>
      </c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>
        <v>5</v>
      </c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>
        <v>6</v>
      </c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>
        <v>7</v>
      </c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>
        <v>8</v>
      </c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>
        <v>9</v>
      </c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>
        <v>10</v>
      </c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  <c r="EX207" s="109">
        <v>11</v>
      </c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1"/>
    </row>
    <row r="208" spans="1:166" s="12" customFormat="1" ht="15" customHeight="1">
      <c r="A208" s="117" t="s">
        <v>32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21" t="s">
        <v>33</v>
      </c>
      <c r="AL208" s="121"/>
      <c r="AM208" s="121"/>
      <c r="AN208" s="121"/>
      <c r="AO208" s="121"/>
      <c r="AP208" s="121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73">
        <f>BC211+BC213+BC216+BC219</f>
        <v>133300</v>
      </c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>
        <f>BU211+BU213+BU216+BU219</f>
        <v>31000</v>
      </c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>
        <f>CH211+CH216+CH219</f>
        <v>31000</v>
      </c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>
        <f>DX211+DX216+DX218</f>
        <v>31000</v>
      </c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>
        <f>BC208-CH208</f>
        <v>102300</v>
      </c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50">
        <f>BU208-CH208</f>
        <v>0</v>
      </c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2"/>
    </row>
    <row r="209" spans="1:166" s="4" customFormat="1" ht="15" customHeight="1">
      <c r="A209" s="118" t="s">
        <v>22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23" t="s">
        <v>34</v>
      </c>
      <c r="AL209" s="123"/>
      <c r="AM209" s="123"/>
      <c r="AN209" s="123"/>
      <c r="AO209" s="123"/>
      <c r="AP209" s="123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60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2"/>
    </row>
    <row r="210" spans="1:166" s="12" customFormat="1" ht="72.75" customHeight="1">
      <c r="A210" s="119" t="s">
        <v>307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81"/>
      <c r="AL210" s="81"/>
      <c r="AM210" s="81"/>
      <c r="AN210" s="81"/>
      <c r="AO210" s="81"/>
      <c r="AP210" s="81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9"/>
      <c r="BT210" s="9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9"/>
      <c r="FI210" s="9"/>
      <c r="FJ210" s="9"/>
    </row>
    <row r="211" spans="1:166" s="4" customFormat="1" ht="15" customHeight="1">
      <c r="A211" s="112" t="s">
        <v>303</v>
      </c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73">
        <f>BC212</f>
        <v>5000</v>
      </c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>
        <f>BU212</f>
        <v>1000</v>
      </c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>
        <f>CH212</f>
        <v>1000</v>
      </c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3">
        <f>DX212</f>
        <v>1000</v>
      </c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>
        <f>EK212</f>
        <v>4000</v>
      </c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50">
        <v>0</v>
      </c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2"/>
    </row>
    <row r="212" spans="1:166" s="4" customFormat="1" ht="18.75" customHeight="1">
      <c r="A212" s="56" t="s">
        <v>199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81" t="s">
        <v>60</v>
      </c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72">
        <v>5000</v>
      </c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>
        <v>1000</v>
      </c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>
        <v>1000</v>
      </c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>
        <v>1000</v>
      </c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>
        <f>BC212-CH212</f>
        <v>4000</v>
      </c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69">
        <v>0</v>
      </c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8"/>
    </row>
    <row r="213" spans="1:166" s="4" customFormat="1" ht="15" customHeight="1">
      <c r="A213" s="112" t="s">
        <v>304</v>
      </c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73">
        <f>BC214</f>
        <v>5000</v>
      </c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>
        <f>BU214</f>
        <v>0</v>
      </c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>
        <f>CH214</f>
        <v>0</v>
      </c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3">
        <f>DX214</f>
        <v>0</v>
      </c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>
        <f>EK214</f>
        <v>5000</v>
      </c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50">
        <v>0</v>
      </c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2"/>
    </row>
    <row r="214" spans="1:166" s="4" customFormat="1" ht="18.75" customHeight="1">
      <c r="A214" s="56" t="s">
        <v>199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81" t="s">
        <v>60</v>
      </c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72">
        <v>5000</v>
      </c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>
        <v>0</v>
      </c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>
        <v>0</v>
      </c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>
        <v>0</v>
      </c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>
        <f>BC214-CH214</f>
        <v>5000</v>
      </c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69">
        <v>0</v>
      </c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8"/>
    </row>
    <row r="215" spans="1:166" s="4" customFormat="1" ht="39" customHeight="1">
      <c r="A215" s="144" t="s">
        <v>181</v>
      </c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23"/>
      <c r="AL215" s="123"/>
      <c r="AM215" s="123"/>
      <c r="AN215" s="123"/>
      <c r="AO215" s="123"/>
      <c r="AP215" s="123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15"/>
      <c r="BT215" s="15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15"/>
      <c r="FI215" s="15"/>
      <c r="FJ215" s="15"/>
    </row>
    <row r="216" spans="1:166" s="12" customFormat="1" ht="15" customHeight="1">
      <c r="A216" s="112" t="s">
        <v>329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73">
        <f>BC217</f>
        <v>119300</v>
      </c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>
        <f>BU217</f>
        <v>30000</v>
      </c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>
        <f>CH217</f>
        <v>30000</v>
      </c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>
        <f>DX217</f>
        <v>30000</v>
      </c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>
        <f>BC216-CH216</f>
        <v>89300</v>
      </c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50">
        <v>0</v>
      </c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2"/>
    </row>
    <row r="217" spans="1:166" s="12" customFormat="1" ht="34.5" customHeight="1">
      <c r="A217" s="173" t="s">
        <v>198</v>
      </c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5"/>
      <c r="AK217" s="81" t="s">
        <v>64</v>
      </c>
      <c r="AL217" s="81"/>
      <c r="AM217" s="81"/>
      <c r="AN217" s="81"/>
      <c r="AO217" s="81"/>
      <c r="AP217" s="81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72">
        <v>119300</v>
      </c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9"/>
      <c r="BT217" s="9"/>
      <c r="BU217" s="72">
        <v>30000</v>
      </c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>
        <v>30000</v>
      </c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>
        <v>30000</v>
      </c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>
        <f>BC217-CH217</f>
        <v>89300</v>
      </c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3">
        <f>BU217-CH217</f>
        <v>0</v>
      </c>
      <c r="EY217" s="73"/>
      <c r="EZ217" s="73"/>
      <c r="FA217" s="73"/>
      <c r="FB217" s="73"/>
      <c r="FC217" s="73"/>
      <c r="FD217" s="73"/>
      <c r="FE217" s="73"/>
      <c r="FF217" s="73"/>
      <c r="FG217" s="73"/>
      <c r="FH217" s="9"/>
      <c r="FI217" s="9"/>
      <c r="FJ217" s="9"/>
    </row>
    <row r="218" spans="1:166" s="4" customFormat="1" ht="59.25" customHeight="1">
      <c r="A218" s="119" t="s">
        <v>308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>
        <f>DX220</f>
        <v>0</v>
      </c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>
        <f>EK220</f>
        <v>4000</v>
      </c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89">
        <f>EX220</f>
        <v>0</v>
      </c>
      <c r="EY218" s="89"/>
      <c r="EZ218" s="89"/>
      <c r="FA218" s="89"/>
      <c r="FB218" s="89"/>
      <c r="FC218" s="89"/>
      <c r="FD218" s="89"/>
      <c r="FE218" s="89"/>
      <c r="FF218" s="89"/>
      <c r="FG218" s="89"/>
      <c r="FH218" s="24"/>
      <c r="FI218" s="24"/>
      <c r="FJ218" s="24"/>
    </row>
    <row r="219" spans="1:166" s="12" customFormat="1" ht="15" customHeight="1">
      <c r="A219" s="112" t="s">
        <v>305</v>
      </c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9">
        <f>BC220</f>
        <v>4000</v>
      </c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89">
        <f>BU220</f>
        <v>0</v>
      </c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89">
        <f>CH220</f>
        <v>0</v>
      </c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  <c r="EO219" s="93"/>
      <c r="EP219" s="93"/>
      <c r="EQ219" s="93"/>
      <c r="ER219" s="93"/>
      <c r="ES219" s="93"/>
      <c r="ET219" s="93"/>
      <c r="EU219" s="93"/>
      <c r="EV219" s="93"/>
      <c r="EW219" s="93"/>
      <c r="EX219" s="86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8"/>
    </row>
    <row r="220" spans="1:166" s="4" customFormat="1" ht="15.75" customHeight="1">
      <c r="A220" s="56" t="s">
        <v>199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81" t="s">
        <v>60</v>
      </c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95">
        <v>4000</v>
      </c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>
        <v>0</v>
      </c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>
        <v>0</v>
      </c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>
        <v>0</v>
      </c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>
        <f>BC220-BU220</f>
        <v>4000</v>
      </c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69">
        <v>0</v>
      </c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8"/>
    </row>
    <row r="221" spans="1:166" s="4" customFormat="1" ht="22.5" customHeight="1">
      <c r="A221" s="102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4"/>
      <c r="BI221" s="93" t="s">
        <v>103</v>
      </c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102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4"/>
      <c r="FH221" s="16"/>
      <c r="FI221" s="16"/>
      <c r="FJ221" s="16"/>
    </row>
    <row r="222" spans="1:166" s="4" customFormat="1" ht="18" customHeight="1">
      <c r="A222" s="94" t="s">
        <v>8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 t="s">
        <v>23</v>
      </c>
      <c r="AL222" s="94"/>
      <c r="AM222" s="94"/>
      <c r="AN222" s="94"/>
      <c r="AO222" s="94"/>
      <c r="AP222" s="94"/>
      <c r="AQ222" s="94" t="s">
        <v>35</v>
      </c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 t="s">
        <v>36</v>
      </c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 t="s">
        <v>37</v>
      </c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4" t="s">
        <v>24</v>
      </c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  <c r="CT222" s="94"/>
      <c r="CU222" s="94"/>
      <c r="CV222" s="94"/>
      <c r="CW222" s="94"/>
      <c r="CX222" s="94"/>
      <c r="CY222" s="94"/>
      <c r="CZ222" s="94"/>
      <c r="DA222" s="94"/>
      <c r="DB222" s="94"/>
      <c r="DC222" s="94"/>
      <c r="DD222" s="94"/>
      <c r="DE222" s="94"/>
      <c r="DF222" s="94"/>
      <c r="DG222" s="94"/>
      <c r="DH222" s="94"/>
      <c r="DI222" s="94"/>
      <c r="DJ222" s="94"/>
      <c r="DK222" s="94"/>
      <c r="DL222" s="94"/>
      <c r="DM222" s="94"/>
      <c r="DN222" s="94"/>
      <c r="DO222" s="94"/>
      <c r="DP222" s="94"/>
      <c r="DQ222" s="94"/>
      <c r="DR222" s="94"/>
      <c r="DS222" s="94"/>
      <c r="DT222" s="94"/>
      <c r="DU222" s="94"/>
      <c r="DV222" s="94"/>
      <c r="DW222" s="94"/>
      <c r="DX222" s="94"/>
      <c r="DY222" s="94"/>
      <c r="DZ222" s="94"/>
      <c r="EA222" s="94"/>
      <c r="EB222" s="94"/>
      <c r="EC222" s="94"/>
      <c r="ED222" s="94"/>
      <c r="EE222" s="94"/>
      <c r="EF222" s="94"/>
      <c r="EG222" s="94"/>
      <c r="EH222" s="94"/>
      <c r="EI222" s="94"/>
      <c r="EJ222" s="94"/>
      <c r="EK222" s="74" t="s">
        <v>29</v>
      </c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6"/>
    </row>
    <row r="223" spans="1:166" s="4" customFormat="1" ht="122.25" customHeight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4" t="s">
        <v>45</v>
      </c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  <c r="CW223" s="94"/>
      <c r="CX223" s="94" t="s">
        <v>25</v>
      </c>
      <c r="CY223" s="94"/>
      <c r="CZ223" s="94"/>
      <c r="DA223" s="94"/>
      <c r="DB223" s="94"/>
      <c r="DC223" s="94"/>
      <c r="DD223" s="94"/>
      <c r="DE223" s="94"/>
      <c r="DF223" s="94"/>
      <c r="DG223" s="94"/>
      <c r="DH223" s="94"/>
      <c r="DI223" s="94"/>
      <c r="DJ223" s="94"/>
      <c r="DK223" s="94" t="s">
        <v>26</v>
      </c>
      <c r="DL223" s="94"/>
      <c r="DM223" s="94"/>
      <c r="DN223" s="94"/>
      <c r="DO223" s="94"/>
      <c r="DP223" s="94"/>
      <c r="DQ223" s="94"/>
      <c r="DR223" s="94"/>
      <c r="DS223" s="94"/>
      <c r="DT223" s="94"/>
      <c r="DU223" s="94"/>
      <c r="DV223" s="94"/>
      <c r="DW223" s="94"/>
      <c r="DX223" s="94" t="s">
        <v>27</v>
      </c>
      <c r="DY223" s="94"/>
      <c r="DZ223" s="94"/>
      <c r="EA223" s="94"/>
      <c r="EB223" s="94"/>
      <c r="EC223" s="94"/>
      <c r="ED223" s="94"/>
      <c r="EE223" s="94"/>
      <c r="EF223" s="94"/>
      <c r="EG223" s="94"/>
      <c r="EH223" s="94"/>
      <c r="EI223" s="94"/>
      <c r="EJ223" s="94"/>
      <c r="EK223" s="94" t="s">
        <v>38</v>
      </c>
      <c r="EL223" s="94"/>
      <c r="EM223" s="94"/>
      <c r="EN223" s="94"/>
      <c r="EO223" s="94"/>
      <c r="EP223" s="94"/>
      <c r="EQ223" s="94"/>
      <c r="ER223" s="94"/>
      <c r="ES223" s="94"/>
      <c r="ET223" s="94"/>
      <c r="EU223" s="94"/>
      <c r="EV223" s="94"/>
      <c r="EW223" s="94"/>
      <c r="EX223" s="74" t="s">
        <v>46</v>
      </c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6"/>
    </row>
    <row r="224" spans="1:166" s="4" customFormat="1" ht="18" customHeight="1">
      <c r="A224" s="80">
        <v>1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>
        <v>2</v>
      </c>
      <c r="AL224" s="80"/>
      <c r="AM224" s="80"/>
      <c r="AN224" s="80"/>
      <c r="AO224" s="80"/>
      <c r="AP224" s="80"/>
      <c r="AQ224" s="80">
        <v>3</v>
      </c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>
        <v>4</v>
      </c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>
        <v>5</v>
      </c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>
        <v>6</v>
      </c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>
        <v>7</v>
      </c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>
        <v>8</v>
      </c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>
        <v>9</v>
      </c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>
        <v>10</v>
      </c>
      <c r="EL224" s="80"/>
      <c r="EM224" s="80"/>
      <c r="EN224" s="80"/>
      <c r="EO224" s="80"/>
      <c r="EP224" s="80"/>
      <c r="EQ224" s="80"/>
      <c r="ER224" s="80"/>
      <c r="ES224" s="80"/>
      <c r="ET224" s="80"/>
      <c r="EU224" s="80"/>
      <c r="EV224" s="80"/>
      <c r="EW224" s="80"/>
      <c r="EX224" s="109">
        <v>11</v>
      </c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1"/>
    </row>
    <row r="225" spans="1:166" s="12" customFormat="1" ht="15.75" customHeight="1">
      <c r="A225" s="117" t="s">
        <v>32</v>
      </c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21" t="s">
        <v>33</v>
      </c>
      <c r="AL225" s="121"/>
      <c r="AM225" s="121"/>
      <c r="AN225" s="121"/>
      <c r="AO225" s="121"/>
      <c r="AP225" s="121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73">
        <f>BC237+BC230+BC232+BC234</f>
        <v>717800</v>
      </c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>
        <f>BU237+BU230+BU232+BU234+BU236</f>
        <v>490805</v>
      </c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>
        <f>CH230+CH232+CH237+CH234+CH236</f>
        <v>490805</v>
      </c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>
        <f>CH225</f>
        <v>490805</v>
      </c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>
        <f>BC225-CH225</f>
        <v>226995</v>
      </c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50">
        <f>EX237</f>
        <v>0</v>
      </c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2"/>
    </row>
    <row r="226" spans="1:166" s="4" customFormat="1" ht="15" customHeight="1">
      <c r="A226" s="118" t="s">
        <v>22</v>
      </c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23" t="s">
        <v>34</v>
      </c>
      <c r="AL226" s="123"/>
      <c r="AM226" s="123"/>
      <c r="AN226" s="123"/>
      <c r="AO226" s="123"/>
      <c r="AP226" s="123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60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2"/>
    </row>
    <row r="227" spans="1:166" s="4" customFormat="1" ht="41.25" customHeight="1">
      <c r="A227" s="144" t="s">
        <v>309</v>
      </c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23"/>
      <c r="AL227" s="123"/>
      <c r="AM227" s="123"/>
      <c r="AN227" s="123"/>
      <c r="AO227" s="123"/>
      <c r="AP227" s="123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15"/>
      <c r="BT227" s="15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15"/>
      <c r="FI227" s="15"/>
      <c r="FJ227" s="15"/>
    </row>
    <row r="228" spans="1:166" s="4" customFormat="1" ht="25.5" customHeight="1" hidden="1">
      <c r="A228" s="114" t="s">
        <v>66</v>
      </c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81" t="s">
        <v>60</v>
      </c>
      <c r="AL228" s="81"/>
      <c r="AM228" s="81"/>
      <c r="AN228" s="81"/>
      <c r="AO228" s="81"/>
      <c r="AP228" s="81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72">
        <v>9000</v>
      </c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9"/>
      <c r="BT228" s="9"/>
      <c r="BU228" s="72">
        <v>252.98</v>
      </c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>
        <v>252.98</v>
      </c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>
        <v>252.98</v>
      </c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>
        <f>BC228-CH228</f>
        <v>8747.02</v>
      </c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3">
        <f>BU228-CH228</f>
        <v>0</v>
      </c>
      <c r="EY228" s="73"/>
      <c r="EZ228" s="73"/>
      <c r="FA228" s="73"/>
      <c r="FB228" s="73"/>
      <c r="FC228" s="73"/>
      <c r="FD228" s="73"/>
      <c r="FE228" s="73"/>
      <c r="FF228" s="73"/>
      <c r="FG228" s="73"/>
      <c r="FH228" s="9"/>
      <c r="FI228" s="9"/>
      <c r="FJ228" s="9"/>
    </row>
    <row r="229" spans="1:166" s="4" customFormat="1" ht="25.5" customHeight="1" hidden="1">
      <c r="A229" s="119" t="s">
        <v>153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81"/>
      <c r="AL229" s="81"/>
      <c r="AM229" s="81"/>
      <c r="AN229" s="81"/>
      <c r="AO229" s="81"/>
      <c r="AP229" s="81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9"/>
      <c r="BT229" s="9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9"/>
      <c r="FI229" s="9"/>
      <c r="FJ229" s="9"/>
    </row>
    <row r="230" spans="1:166" s="12" customFormat="1" ht="27" customHeight="1">
      <c r="A230" s="44" t="s">
        <v>310</v>
      </c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6"/>
      <c r="AK230" s="47" t="s">
        <v>60</v>
      </c>
      <c r="AL230" s="70"/>
      <c r="AM230" s="70"/>
      <c r="AN230" s="70"/>
      <c r="AO230" s="70"/>
      <c r="AP230" s="71"/>
      <c r="AQ230" s="47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1"/>
      <c r="BC230" s="50">
        <f>BC231</f>
        <v>295000</v>
      </c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2"/>
      <c r="BU230" s="50">
        <f>BU231</f>
        <v>295000</v>
      </c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2"/>
      <c r="CH230" s="50">
        <f>CH231</f>
        <v>295000</v>
      </c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2"/>
      <c r="CX230" s="50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2"/>
      <c r="DK230" s="50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2"/>
      <c r="DX230" s="50">
        <f aca="true" t="shared" si="12" ref="DX230:DX238">CH230</f>
        <v>295000</v>
      </c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2"/>
      <c r="EK230" s="50">
        <f aca="true" t="shared" si="13" ref="EK230:EK238">BC230-CH230</f>
        <v>0</v>
      </c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2"/>
      <c r="EX230" s="77">
        <v>0</v>
      </c>
      <c r="EY230" s="78"/>
      <c r="EZ230" s="78"/>
      <c r="FA230" s="78"/>
      <c r="FB230" s="78"/>
      <c r="FC230" s="78"/>
      <c r="FD230" s="78"/>
      <c r="FE230" s="78"/>
      <c r="FF230" s="78"/>
      <c r="FG230" s="79"/>
      <c r="FH230" s="23"/>
      <c r="FI230" s="23"/>
      <c r="FJ230" s="23"/>
    </row>
    <row r="231" spans="1:166" s="4" customFormat="1" ht="31.5" customHeight="1">
      <c r="A231" s="56" t="s">
        <v>199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7" t="s">
        <v>60</v>
      </c>
      <c r="AL231" s="48"/>
      <c r="AM231" s="48"/>
      <c r="AN231" s="48"/>
      <c r="AO231" s="48"/>
      <c r="AP231" s="49"/>
      <c r="AQ231" s="57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9"/>
      <c r="BC231" s="60">
        <v>295000</v>
      </c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2"/>
      <c r="BU231" s="60">
        <v>295000</v>
      </c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2"/>
      <c r="CH231" s="60">
        <v>295000</v>
      </c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2"/>
      <c r="CX231" s="60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2"/>
      <c r="DK231" s="60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2"/>
      <c r="DX231" s="60">
        <f t="shared" si="12"/>
        <v>295000</v>
      </c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2"/>
      <c r="EK231" s="60">
        <f t="shared" si="13"/>
        <v>0</v>
      </c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2"/>
      <c r="EX231" s="69">
        <v>0</v>
      </c>
      <c r="EY231" s="59"/>
      <c r="EZ231" s="59"/>
      <c r="FA231" s="59"/>
      <c r="FB231" s="59"/>
      <c r="FC231" s="59"/>
      <c r="FD231" s="59"/>
      <c r="FE231" s="59"/>
      <c r="FF231" s="59"/>
      <c r="FG231" s="58"/>
      <c r="FH231" s="24"/>
      <c r="FI231" s="24"/>
      <c r="FJ231" s="24"/>
    </row>
    <row r="232" spans="1:166" s="12" customFormat="1" ht="27" customHeight="1">
      <c r="A232" s="44" t="s">
        <v>311</v>
      </c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6"/>
      <c r="AK232" s="47" t="s">
        <v>63</v>
      </c>
      <c r="AL232" s="70"/>
      <c r="AM232" s="70"/>
      <c r="AN232" s="70"/>
      <c r="AO232" s="70"/>
      <c r="AP232" s="71"/>
      <c r="AQ232" s="47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1"/>
      <c r="BC232" s="50">
        <f>BC233</f>
        <v>11300</v>
      </c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2"/>
      <c r="BU232" s="50">
        <f>BU233</f>
        <v>0</v>
      </c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2"/>
      <c r="CH232" s="50">
        <f>CH233</f>
        <v>0</v>
      </c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2"/>
      <c r="CX232" s="50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2"/>
      <c r="DK232" s="50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2"/>
      <c r="DX232" s="50">
        <f t="shared" si="12"/>
        <v>0</v>
      </c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2"/>
      <c r="EK232" s="50">
        <f t="shared" si="13"/>
        <v>11300</v>
      </c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2"/>
      <c r="EX232" s="77">
        <v>0</v>
      </c>
      <c r="EY232" s="78"/>
      <c r="EZ232" s="78"/>
      <c r="FA232" s="78"/>
      <c r="FB232" s="78"/>
      <c r="FC232" s="78"/>
      <c r="FD232" s="78"/>
      <c r="FE232" s="78"/>
      <c r="FF232" s="78"/>
      <c r="FG232" s="79"/>
      <c r="FH232" s="23"/>
      <c r="FI232" s="23"/>
      <c r="FJ232" s="23"/>
    </row>
    <row r="233" spans="1:166" s="4" customFormat="1" ht="29.25" customHeight="1">
      <c r="A233" s="53" t="s">
        <v>204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7" t="s">
        <v>63</v>
      </c>
      <c r="AL233" s="48"/>
      <c r="AM233" s="48"/>
      <c r="AN233" s="48"/>
      <c r="AO233" s="48"/>
      <c r="AP233" s="49"/>
      <c r="AQ233" s="57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9"/>
      <c r="BC233" s="60">
        <v>11300</v>
      </c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2"/>
      <c r="BU233" s="60">
        <v>0</v>
      </c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2"/>
      <c r="CH233" s="60">
        <v>0</v>
      </c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2"/>
      <c r="CX233" s="60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2"/>
      <c r="DK233" s="60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2"/>
      <c r="DX233" s="60">
        <f t="shared" si="12"/>
        <v>0</v>
      </c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2"/>
      <c r="EK233" s="60">
        <f t="shared" si="13"/>
        <v>11300</v>
      </c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2"/>
      <c r="EX233" s="69">
        <v>0</v>
      </c>
      <c r="EY233" s="59"/>
      <c r="EZ233" s="59"/>
      <c r="FA233" s="59"/>
      <c r="FB233" s="59"/>
      <c r="FC233" s="59"/>
      <c r="FD233" s="59"/>
      <c r="FE233" s="59"/>
      <c r="FF233" s="59"/>
      <c r="FG233" s="58"/>
      <c r="FH233" s="24"/>
      <c r="FI233" s="24"/>
      <c r="FJ233" s="24"/>
    </row>
    <row r="234" spans="1:166" s="12" customFormat="1" ht="27" customHeight="1">
      <c r="A234" s="44" t="s">
        <v>331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6"/>
      <c r="AK234" s="47" t="s">
        <v>63</v>
      </c>
      <c r="AL234" s="70"/>
      <c r="AM234" s="70"/>
      <c r="AN234" s="70"/>
      <c r="AO234" s="70"/>
      <c r="AP234" s="71"/>
      <c r="AQ234" s="47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1"/>
      <c r="BC234" s="50">
        <f>BC235+BC236</f>
        <v>196000</v>
      </c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2"/>
      <c r="BU234" s="50">
        <f>BU235</f>
        <v>96000</v>
      </c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2"/>
      <c r="CH234" s="50">
        <f>CH235</f>
        <v>96000</v>
      </c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2"/>
      <c r="CX234" s="50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2"/>
      <c r="DK234" s="50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2"/>
      <c r="DX234" s="50">
        <f>CH234</f>
        <v>96000</v>
      </c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2"/>
      <c r="EK234" s="50">
        <f>BC234-CH234</f>
        <v>100000</v>
      </c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2"/>
      <c r="EX234" s="77">
        <v>0</v>
      </c>
      <c r="EY234" s="78"/>
      <c r="EZ234" s="78"/>
      <c r="FA234" s="78"/>
      <c r="FB234" s="78"/>
      <c r="FC234" s="78"/>
      <c r="FD234" s="78"/>
      <c r="FE234" s="78"/>
      <c r="FF234" s="78"/>
      <c r="FG234" s="79"/>
      <c r="FH234" s="23"/>
      <c r="FI234" s="23"/>
      <c r="FJ234" s="23"/>
    </row>
    <row r="235" spans="1:166" s="4" customFormat="1" ht="29.25" customHeight="1">
      <c r="A235" s="53" t="s">
        <v>204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7" t="s">
        <v>63</v>
      </c>
      <c r="AL235" s="48"/>
      <c r="AM235" s="48"/>
      <c r="AN235" s="48"/>
      <c r="AO235" s="48"/>
      <c r="AP235" s="49"/>
      <c r="AQ235" s="57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9"/>
      <c r="BC235" s="60">
        <v>96000</v>
      </c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2"/>
      <c r="BU235" s="60">
        <v>96000</v>
      </c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2"/>
      <c r="CH235" s="60">
        <v>96000</v>
      </c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2"/>
      <c r="CX235" s="60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2"/>
      <c r="DK235" s="60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2"/>
      <c r="DX235" s="60">
        <f>CH235</f>
        <v>96000</v>
      </c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2"/>
      <c r="EK235" s="60">
        <f>BC235-CH235</f>
        <v>0</v>
      </c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2"/>
      <c r="EX235" s="69">
        <v>0</v>
      </c>
      <c r="EY235" s="59"/>
      <c r="EZ235" s="59"/>
      <c r="FA235" s="59"/>
      <c r="FB235" s="59"/>
      <c r="FC235" s="59"/>
      <c r="FD235" s="59"/>
      <c r="FE235" s="59"/>
      <c r="FF235" s="59"/>
      <c r="FG235" s="58"/>
      <c r="FH235" s="24"/>
      <c r="FI235" s="24"/>
      <c r="FJ235" s="24"/>
    </row>
    <row r="236" spans="1:166" s="4" customFormat="1" ht="29.25" customHeight="1">
      <c r="A236" s="56" t="s">
        <v>121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7" t="s">
        <v>62</v>
      </c>
      <c r="AL236" s="48"/>
      <c r="AM236" s="48"/>
      <c r="AN236" s="48"/>
      <c r="AO236" s="48"/>
      <c r="AP236" s="49"/>
      <c r="AQ236" s="57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9"/>
      <c r="BC236" s="60">
        <v>100000</v>
      </c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2"/>
      <c r="BU236" s="60">
        <v>99805</v>
      </c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2"/>
      <c r="CH236" s="60">
        <v>99805</v>
      </c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2"/>
      <c r="CX236" s="60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2"/>
      <c r="DK236" s="60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2"/>
      <c r="DX236" s="60">
        <f>CH236</f>
        <v>99805</v>
      </c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2"/>
      <c r="EK236" s="60">
        <f>BC236-CH236</f>
        <v>195</v>
      </c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2"/>
      <c r="EX236" s="69">
        <v>0</v>
      </c>
      <c r="EY236" s="59"/>
      <c r="EZ236" s="59"/>
      <c r="FA236" s="59"/>
      <c r="FB236" s="59"/>
      <c r="FC236" s="59"/>
      <c r="FD236" s="59"/>
      <c r="FE236" s="59"/>
      <c r="FF236" s="59"/>
      <c r="FG236" s="58"/>
      <c r="FH236" s="24"/>
      <c r="FI236" s="24"/>
      <c r="FJ236" s="24"/>
    </row>
    <row r="237" spans="1:166" s="12" customFormat="1" ht="27" customHeight="1">
      <c r="A237" s="112" t="s">
        <v>312</v>
      </c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85" t="s">
        <v>63</v>
      </c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73">
        <f>BC238</f>
        <v>215500</v>
      </c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>
        <f>BU238</f>
        <v>0</v>
      </c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>
        <f>CH238</f>
        <v>0</v>
      </c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>
        <f t="shared" si="12"/>
        <v>0</v>
      </c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>
        <f t="shared" si="13"/>
        <v>215500</v>
      </c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89">
        <v>0</v>
      </c>
      <c r="EY237" s="89"/>
      <c r="EZ237" s="89"/>
      <c r="FA237" s="89"/>
      <c r="FB237" s="89"/>
      <c r="FC237" s="89"/>
      <c r="FD237" s="89"/>
      <c r="FE237" s="89"/>
      <c r="FF237" s="89"/>
      <c r="FG237" s="89"/>
      <c r="FH237" s="23"/>
      <c r="FI237" s="23"/>
      <c r="FJ237" s="23"/>
    </row>
    <row r="238" spans="1:166" s="4" customFormat="1" ht="33" customHeight="1">
      <c r="A238" s="56" t="s">
        <v>204</v>
      </c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81" t="s">
        <v>63</v>
      </c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72">
        <v>215500</v>
      </c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>
        <v>0</v>
      </c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>
        <v>0</v>
      </c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>
        <f t="shared" si="12"/>
        <v>0</v>
      </c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>
        <f t="shared" si="13"/>
        <v>215500</v>
      </c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95">
        <v>0</v>
      </c>
      <c r="EY238" s="95"/>
      <c r="EZ238" s="95"/>
      <c r="FA238" s="95"/>
      <c r="FB238" s="95"/>
      <c r="FC238" s="95"/>
      <c r="FD238" s="95"/>
      <c r="FE238" s="95"/>
      <c r="FF238" s="95"/>
      <c r="FG238" s="95"/>
      <c r="FH238" s="24"/>
      <c r="FI238" s="24"/>
      <c r="FJ238" s="24"/>
    </row>
    <row r="239" spans="1:166" s="4" customFormat="1" ht="18.75" customHeight="1">
      <c r="A239" s="102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4"/>
      <c r="BI239" s="93" t="s">
        <v>103</v>
      </c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102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4"/>
      <c r="FH239" s="16"/>
      <c r="FI239" s="16"/>
      <c r="FJ239" s="16"/>
    </row>
    <row r="240" spans="1:166" s="4" customFormat="1" ht="35.25" customHeight="1" hidden="1">
      <c r="A240" s="97" t="s">
        <v>81</v>
      </c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98"/>
      <c r="DI240" s="98"/>
      <c r="DJ240" s="98"/>
      <c r="DK240" s="98"/>
      <c r="DL240" s="98"/>
      <c r="DM240" s="98"/>
      <c r="DN240" s="98"/>
      <c r="DO240" s="98"/>
      <c r="DP240" s="98"/>
      <c r="DQ240" s="98"/>
      <c r="DR240" s="98"/>
      <c r="DS240" s="98"/>
      <c r="DT240" s="98"/>
      <c r="DU240" s="98"/>
      <c r="DV240" s="98"/>
      <c r="DW240" s="98"/>
      <c r="DX240" s="98"/>
      <c r="DY240" s="98"/>
      <c r="DZ240" s="98"/>
      <c r="EA240" s="98"/>
      <c r="EB240" s="98"/>
      <c r="EC240" s="98"/>
      <c r="ED240" s="98"/>
      <c r="EE240" s="98"/>
      <c r="EF240" s="98"/>
      <c r="EG240" s="98"/>
      <c r="EH240" s="98"/>
      <c r="EI240" s="98"/>
      <c r="EJ240" s="98"/>
      <c r="EK240" s="98"/>
      <c r="EL240" s="98"/>
      <c r="EM240" s="98"/>
      <c r="EN240" s="98"/>
      <c r="EO240" s="98"/>
      <c r="EP240" s="98"/>
      <c r="EQ240" s="98"/>
      <c r="ER240" s="98"/>
      <c r="ES240" s="98"/>
      <c r="ET240" s="98"/>
      <c r="EU240" s="98"/>
      <c r="EV240" s="98"/>
      <c r="EW240" s="98"/>
      <c r="EX240" s="98"/>
      <c r="EY240" s="98"/>
      <c r="EZ240" s="98"/>
      <c r="FA240" s="98"/>
      <c r="FB240" s="98"/>
      <c r="FC240" s="98"/>
      <c r="FD240" s="98"/>
      <c r="FE240" s="98"/>
      <c r="FF240" s="98"/>
      <c r="FG240" s="98"/>
      <c r="FH240" s="98"/>
      <c r="FI240" s="98"/>
      <c r="FJ240" s="99"/>
    </row>
    <row r="241" spans="1:166" s="4" customFormat="1" ht="28.5" customHeight="1">
      <c r="A241" s="94" t="s">
        <v>8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 t="s">
        <v>23</v>
      </c>
      <c r="AL241" s="94"/>
      <c r="AM241" s="94"/>
      <c r="AN241" s="94"/>
      <c r="AO241" s="94"/>
      <c r="AP241" s="94"/>
      <c r="AQ241" s="94" t="s">
        <v>35</v>
      </c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 t="s">
        <v>36</v>
      </c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212" t="s">
        <v>37</v>
      </c>
      <c r="BV241" s="212"/>
      <c r="BW241" s="212"/>
      <c r="BX241" s="212"/>
      <c r="BY241" s="212"/>
      <c r="BZ241" s="212"/>
      <c r="CA241" s="212"/>
      <c r="CB241" s="212"/>
      <c r="CC241" s="212"/>
      <c r="CD241" s="212"/>
      <c r="CE241" s="212"/>
      <c r="CF241" s="212"/>
      <c r="CG241" s="212"/>
      <c r="CH241" s="94" t="s">
        <v>24</v>
      </c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  <c r="CW241" s="94"/>
      <c r="CX241" s="94"/>
      <c r="CY241" s="94"/>
      <c r="CZ241" s="94"/>
      <c r="DA241" s="94"/>
      <c r="DB241" s="94"/>
      <c r="DC241" s="94"/>
      <c r="DD241" s="94"/>
      <c r="DE241" s="94"/>
      <c r="DF241" s="94"/>
      <c r="DG241" s="94"/>
      <c r="DH241" s="94"/>
      <c r="DI241" s="94"/>
      <c r="DJ241" s="94"/>
      <c r="DK241" s="94"/>
      <c r="DL241" s="94"/>
      <c r="DM241" s="94"/>
      <c r="DN241" s="94"/>
      <c r="DO241" s="94"/>
      <c r="DP241" s="94"/>
      <c r="DQ241" s="94"/>
      <c r="DR241" s="94"/>
      <c r="DS241" s="94"/>
      <c r="DT241" s="94"/>
      <c r="DU241" s="94"/>
      <c r="DV241" s="94"/>
      <c r="DW241" s="94"/>
      <c r="DX241" s="94"/>
      <c r="DY241" s="94"/>
      <c r="DZ241" s="94"/>
      <c r="EA241" s="94"/>
      <c r="EB241" s="94"/>
      <c r="EC241" s="94"/>
      <c r="ED241" s="94"/>
      <c r="EE241" s="94"/>
      <c r="EF241" s="94"/>
      <c r="EG241" s="94"/>
      <c r="EH241" s="94"/>
      <c r="EI241" s="94"/>
      <c r="EJ241" s="94"/>
      <c r="EK241" s="74" t="s">
        <v>29</v>
      </c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6"/>
    </row>
    <row r="242" spans="1:166" s="4" customFormat="1" ht="63.75" customHeight="1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212"/>
      <c r="BV242" s="212"/>
      <c r="BW242" s="212"/>
      <c r="BX242" s="212"/>
      <c r="BY242" s="212"/>
      <c r="BZ242" s="212"/>
      <c r="CA242" s="212"/>
      <c r="CB242" s="212"/>
      <c r="CC242" s="212"/>
      <c r="CD242" s="212"/>
      <c r="CE242" s="212"/>
      <c r="CF242" s="212"/>
      <c r="CG242" s="212"/>
      <c r="CH242" s="94" t="s">
        <v>45</v>
      </c>
      <c r="CI242" s="94"/>
      <c r="CJ242" s="94"/>
      <c r="CK242" s="94"/>
      <c r="CL242" s="94"/>
      <c r="CM242" s="94"/>
      <c r="CN242" s="94"/>
      <c r="CO242" s="94"/>
      <c r="CP242" s="94"/>
      <c r="CQ242" s="94"/>
      <c r="CR242" s="94"/>
      <c r="CS242" s="94"/>
      <c r="CT242" s="94"/>
      <c r="CU242" s="94"/>
      <c r="CV242" s="94"/>
      <c r="CW242" s="94"/>
      <c r="CX242" s="94" t="s">
        <v>25</v>
      </c>
      <c r="CY242" s="94"/>
      <c r="CZ242" s="94"/>
      <c r="DA242" s="94"/>
      <c r="DB242" s="94"/>
      <c r="DC242" s="94"/>
      <c r="DD242" s="94"/>
      <c r="DE242" s="94"/>
      <c r="DF242" s="94"/>
      <c r="DG242" s="94"/>
      <c r="DH242" s="94"/>
      <c r="DI242" s="94"/>
      <c r="DJ242" s="94"/>
      <c r="DK242" s="94" t="s">
        <v>26</v>
      </c>
      <c r="DL242" s="94"/>
      <c r="DM242" s="94"/>
      <c r="DN242" s="94"/>
      <c r="DO242" s="94"/>
      <c r="DP242" s="94"/>
      <c r="DQ242" s="94"/>
      <c r="DR242" s="94"/>
      <c r="DS242" s="94"/>
      <c r="DT242" s="94"/>
      <c r="DU242" s="94"/>
      <c r="DV242" s="94"/>
      <c r="DW242" s="94"/>
      <c r="DX242" s="94" t="s">
        <v>27</v>
      </c>
      <c r="DY242" s="94"/>
      <c r="DZ242" s="94"/>
      <c r="EA242" s="94"/>
      <c r="EB242" s="94"/>
      <c r="EC242" s="94"/>
      <c r="ED242" s="94"/>
      <c r="EE242" s="94"/>
      <c r="EF242" s="94"/>
      <c r="EG242" s="94"/>
      <c r="EH242" s="94"/>
      <c r="EI242" s="94"/>
      <c r="EJ242" s="94"/>
      <c r="EK242" s="94" t="s">
        <v>38</v>
      </c>
      <c r="EL242" s="94"/>
      <c r="EM242" s="94"/>
      <c r="EN242" s="94"/>
      <c r="EO242" s="94"/>
      <c r="EP242" s="94"/>
      <c r="EQ242" s="94"/>
      <c r="ER242" s="94"/>
      <c r="ES242" s="94"/>
      <c r="ET242" s="94"/>
      <c r="EU242" s="94"/>
      <c r="EV242" s="94"/>
      <c r="EW242" s="94"/>
      <c r="EX242" s="74" t="s">
        <v>46</v>
      </c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6"/>
    </row>
    <row r="243" spans="1:166" s="4" customFormat="1" ht="18.75">
      <c r="A243" s="80">
        <v>1</v>
      </c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>
        <v>2</v>
      </c>
      <c r="AL243" s="80"/>
      <c r="AM243" s="80"/>
      <c r="AN243" s="80"/>
      <c r="AO243" s="80"/>
      <c r="AP243" s="80"/>
      <c r="AQ243" s="80">
        <v>3</v>
      </c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>
        <v>4</v>
      </c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>
        <v>5</v>
      </c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>
        <v>6</v>
      </c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>
        <v>7</v>
      </c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>
        <v>8</v>
      </c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>
        <v>9</v>
      </c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>
        <v>10</v>
      </c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109">
        <v>11</v>
      </c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1"/>
    </row>
    <row r="244" spans="1:166" s="4" customFormat="1" ht="18" customHeight="1">
      <c r="A244" s="117" t="s">
        <v>32</v>
      </c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21" t="s">
        <v>33</v>
      </c>
      <c r="AL244" s="121"/>
      <c r="AM244" s="121"/>
      <c r="AN244" s="121"/>
      <c r="AO244" s="121"/>
      <c r="AP244" s="121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>
        <f>BC246+BC248+BC254</f>
        <v>311000</v>
      </c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>
        <f>BU246+BU248+BU254</f>
        <v>80601.06</v>
      </c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>
        <f>CH246+CH248+CH251+CH254</f>
        <v>80601.06</v>
      </c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>
        <f>CH244</f>
        <v>80601.06</v>
      </c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>
        <f>BC244-CH244</f>
        <v>230398.94</v>
      </c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50">
        <f>BU244-CH244</f>
        <v>0</v>
      </c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2"/>
    </row>
    <row r="245" spans="1:166" s="4" customFormat="1" ht="57.75" customHeight="1">
      <c r="A245" s="119" t="s">
        <v>308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81"/>
      <c r="AL245" s="81"/>
      <c r="AM245" s="81"/>
      <c r="AN245" s="81"/>
      <c r="AO245" s="81"/>
      <c r="AP245" s="81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3"/>
      <c r="BT245" s="13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101"/>
      <c r="EL245" s="101"/>
      <c r="EM245" s="101"/>
      <c r="EN245" s="101"/>
      <c r="EO245" s="101"/>
      <c r="EP245" s="101"/>
      <c r="EQ245" s="101"/>
      <c r="ER245" s="101"/>
      <c r="ES245" s="101"/>
      <c r="ET245" s="101"/>
      <c r="EU245" s="101"/>
      <c r="EV245" s="101"/>
      <c r="EW245" s="101"/>
      <c r="EX245" s="177"/>
      <c r="EY245" s="177"/>
      <c r="EZ245" s="177"/>
      <c r="FA245" s="177"/>
      <c r="FB245" s="177"/>
      <c r="FC245" s="177"/>
      <c r="FD245" s="177"/>
      <c r="FE245" s="177"/>
      <c r="FF245" s="177"/>
      <c r="FG245" s="177"/>
      <c r="FH245" s="15"/>
      <c r="FI245" s="15"/>
      <c r="FJ245" s="15"/>
    </row>
    <row r="246" spans="1:166" s="4" customFormat="1" ht="16.5" customHeight="1">
      <c r="A246" s="120" t="s">
        <v>313</v>
      </c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81"/>
      <c r="AL246" s="81"/>
      <c r="AM246" s="81"/>
      <c r="AN246" s="81"/>
      <c r="AO246" s="81"/>
      <c r="AP246" s="81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100">
        <f>BC247</f>
        <v>10000</v>
      </c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25"/>
      <c r="BT246" s="25"/>
      <c r="BU246" s="100">
        <f>BU247</f>
        <v>0</v>
      </c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>
        <f>CH247</f>
        <v>0</v>
      </c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1"/>
      <c r="CY246" s="101"/>
      <c r="CZ246" s="101"/>
      <c r="DA246" s="101"/>
      <c r="DB246" s="101"/>
      <c r="DC246" s="101"/>
      <c r="DD246" s="101"/>
      <c r="DE246" s="101"/>
      <c r="DF246" s="101"/>
      <c r="DG246" s="101"/>
      <c r="DH246" s="101"/>
      <c r="DI246" s="101"/>
      <c r="DJ246" s="101"/>
      <c r="DK246" s="101"/>
      <c r="DL246" s="101"/>
      <c r="DM246" s="101"/>
      <c r="DN246" s="101"/>
      <c r="DO246" s="101"/>
      <c r="DP246" s="101"/>
      <c r="DQ246" s="101"/>
      <c r="DR246" s="101"/>
      <c r="DS246" s="101"/>
      <c r="DT246" s="101"/>
      <c r="DU246" s="101"/>
      <c r="DV246" s="101"/>
      <c r="DW246" s="101"/>
      <c r="DX246" s="100">
        <f>DX247</f>
        <v>0</v>
      </c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>
        <f>EK247</f>
        <v>10000</v>
      </c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>
        <f>EX247</f>
        <v>0</v>
      </c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5"/>
      <c r="FI246" s="15"/>
      <c r="FJ246" s="15"/>
    </row>
    <row r="247" spans="1:166" s="4" customFormat="1" ht="16.5" customHeight="1">
      <c r="A247" s="178" t="s">
        <v>199</v>
      </c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81" t="s">
        <v>60</v>
      </c>
      <c r="AL247" s="81"/>
      <c r="AM247" s="81"/>
      <c r="AN247" s="81"/>
      <c r="AO247" s="81"/>
      <c r="AP247" s="81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101">
        <v>10000</v>
      </c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3"/>
      <c r="BT247" s="13"/>
      <c r="BU247" s="101">
        <v>0</v>
      </c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>
        <v>0</v>
      </c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  <c r="CW247" s="101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177">
        <f>CH247</f>
        <v>0</v>
      </c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101">
        <f>BC247-BU247</f>
        <v>10000</v>
      </c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177">
        <f>BU247-CH247</f>
        <v>0</v>
      </c>
      <c r="EY247" s="177"/>
      <c r="EZ247" s="177"/>
      <c r="FA247" s="177"/>
      <c r="FB247" s="177"/>
      <c r="FC247" s="177"/>
      <c r="FD247" s="177"/>
      <c r="FE247" s="177"/>
      <c r="FF247" s="177"/>
      <c r="FG247" s="177"/>
      <c r="FH247" s="15"/>
      <c r="FI247" s="15"/>
      <c r="FJ247" s="15"/>
    </row>
    <row r="248" spans="1:166" s="12" customFormat="1" ht="37.5" customHeight="1">
      <c r="A248" s="176" t="s">
        <v>314</v>
      </c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6"/>
      <c r="AG248" s="176"/>
      <c r="AH248" s="176"/>
      <c r="AI248" s="176"/>
      <c r="AJ248" s="176"/>
      <c r="AK248" s="85"/>
      <c r="AL248" s="85"/>
      <c r="AM248" s="85"/>
      <c r="AN248" s="85"/>
      <c r="AO248" s="85"/>
      <c r="AP248" s="85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>
        <f>BC249+BC251</f>
        <v>290000</v>
      </c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9"/>
      <c r="BT248" s="9"/>
      <c r="BU248" s="89">
        <f>BU249+BU251</f>
        <v>80601.06</v>
      </c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>
        <f>CH249+CH251</f>
        <v>80601.06</v>
      </c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>
        <f>DX249+DX251</f>
        <v>80601.06</v>
      </c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>
        <f>BC248-CH248</f>
        <v>209398.94</v>
      </c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>
        <f>BU248-CH248</f>
        <v>0</v>
      </c>
      <c r="EY248" s="73"/>
      <c r="EZ248" s="73"/>
      <c r="FA248" s="73"/>
      <c r="FB248" s="73"/>
      <c r="FC248" s="73"/>
      <c r="FD248" s="73"/>
      <c r="FE248" s="73"/>
      <c r="FF248" s="73"/>
      <c r="FG248" s="73"/>
      <c r="FH248" s="9"/>
      <c r="FI248" s="9"/>
      <c r="FJ248" s="9"/>
    </row>
    <row r="249" spans="1:166" s="4" customFormat="1" ht="18" customHeight="1">
      <c r="A249" s="112" t="s">
        <v>315</v>
      </c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81"/>
      <c r="AL249" s="81"/>
      <c r="AM249" s="81"/>
      <c r="AN249" s="81"/>
      <c r="AO249" s="81"/>
      <c r="AP249" s="81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3">
        <f>BC250</f>
        <v>140000</v>
      </c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>
        <f>BU250</f>
        <v>80601.06</v>
      </c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>
        <f>CH250</f>
        <v>80601.06</v>
      </c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3">
        <f>CH249</f>
        <v>80601.06</v>
      </c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>
        <f>EK250</f>
        <v>59398.94</v>
      </c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50">
        <f>EX250</f>
        <v>0</v>
      </c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2"/>
    </row>
    <row r="250" spans="1:166" s="4" customFormat="1" ht="17.25" customHeight="1">
      <c r="A250" s="56" t="s">
        <v>76</v>
      </c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79"/>
      <c r="AK250" s="81" t="s">
        <v>77</v>
      </c>
      <c r="AL250" s="81"/>
      <c r="AM250" s="81"/>
      <c r="AN250" s="81"/>
      <c r="AO250" s="81"/>
      <c r="AP250" s="81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>
        <v>140000</v>
      </c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>
        <v>80601.06</v>
      </c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>
        <v>80601.06</v>
      </c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>
        <v>80601.06</v>
      </c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>
        <f>BC250-CH250</f>
        <v>59398.94</v>
      </c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60">
        <f>BU250-CH250</f>
        <v>0</v>
      </c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2"/>
    </row>
    <row r="251" spans="1:166" s="4" customFormat="1" ht="17.25" customHeight="1">
      <c r="A251" s="112" t="s">
        <v>316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81"/>
      <c r="AL251" s="81"/>
      <c r="AM251" s="81"/>
      <c r="AN251" s="81"/>
      <c r="AO251" s="81"/>
      <c r="AP251" s="81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3">
        <f>BC252</f>
        <v>150000</v>
      </c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>
        <f>BU252</f>
        <v>0</v>
      </c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>
        <f>CH252</f>
        <v>0</v>
      </c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3">
        <f>DX252</f>
        <v>0</v>
      </c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>
        <f>EK252</f>
        <v>150000</v>
      </c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50">
        <f>BU251-CH251</f>
        <v>0</v>
      </c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2"/>
    </row>
    <row r="252" spans="1:166" s="4" customFormat="1" ht="16.5" customHeight="1">
      <c r="A252" s="56" t="s">
        <v>204</v>
      </c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81" t="s">
        <v>63</v>
      </c>
      <c r="AL252" s="81"/>
      <c r="AM252" s="81"/>
      <c r="AN252" s="81"/>
      <c r="AO252" s="81"/>
      <c r="AP252" s="81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>
        <v>150000</v>
      </c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>
        <v>0</v>
      </c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>
        <v>0</v>
      </c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>
        <f>CH252</f>
        <v>0</v>
      </c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>
        <f>BC252-CH252</f>
        <v>150000</v>
      </c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60">
        <f>BU252-CH252</f>
        <v>0</v>
      </c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2"/>
    </row>
    <row r="253" spans="1:166" s="4" customFormat="1" ht="37.5" customHeight="1">
      <c r="A253" s="176" t="s">
        <v>317</v>
      </c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176"/>
      <c r="AG253" s="176"/>
      <c r="AH253" s="176"/>
      <c r="AI253" s="176"/>
      <c r="AJ253" s="176"/>
      <c r="AK253" s="81"/>
      <c r="AL253" s="81"/>
      <c r="AM253" s="81"/>
      <c r="AN253" s="81"/>
      <c r="AO253" s="81"/>
      <c r="AP253" s="81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15"/>
      <c r="BT253" s="1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15"/>
      <c r="FI253" s="15"/>
      <c r="FJ253" s="15"/>
    </row>
    <row r="254" spans="1:166" s="4" customFormat="1" ht="17.25" customHeight="1">
      <c r="A254" s="112" t="s">
        <v>318</v>
      </c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81"/>
      <c r="AL254" s="81"/>
      <c r="AM254" s="81"/>
      <c r="AN254" s="81"/>
      <c r="AO254" s="81"/>
      <c r="AP254" s="81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3">
        <f>BC255+BC256</f>
        <v>11000</v>
      </c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>
        <f>BU255+BU256</f>
        <v>0</v>
      </c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>
        <f>CH255</f>
        <v>0</v>
      </c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3">
        <f>DX255</f>
        <v>0</v>
      </c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>
        <f>BC254-CH254</f>
        <v>11000</v>
      </c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50">
        <f>BU254-CH254</f>
        <v>0</v>
      </c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2"/>
    </row>
    <row r="255" spans="1:166" s="4" customFormat="1" ht="16.5" customHeight="1">
      <c r="A255" s="56" t="s">
        <v>204</v>
      </c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179"/>
      <c r="AE255" s="179"/>
      <c r="AF255" s="179"/>
      <c r="AG255" s="179"/>
      <c r="AH255" s="179"/>
      <c r="AI255" s="179"/>
      <c r="AJ255" s="179"/>
      <c r="AK255" s="81" t="s">
        <v>63</v>
      </c>
      <c r="AL255" s="81"/>
      <c r="AM255" s="81"/>
      <c r="AN255" s="81"/>
      <c r="AO255" s="81"/>
      <c r="AP255" s="81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>
        <v>2800</v>
      </c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101">
        <v>0</v>
      </c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72">
        <v>0</v>
      </c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>
        <f>CH255</f>
        <v>0</v>
      </c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>
        <f>BC255-CH255</f>
        <v>2800</v>
      </c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60">
        <f>BU255-CH255</f>
        <v>0</v>
      </c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2"/>
    </row>
    <row r="256" spans="1:166" s="4" customFormat="1" ht="16.5" customHeight="1">
      <c r="A256" s="178" t="s">
        <v>199</v>
      </c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81" t="s">
        <v>60</v>
      </c>
      <c r="AL256" s="81"/>
      <c r="AM256" s="81"/>
      <c r="AN256" s="81"/>
      <c r="AO256" s="81"/>
      <c r="AP256" s="81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101">
        <v>8200</v>
      </c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3"/>
      <c r="BT256" s="13"/>
      <c r="BU256" s="101">
        <v>0</v>
      </c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>
        <v>0</v>
      </c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1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177">
        <f>CH256</f>
        <v>0</v>
      </c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  <c r="EK256" s="101">
        <f>BC256-BU256</f>
        <v>8200</v>
      </c>
      <c r="EL256" s="80"/>
      <c r="EM256" s="80"/>
      <c r="EN256" s="80"/>
      <c r="EO256" s="80"/>
      <c r="EP256" s="80"/>
      <c r="EQ256" s="80"/>
      <c r="ER256" s="80"/>
      <c r="ES256" s="80"/>
      <c r="ET256" s="80"/>
      <c r="EU256" s="80"/>
      <c r="EV256" s="80"/>
      <c r="EW256" s="80"/>
      <c r="EX256" s="177">
        <f>BU256-CH256</f>
        <v>0</v>
      </c>
      <c r="EY256" s="177"/>
      <c r="EZ256" s="177"/>
      <c r="FA256" s="177"/>
      <c r="FB256" s="177"/>
      <c r="FC256" s="177"/>
      <c r="FD256" s="177"/>
      <c r="FE256" s="177"/>
      <c r="FF256" s="177"/>
      <c r="FG256" s="177"/>
      <c r="FH256" s="15"/>
      <c r="FI256" s="15"/>
      <c r="FJ256" s="15"/>
    </row>
    <row r="257" spans="1:166" s="4" customFormat="1" ht="15" customHeight="1">
      <c r="A257" s="97" t="s">
        <v>81</v>
      </c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9"/>
    </row>
    <row r="258" spans="1:166" s="4" customFormat="1" ht="17.25" customHeight="1">
      <c r="A258" s="94" t="s">
        <v>8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 t="s">
        <v>23</v>
      </c>
      <c r="AL258" s="94"/>
      <c r="AM258" s="94"/>
      <c r="AN258" s="94"/>
      <c r="AO258" s="94"/>
      <c r="AP258" s="94"/>
      <c r="AQ258" s="94" t="s">
        <v>35</v>
      </c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 t="s">
        <v>137</v>
      </c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 t="s">
        <v>37</v>
      </c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 t="s">
        <v>24</v>
      </c>
      <c r="CI258" s="94"/>
      <c r="CJ258" s="94"/>
      <c r="CK258" s="94"/>
      <c r="CL258" s="94"/>
      <c r="CM258" s="94"/>
      <c r="CN258" s="94"/>
      <c r="CO258" s="94"/>
      <c r="CP258" s="94"/>
      <c r="CQ258" s="94"/>
      <c r="CR258" s="94"/>
      <c r="CS258" s="94"/>
      <c r="CT258" s="94"/>
      <c r="CU258" s="94"/>
      <c r="CV258" s="94"/>
      <c r="CW258" s="94"/>
      <c r="CX258" s="94"/>
      <c r="CY258" s="94"/>
      <c r="CZ258" s="94"/>
      <c r="DA258" s="94"/>
      <c r="DB258" s="94"/>
      <c r="DC258" s="94"/>
      <c r="DD258" s="94"/>
      <c r="DE258" s="94"/>
      <c r="DF258" s="94"/>
      <c r="DG258" s="94"/>
      <c r="DH258" s="94"/>
      <c r="DI258" s="94"/>
      <c r="DJ258" s="94"/>
      <c r="DK258" s="94"/>
      <c r="DL258" s="94"/>
      <c r="DM258" s="94"/>
      <c r="DN258" s="94"/>
      <c r="DO258" s="94"/>
      <c r="DP258" s="94"/>
      <c r="DQ258" s="94"/>
      <c r="DR258" s="94"/>
      <c r="DS258" s="94"/>
      <c r="DT258" s="94"/>
      <c r="DU258" s="94"/>
      <c r="DV258" s="94"/>
      <c r="DW258" s="94"/>
      <c r="DX258" s="94"/>
      <c r="DY258" s="94"/>
      <c r="DZ258" s="94"/>
      <c r="EA258" s="94"/>
      <c r="EB258" s="94"/>
      <c r="EC258" s="94"/>
      <c r="ED258" s="94"/>
      <c r="EE258" s="94"/>
      <c r="EF258" s="94"/>
      <c r="EG258" s="94"/>
      <c r="EH258" s="94"/>
      <c r="EI258" s="94"/>
      <c r="EJ258" s="94"/>
      <c r="EK258" s="74" t="s">
        <v>29</v>
      </c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6"/>
    </row>
    <row r="259" spans="1:166" s="4" customFormat="1" ht="76.5" customHeight="1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 t="s">
        <v>161</v>
      </c>
      <c r="CI259" s="94"/>
      <c r="CJ259" s="94"/>
      <c r="CK259" s="94"/>
      <c r="CL259" s="94"/>
      <c r="CM259" s="94"/>
      <c r="CN259" s="94"/>
      <c r="CO259" s="94"/>
      <c r="CP259" s="94"/>
      <c r="CQ259" s="94"/>
      <c r="CR259" s="94"/>
      <c r="CS259" s="94"/>
      <c r="CT259" s="94"/>
      <c r="CU259" s="94"/>
      <c r="CV259" s="94"/>
      <c r="CW259" s="94"/>
      <c r="CX259" s="94" t="s">
        <v>25</v>
      </c>
      <c r="CY259" s="94"/>
      <c r="CZ259" s="94"/>
      <c r="DA259" s="94"/>
      <c r="DB259" s="94"/>
      <c r="DC259" s="94"/>
      <c r="DD259" s="94"/>
      <c r="DE259" s="94"/>
      <c r="DF259" s="94"/>
      <c r="DG259" s="94"/>
      <c r="DH259" s="94"/>
      <c r="DI259" s="94"/>
      <c r="DJ259" s="94"/>
      <c r="DK259" s="94" t="s">
        <v>26</v>
      </c>
      <c r="DL259" s="94"/>
      <c r="DM259" s="94"/>
      <c r="DN259" s="94"/>
      <c r="DO259" s="94"/>
      <c r="DP259" s="94"/>
      <c r="DQ259" s="94"/>
      <c r="DR259" s="94"/>
      <c r="DS259" s="94"/>
      <c r="DT259" s="94"/>
      <c r="DU259" s="94"/>
      <c r="DV259" s="94"/>
      <c r="DW259" s="94"/>
      <c r="DX259" s="94" t="s">
        <v>27</v>
      </c>
      <c r="DY259" s="94"/>
      <c r="DZ259" s="94"/>
      <c r="EA259" s="94"/>
      <c r="EB259" s="94"/>
      <c r="EC259" s="94"/>
      <c r="ED259" s="94"/>
      <c r="EE259" s="94"/>
      <c r="EF259" s="94"/>
      <c r="EG259" s="94"/>
      <c r="EH259" s="94"/>
      <c r="EI259" s="94"/>
      <c r="EJ259" s="94"/>
      <c r="EK259" s="94" t="s">
        <v>38</v>
      </c>
      <c r="EL259" s="94"/>
      <c r="EM259" s="94"/>
      <c r="EN259" s="94"/>
      <c r="EO259" s="94"/>
      <c r="EP259" s="94"/>
      <c r="EQ259" s="94"/>
      <c r="ER259" s="94"/>
      <c r="ES259" s="94"/>
      <c r="ET259" s="94"/>
      <c r="EU259" s="94"/>
      <c r="EV259" s="94"/>
      <c r="EW259" s="94"/>
      <c r="EX259" s="74" t="s">
        <v>46</v>
      </c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6"/>
    </row>
    <row r="260" spans="1:166" s="4" customFormat="1" ht="15" customHeight="1">
      <c r="A260" s="80">
        <v>1</v>
      </c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>
        <v>2</v>
      </c>
      <c r="AL260" s="80"/>
      <c r="AM260" s="80"/>
      <c r="AN260" s="80"/>
      <c r="AO260" s="80"/>
      <c r="AP260" s="80"/>
      <c r="AQ260" s="80">
        <v>3</v>
      </c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>
        <v>4</v>
      </c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>
        <v>5</v>
      </c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>
        <v>6</v>
      </c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>
        <v>7</v>
      </c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>
        <v>8</v>
      </c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>
        <v>9</v>
      </c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  <c r="EJ260" s="80"/>
      <c r="EK260" s="80">
        <v>10</v>
      </c>
      <c r="EL260" s="80"/>
      <c r="EM260" s="80"/>
      <c r="EN260" s="80"/>
      <c r="EO260" s="80"/>
      <c r="EP260" s="80"/>
      <c r="EQ260" s="80"/>
      <c r="ER260" s="80"/>
      <c r="ES260" s="80"/>
      <c r="ET260" s="80"/>
      <c r="EU260" s="80"/>
      <c r="EV260" s="80"/>
      <c r="EW260" s="80"/>
      <c r="EX260" s="109">
        <v>11</v>
      </c>
      <c r="EY260" s="110"/>
      <c r="EZ260" s="110"/>
      <c r="FA260" s="110"/>
      <c r="FB260" s="110"/>
      <c r="FC260" s="110"/>
      <c r="FD260" s="110"/>
      <c r="FE260" s="110"/>
      <c r="FF260" s="110"/>
      <c r="FG260" s="110"/>
      <c r="FH260" s="110"/>
      <c r="FI260" s="110"/>
      <c r="FJ260" s="111"/>
    </row>
    <row r="261" spans="1:166" s="4" customFormat="1" ht="18.75" customHeight="1">
      <c r="A261" s="117" t="s">
        <v>32</v>
      </c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21" t="s">
        <v>33</v>
      </c>
      <c r="AL261" s="121"/>
      <c r="AM261" s="121"/>
      <c r="AN261" s="121"/>
      <c r="AO261" s="121"/>
      <c r="AP261" s="121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73">
        <f>BC263+BC278</f>
        <v>2978300</v>
      </c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>
        <f>BU263+BU278</f>
        <v>753900</v>
      </c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9">
        <v>2978300</v>
      </c>
      <c r="CI261" s="73">
        <f>CH263+CH278</f>
        <v>753900</v>
      </c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9"/>
      <c r="CW261" s="9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>
        <f>CI261</f>
        <v>753900</v>
      </c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>
        <f>EK263+EK279</f>
        <v>1781600</v>
      </c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50">
        <f>BU261-CI261</f>
        <v>0</v>
      </c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2"/>
    </row>
    <row r="262" spans="1:166" s="4" customFormat="1" ht="36.75" customHeight="1">
      <c r="A262" s="176" t="s">
        <v>319</v>
      </c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  <c r="AJ262" s="176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60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2"/>
    </row>
    <row r="263" spans="1:166" s="4" customFormat="1" ht="36.75" customHeight="1">
      <c r="A263" s="180" t="s">
        <v>323</v>
      </c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2"/>
      <c r="AK263" s="113" t="s">
        <v>200</v>
      </c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73">
        <f>BC264+BC272+BC275</f>
        <v>2544400</v>
      </c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83">
        <f>BU264+BU272+BU275</f>
        <v>673200</v>
      </c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>
        <f>CH264</f>
        <v>673200</v>
      </c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>
        <f>CH263</f>
        <v>673200</v>
      </c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>
        <f>SUM(EK264:EW264)</f>
        <v>1521300</v>
      </c>
      <c r="EL263" s="83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105">
        <f>BU263-CH263</f>
        <v>0</v>
      </c>
      <c r="EY263" s="106"/>
      <c r="EZ263" s="106"/>
      <c r="FA263" s="106"/>
      <c r="FB263" s="106"/>
      <c r="FC263" s="106"/>
      <c r="FD263" s="106"/>
      <c r="FE263" s="106"/>
      <c r="FF263" s="106"/>
      <c r="FG263" s="106"/>
      <c r="FH263" s="106"/>
      <c r="FI263" s="106"/>
      <c r="FJ263" s="107"/>
    </row>
    <row r="264" spans="1:166" s="4" customFormat="1" ht="23.25" customHeight="1">
      <c r="A264" s="115" t="s">
        <v>320</v>
      </c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85" t="s">
        <v>178</v>
      </c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73">
        <f>BC265+BC266+BC267+BC268+BC269+BC271+BC270</f>
        <v>2194500</v>
      </c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84">
        <v>673200</v>
      </c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>
        <v>673200</v>
      </c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>
        <f aca="true" t="shared" si="14" ref="DX264:DX270">CH264</f>
        <v>673200</v>
      </c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2">
        <f>BC264-CH264</f>
        <v>1521300</v>
      </c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60">
        <f aca="true" t="shared" si="15" ref="EX264:EX269">BU264-CH264</f>
        <v>0</v>
      </c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2"/>
    </row>
    <row r="265" spans="1:166" s="4" customFormat="1" ht="18.75" customHeight="1">
      <c r="A265" s="53" t="s">
        <v>56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81" t="s">
        <v>53</v>
      </c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72">
        <v>1124000</v>
      </c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82">
        <v>312388.96</v>
      </c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>
        <v>312388.96</v>
      </c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>
        <f t="shared" si="14"/>
        <v>312388.96</v>
      </c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>
        <f aca="true" t="shared" si="16" ref="EK265:EK271">BC265-CH265</f>
        <v>811611.04</v>
      </c>
      <c r="EL265" s="72"/>
      <c r="EM265" s="72"/>
      <c r="EN265" s="72"/>
      <c r="EO265" s="72"/>
      <c r="EP265" s="72"/>
      <c r="EQ265" s="72"/>
      <c r="ER265" s="72"/>
      <c r="ES265" s="72"/>
      <c r="ET265" s="72"/>
      <c r="EU265" s="72"/>
      <c r="EV265" s="72"/>
      <c r="EW265" s="72"/>
      <c r="EX265" s="60">
        <f t="shared" si="15"/>
        <v>0</v>
      </c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2"/>
    </row>
    <row r="266" spans="1:166" s="4" customFormat="1" ht="18.75" customHeight="1">
      <c r="A266" s="53" t="s">
        <v>58</v>
      </c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81" t="s">
        <v>55</v>
      </c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72">
        <v>339500</v>
      </c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82">
        <v>84771.48</v>
      </c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>
        <v>84771.48</v>
      </c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72" t="s">
        <v>286</v>
      </c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>
        <f t="shared" si="14"/>
        <v>84771.48</v>
      </c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>
        <f t="shared" si="16"/>
        <v>254728.52000000002</v>
      </c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60">
        <f t="shared" si="15"/>
        <v>0</v>
      </c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2"/>
    </row>
    <row r="267" spans="1:166" s="4" customFormat="1" ht="18.75" customHeight="1">
      <c r="A267" s="53" t="s">
        <v>76</v>
      </c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81" t="s">
        <v>77</v>
      </c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72">
        <v>393700</v>
      </c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82">
        <v>193014.47</v>
      </c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>
        <v>193014.47</v>
      </c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8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>
        <f t="shared" si="14"/>
        <v>193014.47</v>
      </c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>
        <f t="shared" si="16"/>
        <v>200685.53</v>
      </c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60">
        <f t="shared" si="15"/>
        <v>0</v>
      </c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2"/>
    </row>
    <row r="268" spans="1:166" s="4" customFormat="1" ht="18.75" customHeight="1">
      <c r="A268" s="53" t="s">
        <v>204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81" t="s">
        <v>63</v>
      </c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72">
        <v>12000</v>
      </c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82">
        <v>10283.85</v>
      </c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>
        <v>10283.85</v>
      </c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>
        <f t="shared" si="14"/>
        <v>10283.85</v>
      </c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>
        <f t="shared" si="16"/>
        <v>1716.1499999999996</v>
      </c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60">
        <f t="shared" si="15"/>
        <v>0</v>
      </c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2"/>
    </row>
    <row r="269" spans="1:166" s="4" customFormat="1" ht="18.75" customHeight="1">
      <c r="A269" s="53" t="s">
        <v>199</v>
      </c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81" t="s">
        <v>60</v>
      </c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72">
        <v>246300</v>
      </c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82">
        <v>7330</v>
      </c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>
        <v>7330</v>
      </c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  <c r="CW269" s="8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>
        <f t="shared" si="14"/>
        <v>7330</v>
      </c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>
        <f t="shared" si="16"/>
        <v>238970</v>
      </c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60">
        <f t="shared" si="15"/>
        <v>0</v>
      </c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2"/>
    </row>
    <row r="270" spans="1:166" s="4" customFormat="1" ht="18.75" customHeight="1">
      <c r="A270" s="114" t="s">
        <v>59</v>
      </c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81" t="s">
        <v>67</v>
      </c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72">
        <v>20000</v>
      </c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15"/>
      <c r="BT270" s="15"/>
      <c r="BU270" s="72">
        <v>6341.24</v>
      </c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>
        <v>6341.24</v>
      </c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>
        <f t="shared" si="14"/>
        <v>6341.24</v>
      </c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>
        <f t="shared" si="16"/>
        <v>13658.76</v>
      </c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>
        <v>0</v>
      </c>
      <c r="EY270" s="90"/>
      <c r="EZ270" s="90"/>
      <c r="FA270" s="90"/>
      <c r="FB270" s="90"/>
      <c r="FC270" s="90"/>
      <c r="FD270" s="90"/>
      <c r="FE270" s="90"/>
      <c r="FF270" s="90"/>
      <c r="FG270" s="90"/>
      <c r="FH270" s="15"/>
      <c r="FI270" s="15"/>
      <c r="FJ270" s="15"/>
    </row>
    <row r="271" spans="1:166" s="4" customFormat="1" ht="18.75" customHeight="1">
      <c r="A271" s="56" t="s">
        <v>121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81" t="s">
        <v>62</v>
      </c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72">
        <v>59000</v>
      </c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82">
        <v>59000</v>
      </c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>
        <v>59000</v>
      </c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  <c r="CW271" s="8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>
        <f>CH271</f>
        <v>59000</v>
      </c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>
        <f t="shared" si="16"/>
        <v>0</v>
      </c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60">
        <v>0</v>
      </c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2"/>
    </row>
    <row r="272" spans="1:166" s="12" customFormat="1" ht="23.25" customHeight="1">
      <c r="A272" s="115" t="s">
        <v>321</v>
      </c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85" t="s">
        <v>178</v>
      </c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73">
        <f>BC274+BC273</f>
        <v>16700</v>
      </c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84">
        <f>BU274+BU273</f>
        <v>0</v>
      </c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>
        <v>0</v>
      </c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>
        <f>CH272</f>
        <v>0</v>
      </c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>
        <f>BC272-BU272</f>
        <v>16700</v>
      </c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50">
        <f>BU272-CH272</f>
        <v>0</v>
      </c>
      <c r="EY272" s="51"/>
      <c r="EZ272" s="51"/>
      <c r="FA272" s="51"/>
      <c r="FB272" s="51"/>
      <c r="FC272" s="51"/>
      <c r="FD272" s="51"/>
      <c r="FE272" s="51"/>
      <c r="FF272" s="51"/>
      <c r="FG272" s="51"/>
      <c r="FH272" s="51"/>
      <c r="FI272" s="51"/>
      <c r="FJ272" s="52"/>
    </row>
    <row r="273" spans="1:166" s="4" customFormat="1" ht="18.75" customHeight="1">
      <c r="A273" s="53" t="s">
        <v>56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81" t="s">
        <v>53</v>
      </c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72">
        <v>12800</v>
      </c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82">
        <v>0</v>
      </c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>
        <v>0</v>
      </c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>
        <f>CH273</f>
        <v>0</v>
      </c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>
        <f>BC273-CH273</f>
        <v>12800</v>
      </c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60">
        <f>BU273-CH273</f>
        <v>0</v>
      </c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2"/>
    </row>
    <row r="274" spans="1:166" s="4" customFormat="1" ht="21" customHeight="1">
      <c r="A274" s="53" t="s">
        <v>58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81" t="s">
        <v>55</v>
      </c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72">
        <v>3900</v>
      </c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>
        <v>0</v>
      </c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>
        <v>0</v>
      </c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>
        <v>0</v>
      </c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>
        <f>BC274-BU274</f>
        <v>3900</v>
      </c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60"/>
      <c r="EY274" s="61"/>
      <c r="EZ274" s="61"/>
      <c r="FA274" s="61"/>
      <c r="FB274" s="61"/>
      <c r="FC274" s="61"/>
      <c r="FD274" s="61"/>
      <c r="FE274" s="61"/>
      <c r="FF274" s="61"/>
      <c r="FG274" s="61"/>
      <c r="FH274" s="61"/>
      <c r="FI274" s="61"/>
      <c r="FJ274" s="62"/>
    </row>
    <row r="275" spans="1:166" s="4" customFormat="1" ht="21.75" customHeight="1">
      <c r="A275" s="115" t="s">
        <v>322</v>
      </c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3" t="s">
        <v>178</v>
      </c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73">
        <f>BC277+BC276</f>
        <v>333200</v>
      </c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>
        <f>BU276+BU277</f>
        <v>0</v>
      </c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>
        <f>CH277</f>
        <v>0</v>
      </c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>
        <f>CH275</f>
        <v>0</v>
      </c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>
        <f>SUM(EK277:EW277)</f>
        <v>77200</v>
      </c>
      <c r="EL275" s="83"/>
      <c r="EM275" s="83"/>
      <c r="EN275" s="83"/>
      <c r="EO275" s="83"/>
      <c r="EP275" s="83"/>
      <c r="EQ275" s="83"/>
      <c r="ER275" s="83"/>
      <c r="ES275" s="83"/>
      <c r="ET275" s="83"/>
      <c r="EU275" s="83"/>
      <c r="EV275" s="83"/>
      <c r="EW275" s="83"/>
      <c r="EX275" s="105">
        <f aca="true" t="shared" si="17" ref="EX275:EX283">BU275-CH275</f>
        <v>0</v>
      </c>
      <c r="EY275" s="106"/>
      <c r="EZ275" s="106"/>
      <c r="FA275" s="106"/>
      <c r="FB275" s="106"/>
      <c r="FC275" s="106"/>
      <c r="FD275" s="106"/>
      <c r="FE275" s="106"/>
      <c r="FF275" s="106"/>
      <c r="FG275" s="106"/>
      <c r="FH275" s="106"/>
      <c r="FI275" s="106"/>
      <c r="FJ275" s="107"/>
    </row>
    <row r="276" spans="1:166" s="4" customFormat="1" ht="18.75" customHeight="1">
      <c r="A276" s="53" t="s">
        <v>56</v>
      </c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81" t="s">
        <v>53</v>
      </c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72">
        <v>256000</v>
      </c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82">
        <v>0</v>
      </c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>
        <v>0</v>
      </c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  <c r="CW276" s="8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>
        <f>CH276</f>
        <v>0</v>
      </c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>
        <f>BC276-CH276</f>
        <v>256000</v>
      </c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60">
        <f t="shared" si="17"/>
        <v>0</v>
      </c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2"/>
    </row>
    <row r="277" spans="1:166" s="4" customFormat="1" ht="18.75" customHeight="1">
      <c r="A277" s="53" t="s">
        <v>58</v>
      </c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81" t="s">
        <v>55</v>
      </c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72">
        <v>77200</v>
      </c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82">
        <v>0</v>
      </c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>
        <v>0</v>
      </c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82"/>
      <c r="CX277" s="72" t="s">
        <v>286</v>
      </c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>
        <f>CH277</f>
        <v>0</v>
      </c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>
        <f>BC277-CH277</f>
        <v>77200</v>
      </c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60">
        <f t="shared" si="17"/>
        <v>0</v>
      </c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2"/>
    </row>
    <row r="278" spans="1:166" s="4" customFormat="1" ht="36" customHeight="1">
      <c r="A278" s="180" t="s">
        <v>337</v>
      </c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2"/>
      <c r="AK278" s="113" t="s">
        <v>200</v>
      </c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73">
        <f>BC279+BC287+BC290</f>
        <v>433900</v>
      </c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83">
        <v>80700</v>
      </c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>
        <v>80700</v>
      </c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>
        <f>CH278</f>
        <v>80700</v>
      </c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>
        <f>BC278-CH278</f>
        <v>353200</v>
      </c>
      <c r="EL278" s="83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105">
        <f>BU278-CH278</f>
        <v>0</v>
      </c>
      <c r="EY278" s="106"/>
      <c r="EZ278" s="106"/>
      <c r="FA278" s="106"/>
      <c r="FB278" s="106"/>
      <c r="FC278" s="106"/>
      <c r="FD278" s="106"/>
      <c r="FE278" s="106"/>
      <c r="FF278" s="106"/>
      <c r="FG278" s="106"/>
      <c r="FH278" s="106"/>
      <c r="FI278" s="106"/>
      <c r="FJ278" s="107"/>
    </row>
    <row r="279" spans="1:166" s="4" customFormat="1" ht="20.25" customHeight="1">
      <c r="A279" s="115" t="s">
        <v>324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3" t="s">
        <v>178</v>
      </c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73">
        <f>BC280+BC281+BC282+BC283+BC284+BC285+BC286</f>
        <v>317300</v>
      </c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>
        <v>57000</v>
      </c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>
        <v>57000</v>
      </c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73">
        <v>33700</v>
      </c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83">
        <f>BC279-CH279</f>
        <v>260300</v>
      </c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105">
        <f t="shared" si="17"/>
        <v>0</v>
      </c>
      <c r="EY279" s="106"/>
      <c r="EZ279" s="106"/>
      <c r="FA279" s="106"/>
      <c r="FB279" s="106"/>
      <c r="FC279" s="106"/>
      <c r="FD279" s="106"/>
      <c r="FE279" s="106"/>
      <c r="FF279" s="106"/>
      <c r="FG279" s="106"/>
      <c r="FH279" s="106"/>
      <c r="FI279" s="106"/>
      <c r="FJ279" s="107"/>
    </row>
    <row r="280" spans="1:166" s="4" customFormat="1" ht="18.75" customHeight="1">
      <c r="A280" s="53" t="s">
        <v>56</v>
      </c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81" t="s">
        <v>53</v>
      </c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72">
        <v>226000</v>
      </c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82">
        <v>57973.65</v>
      </c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>
        <v>57973.65</v>
      </c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  <c r="CW280" s="8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>
        <f>CH280</f>
        <v>57973.65</v>
      </c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>
        <f aca="true" t="shared" si="18" ref="EK280:EK285">BC280-CH280</f>
        <v>168026.35</v>
      </c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60">
        <f t="shared" si="17"/>
        <v>0</v>
      </c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2"/>
    </row>
    <row r="281" spans="1:166" s="4" customFormat="1" ht="18.75" customHeight="1">
      <c r="A281" s="53" t="s">
        <v>58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81" t="s">
        <v>55</v>
      </c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72">
        <v>68300</v>
      </c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82">
        <v>15516.66</v>
      </c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>
        <v>15516.66</v>
      </c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  <c r="CW281" s="8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>
        <f>CH281</f>
        <v>15516.66</v>
      </c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>
        <f t="shared" si="18"/>
        <v>52783.34</v>
      </c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60">
        <f t="shared" si="17"/>
        <v>0</v>
      </c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2"/>
    </row>
    <row r="282" spans="1:166" s="4" customFormat="1" ht="18.75" customHeight="1">
      <c r="A282" s="53" t="s">
        <v>78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81" t="s">
        <v>79</v>
      </c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72">
        <v>17000</v>
      </c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82">
        <v>507</v>
      </c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>
        <v>507</v>
      </c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  <c r="CW282" s="8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>
        <v>507</v>
      </c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>
        <f t="shared" si="18"/>
        <v>16493</v>
      </c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60">
        <f t="shared" si="17"/>
        <v>0</v>
      </c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2"/>
    </row>
    <row r="283" spans="1:166" s="4" customFormat="1" ht="18.75" customHeight="1">
      <c r="A283" s="53" t="s">
        <v>204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81" t="s">
        <v>63</v>
      </c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72">
        <v>900</v>
      </c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82">
        <v>900</v>
      </c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>
        <v>900</v>
      </c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  <c r="CW283" s="8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>
        <f>CH283</f>
        <v>900</v>
      </c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>
        <f t="shared" si="18"/>
        <v>0</v>
      </c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60">
        <f t="shared" si="17"/>
        <v>0</v>
      </c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2"/>
    </row>
    <row r="284" spans="1:166" s="4" customFormat="1" ht="18.75" customHeight="1">
      <c r="A284" s="53" t="s">
        <v>199</v>
      </c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81" t="s">
        <v>60</v>
      </c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72">
        <v>1000</v>
      </c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82">
        <v>2801.36</v>
      </c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>
        <v>2801.36</v>
      </c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  <c r="CW284" s="8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>
        <f>CH284</f>
        <v>2801.36</v>
      </c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>
        <f t="shared" si="18"/>
        <v>-1801.3600000000001</v>
      </c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60">
        <v>0</v>
      </c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2"/>
    </row>
    <row r="285" spans="1:166" s="4" customFormat="1" ht="18.75" customHeight="1">
      <c r="A285" s="114" t="s">
        <v>59</v>
      </c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81" t="s">
        <v>67</v>
      </c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72">
        <v>1100</v>
      </c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15"/>
      <c r="BT285" s="15"/>
      <c r="BU285" s="72">
        <v>1.33</v>
      </c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>
        <v>1.33</v>
      </c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>
        <f>CH285</f>
        <v>1.33</v>
      </c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>
        <f t="shared" si="18"/>
        <v>1098.67</v>
      </c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>
        <v>0</v>
      </c>
      <c r="EY285" s="90"/>
      <c r="EZ285" s="90"/>
      <c r="FA285" s="90"/>
      <c r="FB285" s="90"/>
      <c r="FC285" s="90"/>
      <c r="FD285" s="90"/>
      <c r="FE285" s="90"/>
      <c r="FF285" s="90"/>
      <c r="FG285" s="90"/>
      <c r="FH285" s="15"/>
      <c r="FI285" s="15"/>
      <c r="FJ285" s="15"/>
    </row>
    <row r="286" spans="1:166" s="4" customFormat="1" ht="18.75" customHeight="1">
      <c r="A286" s="63" t="s">
        <v>332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5"/>
      <c r="AI286" s="42"/>
      <c r="AJ286" s="42"/>
      <c r="AK286" s="66" t="s">
        <v>333</v>
      </c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8"/>
      <c r="BC286" s="60">
        <v>3000</v>
      </c>
      <c r="BD286" s="61"/>
      <c r="BE286" s="61"/>
      <c r="BF286" s="61"/>
      <c r="BG286" s="61"/>
      <c r="BH286" s="61"/>
      <c r="BI286" s="62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60">
        <v>3000</v>
      </c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2"/>
      <c r="CH286" s="15"/>
      <c r="CI286" s="60">
        <v>3000</v>
      </c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2"/>
      <c r="CX286" s="60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2"/>
      <c r="DS286" s="15"/>
      <c r="DT286" s="15"/>
      <c r="DU286" s="15"/>
      <c r="DV286" s="15"/>
      <c r="DW286" s="15"/>
      <c r="DX286" s="60">
        <v>3000</v>
      </c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2"/>
      <c r="EK286" s="60">
        <v>0</v>
      </c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2"/>
      <c r="EX286" s="60">
        <v>0</v>
      </c>
      <c r="EY286" s="61"/>
      <c r="EZ286" s="61"/>
      <c r="FA286" s="61"/>
      <c r="FB286" s="61"/>
      <c r="FC286" s="61"/>
      <c r="FD286" s="61"/>
      <c r="FE286" s="61"/>
      <c r="FF286" s="43"/>
      <c r="FG286" s="43"/>
      <c r="FH286" s="40"/>
      <c r="FI286" s="40"/>
      <c r="FJ286" s="41"/>
    </row>
    <row r="287" spans="1:166" s="12" customFormat="1" ht="18.75" customHeight="1">
      <c r="A287" s="115" t="s">
        <v>325</v>
      </c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85" t="s">
        <v>178</v>
      </c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73">
        <f>BC289+BC288</f>
        <v>5600</v>
      </c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84">
        <f>BU289+BU288</f>
        <v>0</v>
      </c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/>
      <c r="CH287" s="84">
        <v>0</v>
      </c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>
        <f>CH287</f>
        <v>0</v>
      </c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>
        <f>BC287-BU287</f>
        <v>5600</v>
      </c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50">
        <f>BU287-CH287</f>
        <v>0</v>
      </c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2"/>
    </row>
    <row r="288" spans="1:166" s="4" customFormat="1" ht="14.25" customHeight="1">
      <c r="A288" s="53" t="s">
        <v>56</v>
      </c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81" t="s">
        <v>53</v>
      </c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72">
        <v>4300</v>
      </c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82">
        <v>0</v>
      </c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>
        <v>0</v>
      </c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  <c r="CW288" s="8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>
        <f>CH288</f>
        <v>0</v>
      </c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>
        <f>BC288-CH288</f>
        <v>4300</v>
      </c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60">
        <f>BU288-CH288</f>
        <v>0</v>
      </c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2"/>
    </row>
    <row r="289" spans="1:166" s="4" customFormat="1" ht="16.5" customHeight="1">
      <c r="A289" s="53" t="s">
        <v>58</v>
      </c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81" t="s">
        <v>55</v>
      </c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72">
        <v>1300</v>
      </c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>
        <v>0</v>
      </c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>
        <v>0</v>
      </c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>
        <v>0</v>
      </c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>
        <f>BC289-BU289</f>
        <v>1300</v>
      </c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60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2"/>
    </row>
    <row r="290" spans="1:166" s="4" customFormat="1" ht="21.75" customHeight="1">
      <c r="A290" s="115" t="s">
        <v>326</v>
      </c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3" t="s">
        <v>178</v>
      </c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73">
        <f>BC292+BC291</f>
        <v>111000</v>
      </c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>
        <f>BU292+BU291</f>
        <v>0</v>
      </c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>
        <f>CH292</f>
        <v>0</v>
      </c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>
        <f>CH290</f>
        <v>0</v>
      </c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>
        <f>SUM(EK292:EW292)</f>
        <v>25700</v>
      </c>
      <c r="EL290" s="83"/>
      <c r="EM290" s="83"/>
      <c r="EN290" s="83"/>
      <c r="EO290" s="83"/>
      <c r="EP290" s="83"/>
      <c r="EQ290" s="83"/>
      <c r="ER290" s="83"/>
      <c r="ES290" s="83"/>
      <c r="ET290" s="83"/>
      <c r="EU290" s="83"/>
      <c r="EV290" s="83"/>
      <c r="EW290" s="83"/>
      <c r="EX290" s="105">
        <f>BU290-CH290</f>
        <v>0</v>
      </c>
      <c r="EY290" s="106"/>
      <c r="EZ290" s="106"/>
      <c r="FA290" s="106"/>
      <c r="FB290" s="106"/>
      <c r="FC290" s="106"/>
      <c r="FD290" s="106"/>
      <c r="FE290" s="106"/>
      <c r="FF290" s="106"/>
      <c r="FG290" s="106"/>
      <c r="FH290" s="106"/>
      <c r="FI290" s="106"/>
      <c r="FJ290" s="107"/>
    </row>
    <row r="291" spans="1:166" s="4" customFormat="1" ht="18.75" customHeight="1">
      <c r="A291" s="53" t="s">
        <v>56</v>
      </c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81" t="s">
        <v>53</v>
      </c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72">
        <v>85300</v>
      </c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82">
        <v>0</v>
      </c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>
        <v>0</v>
      </c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  <c r="CW291" s="8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>
        <f>CH291</f>
        <v>0</v>
      </c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>
        <f>BC291-CH291</f>
        <v>85300</v>
      </c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60">
        <f>BU291-CH291</f>
        <v>0</v>
      </c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2"/>
    </row>
    <row r="292" spans="1:166" s="4" customFormat="1" ht="18.75" customHeight="1">
      <c r="A292" s="53" t="s">
        <v>58</v>
      </c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81" t="s">
        <v>55</v>
      </c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72">
        <v>25700</v>
      </c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82">
        <v>0</v>
      </c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>
        <v>0</v>
      </c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  <c r="CW292" s="82"/>
      <c r="CX292" s="72" t="s">
        <v>286</v>
      </c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>
        <f>CH292</f>
        <v>0</v>
      </c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>
        <f>BC292-CH292</f>
        <v>25700</v>
      </c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60">
        <f>BU292-CH292</f>
        <v>0</v>
      </c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2"/>
    </row>
    <row r="293" spans="1:166" s="4" customFormat="1" ht="15" customHeight="1">
      <c r="A293" s="97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/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  <c r="DF293" s="98"/>
      <c r="DG293" s="98"/>
      <c r="DH293" s="98"/>
      <c r="DI293" s="98"/>
      <c r="DJ293" s="98"/>
      <c r="DK293" s="98"/>
      <c r="DL293" s="98"/>
      <c r="DM293" s="98"/>
      <c r="DN293" s="98"/>
      <c r="DO293" s="98"/>
      <c r="DP293" s="98"/>
      <c r="DQ293" s="98"/>
      <c r="DR293" s="98"/>
      <c r="DS293" s="98"/>
      <c r="DT293" s="98"/>
      <c r="DU293" s="98"/>
      <c r="DV293" s="98"/>
      <c r="DW293" s="98"/>
      <c r="DX293" s="98"/>
      <c r="DY293" s="98"/>
      <c r="DZ293" s="98"/>
      <c r="EA293" s="98"/>
      <c r="EB293" s="98"/>
      <c r="EC293" s="98"/>
      <c r="ED293" s="98"/>
      <c r="EE293" s="98"/>
      <c r="EF293" s="98"/>
      <c r="EG293" s="98"/>
      <c r="EH293" s="98"/>
      <c r="EI293" s="98"/>
      <c r="EJ293" s="98"/>
      <c r="EK293" s="98"/>
      <c r="EL293" s="98"/>
      <c r="EM293" s="98"/>
      <c r="EN293" s="98"/>
      <c r="EO293" s="98"/>
      <c r="EP293" s="98"/>
      <c r="EQ293" s="98"/>
      <c r="ER293" s="98"/>
      <c r="ES293" s="98"/>
      <c r="ET293" s="98"/>
      <c r="EU293" s="98"/>
      <c r="EV293" s="98"/>
      <c r="EW293" s="98"/>
      <c r="EX293" s="98"/>
      <c r="EY293" s="98"/>
      <c r="EZ293" s="98"/>
      <c r="FA293" s="98"/>
      <c r="FB293" s="98"/>
      <c r="FC293" s="98"/>
      <c r="FD293" s="98"/>
      <c r="FE293" s="98"/>
      <c r="FF293" s="98"/>
      <c r="FG293" s="99"/>
      <c r="FH293" s="13"/>
      <c r="FI293" s="13"/>
      <c r="FJ293" s="18" t="s">
        <v>39</v>
      </c>
    </row>
    <row r="294" spans="1:166" s="4" customFormat="1" ht="16.5" customHeight="1">
      <c r="A294" s="97" t="s">
        <v>81</v>
      </c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  <c r="CJ294" s="98"/>
      <c r="CK294" s="98"/>
      <c r="CL294" s="98"/>
      <c r="CM294" s="98"/>
      <c r="CN294" s="98"/>
      <c r="CO294" s="98"/>
      <c r="CP294" s="98"/>
      <c r="CQ294" s="98"/>
      <c r="CR294" s="98"/>
      <c r="CS294" s="98"/>
      <c r="CT294" s="98"/>
      <c r="CU294" s="98"/>
      <c r="CV294" s="98"/>
      <c r="CW294" s="98"/>
      <c r="CX294" s="98"/>
      <c r="CY294" s="98"/>
      <c r="CZ294" s="98"/>
      <c r="DA294" s="98"/>
      <c r="DB294" s="98"/>
      <c r="DC294" s="98"/>
      <c r="DD294" s="98"/>
      <c r="DE294" s="98"/>
      <c r="DF294" s="98"/>
      <c r="DG294" s="98"/>
      <c r="DH294" s="98"/>
      <c r="DI294" s="98"/>
      <c r="DJ294" s="98"/>
      <c r="DK294" s="98"/>
      <c r="DL294" s="98"/>
      <c r="DM294" s="98"/>
      <c r="DN294" s="98"/>
      <c r="DO294" s="98"/>
      <c r="DP294" s="98"/>
      <c r="DQ294" s="98"/>
      <c r="DR294" s="98"/>
      <c r="DS294" s="98"/>
      <c r="DT294" s="98"/>
      <c r="DU294" s="98"/>
      <c r="DV294" s="98"/>
      <c r="DW294" s="98"/>
      <c r="DX294" s="98"/>
      <c r="DY294" s="98"/>
      <c r="DZ294" s="98"/>
      <c r="EA294" s="98"/>
      <c r="EB294" s="98"/>
      <c r="EC294" s="98"/>
      <c r="ED294" s="98"/>
      <c r="EE294" s="98"/>
      <c r="EF294" s="98"/>
      <c r="EG294" s="98"/>
      <c r="EH294" s="98"/>
      <c r="EI294" s="98"/>
      <c r="EJ294" s="98"/>
      <c r="EK294" s="98"/>
      <c r="EL294" s="98"/>
      <c r="EM294" s="98"/>
      <c r="EN294" s="98"/>
      <c r="EO294" s="98"/>
      <c r="EP294" s="98"/>
      <c r="EQ294" s="98"/>
      <c r="ER294" s="98"/>
      <c r="ES294" s="98"/>
      <c r="ET294" s="98"/>
      <c r="EU294" s="98"/>
      <c r="EV294" s="98"/>
      <c r="EW294" s="98"/>
      <c r="EX294" s="98"/>
      <c r="EY294" s="98"/>
      <c r="EZ294" s="98"/>
      <c r="FA294" s="98"/>
      <c r="FB294" s="98"/>
      <c r="FC294" s="98"/>
      <c r="FD294" s="98"/>
      <c r="FE294" s="98"/>
      <c r="FF294" s="98"/>
      <c r="FG294" s="98"/>
      <c r="FH294" s="98"/>
      <c r="FI294" s="98"/>
      <c r="FJ294" s="99"/>
    </row>
    <row r="295" spans="1:166" s="4" customFormat="1" ht="66" customHeight="1">
      <c r="A295" s="94" t="s">
        <v>8</v>
      </c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 t="s">
        <v>23</v>
      </c>
      <c r="AL295" s="94"/>
      <c r="AM295" s="94"/>
      <c r="AN295" s="94"/>
      <c r="AO295" s="94"/>
      <c r="AP295" s="94"/>
      <c r="AQ295" s="94" t="s">
        <v>35</v>
      </c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 t="s">
        <v>36</v>
      </c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 t="s">
        <v>37</v>
      </c>
      <c r="BV295" s="94"/>
      <c r="BW295" s="94"/>
      <c r="BX295" s="94"/>
      <c r="BY295" s="94"/>
      <c r="BZ295" s="94"/>
      <c r="CA295" s="94"/>
      <c r="CB295" s="94"/>
      <c r="CC295" s="94"/>
      <c r="CD295" s="94"/>
      <c r="CE295" s="94"/>
      <c r="CF295" s="94"/>
      <c r="CG295" s="94"/>
      <c r="CH295" s="94" t="s">
        <v>24</v>
      </c>
      <c r="CI295" s="94"/>
      <c r="CJ295" s="94"/>
      <c r="CK295" s="94"/>
      <c r="CL295" s="94"/>
      <c r="CM295" s="94"/>
      <c r="CN295" s="94"/>
      <c r="CO295" s="94"/>
      <c r="CP295" s="94"/>
      <c r="CQ295" s="94"/>
      <c r="CR295" s="94"/>
      <c r="CS295" s="94"/>
      <c r="CT295" s="94"/>
      <c r="CU295" s="94"/>
      <c r="CV295" s="94"/>
      <c r="CW295" s="94"/>
      <c r="CX295" s="94"/>
      <c r="CY295" s="94"/>
      <c r="CZ295" s="94"/>
      <c r="DA295" s="94"/>
      <c r="DB295" s="94"/>
      <c r="DC295" s="94"/>
      <c r="DD295" s="94"/>
      <c r="DE295" s="94"/>
      <c r="DF295" s="94"/>
      <c r="DG295" s="94"/>
      <c r="DH295" s="94"/>
      <c r="DI295" s="94"/>
      <c r="DJ295" s="94"/>
      <c r="DK295" s="94"/>
      <c r="DL295" s="94"/>
      <c r="DM295" s="94"/>
      <c r="DN295" s="94"/>
      <c r="DO295" s="94"/>
      <c r="DP295" s="94"/>
      <c r="DQ295" s="94"/>
      <c r="DR295" s="94"/>
      <c r="DS295" s="94"/>
      <c r="DT295" s="94"/>
      <c r="DU295" s="94"/>
      <c r="DV295" s="94"/>
      <c r="DW295" s="94"/>
      <c r="DX295" s="94"/>
      <c r="DY295" s="94"/>
      <c r="DZ295" s="94"/>
      <c r="EA295" s="94"/>
      <c r="EB295" s="94"/>
      <c r="EC295" s="94"/>
      <c r="ED295" s="94"/>
      <c r="EE295" s="94"/>
      <c r="EF295" s="94"/>
      <c r="EG295" s="94"/>
      <c r="EH295" s="94"/>
      <c r="EI295" s="94"/>
      <c r="EJ295" s="94"/>
      <c r="EK295" s="74" t="s">
        <v>29</v>
      </c>
      <c r="EL295" s="75"/>
      <c r="EM295" s="75"/>
      <c r="EN295" s="75"/>
      <c r="EO295" s="75"/>
      <c r="EP295" s="75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6"/>
    </row>
    <row r="296" spans="1:166" s="4" customFormat="1" ht="84.7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  <c r="BV296" s="94"/>
      <c r="BW296" s="94"/>
      <c r="BX296" s="94"/>
      <c r="BY296" s="94"/>
      <c r="BZ296" s="94"/>
      <c r="CA296" s="94"/>
      <c r="CB296" s="94"/>
      <c r="CC296" s="94"/>
      <c r="CD296" s="94"/>
      <c r="CE296" s="94"/>
      <c r="CF296" s="94"/>
      <c r="CG296" s="94"/>
      <c r="CH296" s="94" t="s">
        <v>45</v>
      </c>
      <c r="CI296" s="94"/>
      <c r="CJ296" s="94"/>
      <c r="CK296" s="94"/>
      <c r="CL296" s="94"/>
      <c r="CM296" s="94"/>
      <c r="CN296" s="94"/>
      <c r="CO296" s="94"/>
      <c r="CP296" s="94"/>
      <c r="CQ296" s="94"/>
      <c r="CR296" s="94"/>
      <c r="CS296" s="94"/>
      <c r="CT296" s="94"/>
      <c r="CU296" s="94"/>
      <c r="CV296" s="94"/>
      <c r="CW296" s="94"/>
      <c r="CX296" s="94" t="s">
        <v>25</v>
      </c>
      <c r="CY296" s="94"/>
      <c r="CZ296" s="94"/>
      <c r="DA296" s="94"/>
      <c r="DB296" s="94"/>
      <c r="DC296" s="94"/>
      <c r="DD296" s="94"/>
      <c r="DE296" s="94"/>
      <c r="DF296" s="94"/>
      <c r="DG296" s="94"/>
      <c r="DH296" s="94"/>
      <c r="DI296" s="94"/>
      <c r="DJ296" s="94"/>
      <c r="DK296" s="94" t="s">
        <v>26</v>
      </c>
      <c r="DL296" s="94"/>
      <c r="DM296" s="94"/>
      <c r="DN296" s="94"/>
      <c r="DO296" s="94"/>
      <c r="DP296" s="94"/>
      <c r="DQ296" s="94"/>
      <c r="DR296" s="94"/>
      <c r="DS296" s="94"/>
      <c r="DT296" s="94"/>
      <c r="DU296" s="94"/>
      <c r="DV296" s="94"/>
      <c r="DW296" s="94"/>
      <c r="DX296" s="94" t="s">
        <v>27</v>
      </c>
      <c r="DY296" s="94"/>
      <c r="DZ296" s="94"/>
      <c r="EA296" s="94"/>
      <c r="EB296" s="94"/>
      <c r="EC296" s="94"/>
      <c r="ED296" s="94"/>
      <c r="EE296" s="94"/>
      <c r="EF296" s="94"/>
      <c r="EG296" s="94"/>
      <c r="EH296" s="94"/>
      <c r="EI296" s="94"/>
      <c r="EJ296" s="94"/>
      <c r="EK296" s="94" t="s">
        <v>38</v>
      </c>
      <c r="EL296" s="94"/>
      <c r="EM296" s="94"/>
      <c r="EN296" s="94"/>
      <c r="EO296" s="94"/>
      <c r="EP296" s="94"/>
      <c r="EQ296" s="94"/>
      <c r="ER296" s="94"/>
      <c r="ES296" s="94"/>
      <c r="ET296" s="94"/>
      <c r="EU296" s="94"/>
      <c r="EV296" s="94"/>
      <c r="EW296" s="94"/>
      <c r="EX296" s="74" t="s">
        <v>46</v>
      </c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6"/>
    </row>
    <row r="297" spans="1:166" s="4" customFormat="1" ht="15" customHeight="1">
      <c r="A297" s="80">
        <v>1</v>
      </c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>
        <v>2</v>
      </c>
      <c r="AL297" s="80"/>
      <c r="AM297" s="80"/>
      <c r="AN297" s="80"/>
      <c r="AO297" s="80"/>
      <c r="AP297" s="80"/>
      <c r="AQ297" s="80">
        <v>3</v>
      </c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>
        <v>4</v>
      </c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>
        <v>5</v>
      </c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>
        <v>6</v>
      </c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>
        <v>7</v>
      </c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>
        <v>8</v>
      </c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>
        <v>9</v>
      </c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>
        <v>10</v>
      </c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  <c r="EV297" s="80"/>
      <c r="EW297" s="80"/>
      <c r="EX297" s="109">
        <v>11</v>
      </c>
      <c r="EY297" s="110"/>
      <c r="EZ297" s="110"/>
      <c r="FA297" s="110"/>
      <c r="FB297" s="110"/>
      <c r="FC297" s="110"/>
      <c r="FD297" s="110"/>
      <c r="FE297" s="110"/>
      <c r="FF297" s="110"/>
      <c r="FG297" s="110"/>
      <c r="FH297" s="110"/>
      <c r="FI297" s="110"/>
      <c r="FJ297" s="111"/>
    </row>
    <row r="298" spans="1:166" s="4" customFormat="1" ht="21.75" customHeight="1">
      <c r="A298" s="117" t="s">
        <v>32</v>
      </c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21" t="s">
        <v>33</v>
      </c>
      <c r="AL298" s="121"/>
      <c r="AM298" s="121"/>
      <c r="AN298" s="121"/>
      <c r="AO298" s="121"/>
      <c r="AP298" s="121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73">
        <f>BC301</f>
        <v>9500</v>
      </c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>
        <f>BU301</f>
        <v>0</v>
      </c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>
        <f>CH301</f>
        <v>0</v>
      </c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>
        <f>CH298</f>
        <v>0</v>
      </c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>
        <f>EK301</f>
        <v>9500</v>
      </c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50">
        <f>EX301</f>
        <v>0</v>
      </c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2"/>
    </row>
    <row r="299" spans="1:166" s="4" customFormat="1" ht="18" customHeight="1">
      <c r="A299" s="118" t="s">
        <v>22</v>
      </c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23" t="s">
        <v>34</v>
      </c>
      <c r="AL299" s="123"/>
      <c r="AM299" s="123"/>
      <c r="AN299" s="123"/>
      <c r="AO299" s="123"/>
      <c r="AP299" s="123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60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2"/>
    </row>
    <row r="300" spans="1:166" s="4" customFormat="1" ht="38.25" customHeight="1">
      <c r="A300" s="144" t="s">
        <v>327</v>
      </c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23"/>
      <c r="AL300" s="123"/>
      <c r="AM300" s="123"/>
      <c r="AN300" s="123"/>
      <c r="AO300" s="123"/>
      <c r="AP300" s="123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60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15"/>
      <c r="FI300" s="15"/>
      <c r="FJ300" s="15"/>
    </row>
    <row r="301" spans="1:166" s="4" customFormat="1" ht="22.5" customHeight="1">
      <c r="A301" s="112" t="s">
        <v>328</v>
      </c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73">
        <f>BC302</f>
        <v>9500</v>
      </c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>
        <f>BU302</f>
        <v>0</v>
      </c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>
        <v>0</v>
      </c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>
        <v>0</v>
      </c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>
        <f>EK302</f>
        <v>9500</v>
      </c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50">
        <v>0</v>
      </c>
      <c r="EY301" s="51"/>
      <c r="EZ301" s="51"/>
      <c r="FA301" s="51"/>
      <c r="FB301" s="51"/>
      <c r="FC301" s="51"/>
      <c r="FD301" s="51"/>
      <c r="FE301" s="51"/>
      <c r="FF301" s="51"/>
      <c r="FG301" s="51"/>
      <c r="FH301" s="51"/>
      <c r="FI301" s="51"/>
      <c r="FJ301" s="52"/>
    </row>
    <row r="302" spans="1:166" s="4" customFormat="1" ht="19.5" customHeight="1">
      <c r="A302" s="56" t="s">
        <v>121</v>
      </c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81" t="s">
        <v>62</v>
      </c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72">
        <v>9500</v>
      </c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>
        <v>0</v>
      </c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>
        <v>0</v>
      </c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>
        <f>CH302</f>
        <v>0</v>
      </c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>
        <f>BC302-BU302</f>
        <v>9500</v>
      </c>
      <c r="EL302" s="72"/>
      <c r="EM302" s="72"/>
      <c r="EN302" s="72"/>
      <c r="EO302" s="72"/>
      <c r="EP302" s="72"/>
      <c r="EQ302" s="72"/>
      <c r="ER302" s="72"/>
      <c r="ES302" s="72"/>
      <c r="ET302" s="72"/>
      <c r="EU302" s="72"/>
      <c r="EV302" s="72"/>
      <c r="EW302" s="72"/>
      <c r="EX302" s="60">
        <v>0</v>
      </c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2"/>
    </row>
    <row r="303" spans="1:166" s="4" customFormat="1" ht="18.75">
      <c r="A303" s="93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  <c r="CI303" s="91"/>
      <c r="CJ303" s="91"/>
      <c r="CK303" s="91"/>
      <c r="CL303" s="91"/>
      <c r="CM303" s="91"/>
      <c r="CN303" s="91"/>
      <c r="CO303" s="91"/>
      <c r="CP303" s="91"/>
      <c r="CQ303" s="91"/>
      <c r="CR303" s="91"/>
      <c r="CS303" s="91"/>
      <c r="CT303" s="91"/>
      <c r="CU303" s="91"/>
      <c r="CV303" s="91"/>
      <c r="CW303" s="91"/>
      <c r="CX303" s="91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15"/>
      <c r="FI303" s="15"/>
      <c r="FJ303" s="15"/>
    </row>
    <row r="304" spans="1:166" s="12" customFormat="1" ht="31.5" customHeight="1">
      <c r="A304" s="112" t="s">
        <v>182</v>
      </c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73">
        <f>BC140+BC166+BC175+BC191+BC208+BC225+BC244+BC261+BC298+BC123</f>
        <v>7842100</v>
      </c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73">
        <f>+BU298+BU261+BU244+BU225+BU208+BU191+BU175+BU166+BU140+BU123</f>
        <v>2341297.98</v>
      </c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73">
        <f>CH298+CI261+CH244+CH225+CH208+CH191+CH175+CH166+CH140+CH123</f>
        <v>2341297.98</v>
      </c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73">
        <f>CH304</f>
        <v>2341297.98</v>
      </c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73">
        <f>BC304-BU304</f>
        <v>5500802.02</v>
      </c>
      <c r="EL304" s="93"/>
      <c r="EM304" s="93"/>
      <c r="EN304" s="93"/>
      <c r="EO304" s="93"/>
      <c r="EP304" s="93"/>
      <c r="EQ304" s="93"/>
      <c r="ER304" s="93"/>
      <c r="ES304" s="93"/>
      <c r="ET304" s="93"/>
      <c r="EU304" s="93"/>
      <c r="EV304" s="93"/>
      <c r="EW304" s="93"/>
      <c r="EX304" s="50">
        <f>BU304-CH304</f>
        <v>0</v>
      </c>
      <c r="EY304" s="51"/>
      <c r="EZ304" s="51"/>
      <c r="FA304" s="51"/>
      <c r="FB304" s="51"/>
      <c r="FC304" s="51"/>
      <c r="FD304" s="51"/>
      <c r="FE304" s="51"/>
      <c r="FF304" s="51"/>
      <c r="FG304" s="51"/>
      <c r="FH304" s="51"/>
      <c r="FI304" s="51"/>
      <c r="FJ304" s="52"/>
    </row>
    <row r="305" spans="1:166" s="4" customFormat="1" ht="19.5" customHeight="1">
      <c r="A305" s="109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1"/>
      <c r="BD305" s="8" t="s">
        <v>40</v>
      </c>
      <c r="BE305" s="13"/>
      <c r="BF305" s="13"/>
      <c r="BG305" s="13"/>
      <c r="BH305" s="13"/>
      <c r="BI305" s="3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8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09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1"/>
      <c r="FH305" s="13"/>
      <c r="FI305" s="13"/>
      <c r="FJ305" s="18" t="s">
        <v>47</v>
      </c>
    </row>
    <row r="306" spans="1:166" s="4" customFormat="1" ht="18.75">
      <c r="A306" s="97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  <c r="CJ306" s="98"/>
      <c r="CK306" s="98"/>
      <c r="CL306" s="98"/>
      <c r="CM306" s="98"/>
      <c r="CN306" s="98"/>
      <c r="CO306" s="98"/>
      <c r="CP306" s="98"/>
      <c r="CQ306" s="98"/>
      <c r="CR306" s="98"/>
      <c r="CS306" s="98"/>
      <c r="CT306" s="98"/>
      <c r="CU306" s="98"/>
      <c r="CV306" s="98"/>
      <c r="CW306" s="98"/>
      <c r="CX306" s="98"/>
      <c r="CY306" s="98"/>
      <c r="CZ306" s="98"/>
      <c r="DA306" s="98"/>
      <c r="DB306" s="98"/>
      <c r="DC306" s="98"/>
      <c r="DD306" s="98"/>
      <c r="DE306" s="98"/>
      <c r="DF306" s="98"/>
      <c r="DG306" s="98"/>
      <c r="DH306" s="98"/>
      <c r="DI306" s="98"/>
      <c r="DJ306" s="98"/>
      <c r="DK306" s="98"/>
      <c r="DL306" s="98"/>
      <c r="DM306" s="98"/>
      <c r="DN306" s="98"/>
      <c r="DO306" s="98"/>
      <c r="DP306" s="98"/>
      <c r="DQ306" s="98"/>
      <c r="DR306" s="98"/>
      <c r="DS306" s="98"/>
      <c r="DT306" s="98"/>
      <c r="DU306" s="98"/>
      <c r="DV306" s="98"/>
      <c r="DW306" s="98"/>
      <c r="DX306" s="98"/>
      <c r="DY306" s="98"/>
      <c r="DZ306" s="98"/>
      <c r="EA306" s="98"/>
      <c r="EB306" s="98"/>
      <c r="EC306" s="98"/>
      <c r="ED306" s="98"/>
      <c r="EE306" s="98"/>
      <c r="EF306" s="98"/>
      <c r="EG306" s="98"/>
      <c r="EH306" s="98"/>
      <c r="EI306" s="98"/>
      <c r="EJ306" s="98"/>
      <c r="EK306" s="98"/>
      <c r="EL306" s="98"/>
      <c r="EM306" s="98"/>
      <c r="EN306" s="98"/>
      <c r="EO306" s="98"/>
      <c r="EP306" s="98"/>
      <c r="EQ306" s="98"/>
      <c r="ER306" s="98"/>
      <c r="ES306" s="98"/>
      <c r="ET306" s="98"/>
      <c r="EU306" s="98"/>
      <c r="EV306" s="98"/>
      <c r="EW306" s="98"/>
      <c r="EX306" s="98"/>
      <c r="EY306" s="98"/>
      <c r="EZ306" s="98"/>
      <c r="FA306" s="98"/>
      <c r="FB306" s="98"/>
      <c r="FC306" s="98"/>
      <c r="FD306" s="98"/>
      <c r="FE306" s="98"/>
      <c r="FF306" s="98"/>
      <c r="FG306" s="98"/>
      <c r="FH306" s="98"/>
      <c r="FI306" s="98"/>
      <c r="FJ306" s="99"/>
    </row>
    <row r="307" spans="1:166" s="4" customFormat="1" ht="18.75" customHeight="1">
      <c r="A307" s="126" t="s">
        <v>8</v>
      </c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94" t="s">
        <v>23</v>
      </c>
      <c r="AQ307" s="94"/>
      <c r="AR307" s="94"/>
      <c r="AS307" s="94"/>
      <c r="AT307" s="94"/>
      <c r="AU307" s="94"/>
      <c r="AV307" s="127">
        <v>0</v>
      </c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8"/>
      <c r="BJ307" s="128"/>
      <c r="BK307" s="129"/>
      <c r="BL307" s="127" t="s">
        <v>48</v>
      </c>
      <c r="BM307" s="128"/>
      <c r="BN307" s="128"/>
      <c r="BO307" s="128"/>
      <c r="BP307" s="128"/>
      <c r="BQ307" s="128"/>
      <c r="BR307" s="128"/>
      <c r="BS307" s="128"/>
      <c r="BT307" s="128"/>
      <c r="BU307" s="128"/>
      <c r="BV307" s="128"/>
      <c r="BW307" s="128"/>
      <c r="BX307" s="128"/>
      <c r="BY307" s="128"/>
      <c r="BZ307" s="128"/>
      <c r="CA307" s="128"/>
      <c r="CB307" s="128"/>
      <c r="CC307" s="128"/>
      <c r="CD307" s="128"/>
      <c r="CE307" s="129"/>
      <c r="CF307" s="94" t="s">
        <v>24</v>
      </c>
      <c r="CG307" s="94"/>
      <c r="CH307" s="94"/>
      <c r="CI307" s="94"/>
      <c r="CJ307" s="94"/>
      <c r="CK307" s="94"/>
      <c r="CL307" s="94"/>
      <c r="CM307" s="94"/>
      <c r="CN307" s="94"/>
      <c r="CO307" s="94"/>
      <c r="CP307" s="94"/>
      <c r="CQ307" s="94"/>
      <c r="CR307" s="94"/>
      <c r="CS307" s="94"/>
      <c r="CT307" s="94"/>
      <c r="CU307" s="94"/>
      <c r="CV307" s="94"/>
      <c r="CW307" s="94"/>
      <c r="CX307" s="94"/>
      <c r="CY307" s="94"/>
      <c r="CZ307" s="94"/>
      <c r="DA307" s="94"/>
      <c r="DB307" s="94"/>
      <c r="DC307" s="94"/>
      <c r="DD307" s="94"/>
      <c r="DE307" s="94"/>
      <c r="DF307" s="94"/>
      <c r="DG307" s="94"/>
      <c r="DH307" s="94"/>
      <c r="DI307" s="94"/>
      <c r="DJ307" s="94"/>
      <c r="DK307" s="94"/>
      <c r="DL307" s="94"/>
      <c r="DM307" s="94"/>
      <c r="DN307" s="94"/>
      <c r="DO307" s="94"/>
      <c r="DP307" s="94"/>
      <c r="DQ307" s="94"/>
      <c r="DR307" s="94"/>
      <c r="DS307" s="94"/>
      <c r="DT307" s="94"/>
      <c r="DU307" s="94"/>
      <c r="DV307" s="94"/>
      <c r="DW307" s="94"/>
      <c r="DX307" s="94"/>
      <c r="DY307" s="94"/>
      <c r="DZ307" s="94"/>
      <c r="EA307" s="94"/>
      <c r="EB307" s="94"/>
      <c r="EC307" s="94"/>
      <c r="ED307" s="94"/>
      <c r="EE307" s="94"/>
      <c r="EF307" s="94"/>
      <c r="EG307" s="94"/>
      <c r="EH307" s="94"/>
      <c r="EI307" s="94"/>
      <c r="EJ307" s="94"/>
      <c r="EK307" s="94"/>
      <c r="EL307" s="94"/>
      <c r="EM307" s="94"/>
      <c r="EN307" s="94"/>
      <c r="EO307" s="94"/>
      <c r="EP307" s="94"/>
      <c r="EQ307" s="94"/>
      <c r="ER307" s="94"/>
      <c r="ES307" s="94"/>
      <c r="ET307" s="127" t="s">
        <v>29</v>
      </c>
      <c r="EU307" s="128"/>
      <c r="EV307" s="128"/>
      <c r="EW307" s="128"/>
      <c r="EX307" s="128"/>
      <c r="EY307" s="128"/>
      <c r="EZ307" s="128"/>
      <c r="FA307" s="128"/>
      <c r="FB307" s="128"/>
      <c r="FC307" s="128"/>
      <c r="FD307" s="128"/>
      <c r="FE307" s="128"/>
      <c r="FF307" s="128"/>
      <c r="FG307" s="128"/>
      <c r="FH307" s="128"/>
      <c r="FI307" s="128"/>
      <c r="FJ307" s="129"/>
    </row>
    <row r="308" spans="1:166" s="4" customFormat="1" ht="97.5" customHeight="1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94"/>
      <c r="AQ308" s="94"/>
      <c r="AR308" s="94"/>
      <c r="AS308" s="94"/>
      <c r="AT308" s="94"/>
      <c r="AU308" s="94"/>
      <c r="AV308" s="130"/>
      <c r="AW308" s="131"/>
      <c r="AX308" s="131"/>
      <c r="AY308" s="131"/>
      <c r="AZ308" s="131"/>
      <c r="BA308" s="131"/>
      <c r="BB308" s="131"/>
      <c r="BC308" s="131"/>
      <c r="BD308" s="131"/>
      <c r="BE308" s="131"/>
      <c r="BF308" s="131"/>
      <c r="BG308" s="131"/>
      <c r="BH308" s="131"/>
      <c r="BI308" s="131"/>
      <c r="BJ308" s="131"/>
      <c r="BK308" s="132"/>
      <c r="BL308" s="130"/>
      <c r="BM308" s="131"/>
      <c r="BN308" s="131"/>
      <c r="BO308" s="131"/>
      <c r="BP308" s="131"/>
      <c r="BQ308" s="131"/>
      <c r="BR308" s="131"/>
      <c r="BS308" s="131"/>
      <c r="BT308" s="131"/>
      <c r="BU308" s="131"/>
      <c r="BV308" s="131"/>
      <c r="BW308" s="131"/>
      <c r="BX308" s="131"/>
      <c r="BY308" s="131"/>
      <c r="BZ308" s="131"/>
      <c r="CA308" s="131"/>
      <c r="CB308" s="131"/>
      <c r="CC308" s="131"/>
      <c r="CD308" s="131"/>
      <c r="CE308" s="132"/>
      <c r="CF308" s="94" t="s">
        <v>254</v>
      </c>
      <c r="CG308" s="94"/>
      <c r="CH308" s="94"/>
      <c r="CI308" s="94"/>
      <c r="CJ308" s="94"/>
      <c r="CK308" s="94"/>
      <c r="CL308" s="94"/>
      <c r="CM308" s="94"/>
      <c r="CN308" s="94"/>
      <c r="CO308" s="94"/>
      <c r="CP308" s="94"/>
      <c r="CQ308" s="94"/>
      <c r="CR308" s="94"/>
      <c r="CS308" s="94"/>
      <c r="CT308" s="94"/>
      <c r="CU308" s="94"/>
      <c r="CV308" s="94"/>
      <c r="CW308" s="94" t="s">
        <v>25</v>
      </c>
      <c r="CX308" s="94"/>
      <c r="CY308" s="94"/>
      <c r="CZ308" s="94"/>
      <c r="DA308" s="94"/>
      <c r="DB308" s="94"/>
      <c r="DC308" s="94"/>
      <c r="DD308" s="94"/>
      <c r="DE308" s="94"/>
      <c r="DF308" s="94"/>
      <c r="DG308" s="94"/>
      <c r="DH308" s="94"/>
      <c r="DI308" s="94"/>
      <c r="DJ308" s="94"/>
      <c r="DK308" s="94"/>
      <c r="DL308" s="94"/>
      <c r="DM308" s="94"/>
      <c r="DN308" s="94" t="s">
        <v>26</v>
      </c>
      <c r="DO308" s="94"/>
      <c r="DP308" s="94"/>
      <c r="DQ308" s="94"/>
      <c r="DR308" s="94"/>
      <c r="DS308" s="94"/>
      <c r="DT308" s="94"/>
      <c r="DU308" s="94"/>
      <c r="DV308" s="94"/>
      <c r="DW308" s="94"/>
      <c r="DX308" s="94"/>
      <c r="DY308" s="94"/>
      <c r="DZ308" s="94"/>
      <c r="EA308" s="94"/>
      <c r="EB308" s="94"/>
      <c r="EC308" s="94"/>
      <c r="ED308" s="94"/>
      <c r="EE308" s="94" t="s">
        <v>27</v>
      </c>
      <c r="EF308" s="94"/>
      <c r="EG308" s="94"/>
      <c r="EH308" s="94"/>
      <c r="EI308" s="94"/>
      <c r="EJ308" s="94"/>
      <c r="EK308" s="94"/>
      <c r="EL308" s="94"/>
      <c r="EM308" s="94"/>
      <c r="EN308" s="94"/>
      <c r="EO308" s="94"/>
      <c r="EP308" s="94"/>
      <c r="EQ308" s="94"/>
      <c r="ER308" s="94"/>
      <c r="ES308" s="94"/>
      <c r="ET308" s="130"/>
      <c r="EU308" s="131"/>
      <c r="EV308" s="131"/>
      <c r="EW308" s="131"/>
      <c r="EX308" s="131"/>
      <c r="EY308" s="131"/>
      <c r="EZ308" s="131"/>
      <c r="FA308" s="131"/>
      <c r="FB308" s="131"/>
      <c r="FC308" s="131"/>
      <c r="FD308" s="131"/>
      <c r="FE308" s="131"/>
      <c r="FF308" s="131"/>
      <c r="FG308" s="131"/>
      <c r="FH308" s="131"/>
      <c r="FI308" s="131"/>
      <c r="FJ308" s="132"/>
    </row>
    <row r="309" spans="1:166" s="4" customFormat="1" ht="18.75">
      <c r="A309" s="80">
        <v>1</v>
      </c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>
        <v>2</v>
      </c>
      <c r="AQ309" s="80"/>
      <c r="AR309" s="80"/>
      <c r="AS309" s="80"/>
      <c r="AT309" s="80"/>
      <c r="AU309" s="80"/>
      <c r="AV309" s="109">
        <v>3</v>
      </c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1"/>
      <c r="BL309" s="109">
        <v>4</v>
      </c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1"/>
      <c r="CF309" s="80">
        <v>5</v>
      </c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>
        <v>6</v>
      </c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>
        <v>7</v>
      </c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>
        <v>8</v>
      </c>
      <c r="EF309" s="80"/>
      <c r="EG309" s="80"/>
      <c r="EH309" s="80"/>
      <c r="EI309" s="80"/>
      <c r="EJ309" s="80"/>
      <c r="EK309" s="80"/>
      <c r="EL309" s="80"/>
      <c r="EM309" s="80"/>
      <c r="EN309" s="80"/>
      <c r="EO309" s="80"/>
      <c r="EP309" s="80"/>
      <c r="EQ309" s="80"/>
      <c r="ER309" s="80"/>
      <c r="ES309" s="80"/>
      <c r="ET309" s="109">
        <v>9</v>
      </c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1"/>
    </row>
    <row r="310" spans="1:166" s="4" customFormat="1" ht="18.75">
      <c r="A310" s="124" t="s">
        <v>44</v>
      </c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124"/>
      <c r="AP310" s="123" t="s">
        <v>69</v>
      </c>
      <c r="AQ310" s="123"/>
      <c r="AR310" s="123"/>
      <c r="AS310" s="123"/>
      <c r="AT310" s="123"/>
      <c r="AU310" s="123"/>
      <c r="AV310" s="60" t="s">
        <v>253</v>
      </c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2"/>
      <c r="BL310" s="60">
        <f>BL318+BL314</f>
        <v>0</v>
      </c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2"/>
      <c r="CF310" s="72">
        <f>CF318+CF314</f>
        <v>-698193.3500000001</v>
      </c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>
        <f>CF310</f>
        <v>-698193.3500000001</v>
      </c>
      <c r="EF310" s="72"/>
      <c r="EG310" s="72"/>
      <c r="EH310" s="72"/>
      <c r="EI310" s="72"/>
      <c r="EJ310" s="72"/>
      <c r="EK310" s="72"/>
      <c r="EL310" s="72"/>
      <c r="EM310" s="72"/>
      <c r="EN310" s="72"/>
      <c r="EO310" s="72"/>
      <c r="EP310" s="72"/>
      <c r="EQ310" s="72"/>
      <c r="ER310" s="72"/>
      <c r="ES310" s="72"/>
      <c r="ET310" s="60">
        <f>ET318+ET312</f>
        <v>698193.3499999996</v>
      </c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2"/>
    </row>
    <row r="311" spans="1:166" s="4" customFormat="1" ht="18.75">
      <c r="A311" s="118" t="s">
        <v>22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23" t="s">
        <v>68</v>
      </c>
      <c r="AQ311" s="123"/>
      <c r="AR311" s="123"/>
      <c r="AS311" s="123"/>
      <c r="AT311" s="123"/>
      <c r="AU311" s="123"/>
      <c r="AV311" s="60" t="s">
        <v>253</v>
      </c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2"/>
      <c r="BL311" s="60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60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2"/>
    </row>
    <row r="312" spans="1:166" s="4" customFormat="1" ht="18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81"/>
      <c r="AQ312" s="81"/>
      <c r="AR312" s="81"/>
      <c r="AS312" s="81"/>
      <c r="AT312" s="81"/>
      <c r="AU312" s="81"/>
      <c r="AV312" s="60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2"/>
      <c r="BL312" s="60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60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2"/>
    </row>
    <row r="313" spans="1:166" s="4" customFormat="1" ht="17.25" customHeight="1">
      <c r="A313" s="125" t="s">
        <v>70</v>
      </c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81" t="s">
        <v>71</v>
      </c>
      <c r="AQ313" s="81"/>
      <c r="AR313" s="81"/>
      <c r="AS313" s="81"/>
      <c r="AT313" s="81"/>
      <c r="AU313" s="81"/>
      <c r="AV313" s="60" t="s">
        <v>253</v>
      </c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2"/>
      <c r="BL313" s="60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60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2"/>
    </row>
    <row r="314" spans="1:166" s="4" customFormat="1" ht="18.75" customHeight="1" hidden="1">
      <c r="A314" s="140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2"/>
      <c r="AP314" s="57"/>
      <c r="AQ314" s="48"/>
      <c r="AR314" s="48"/>
      <c r="AS314" s="48"/>
      <c r="AT314" s="48"/>
      <c r="AU314" s="49"/>
      <c r="AV314" s="143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9"/>
      <c r="BL314" s="60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9"/>
      <c r="CF314" s="60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2"/>
      <c r="CW314" s="60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2"/>
      <c r="DN314" s="60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2"/>
      <c r="EE314" s="60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2"/>
      <c r="ET314" s="60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2"/>
    </row>
    <row r="315" spans="1:166" s="4" customFormat="1" ht="18.7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81"/>
      <c r="AQ315" s="81"/>
      <c r="AR315" s="81"/>
      <c r="AS315" s="81"/>
      <c r="AT315" s="81"/>
      <c r="AU315" s="81"/>
      <c r="AV315" s="60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2"/>
      <c r="BL315" s="60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60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2"/>
    </row>
    <row r="316" spans="1:166" s="4" customFormat="1" ht="18.75">
      <c r="A316" s="125" t="s">
        <v>72</v>
      </c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81" t="s">
        <v>73</v>
      </c>
      <c r="AQ316" s="81"/>
      <c r="AR316" s="81"/>
      <c r="AS316" s="81"/>
      <c r="AT316" s="81"/>
      <c r="AU316" s="81"/>
      <c r="AV316" s="60" t="s">
        <v>253</v>
      </c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2"/>
      <c r="BL316" s="60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60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2"/>
    </row>
    <row r="317" spans="1:166" s="4" customFormat="1" ht="18.7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81"/>
      <c r="AQ317" s="81"/>
      <c r="AR317" s="81"/>
      <c r="AS317" s="81"/>
      <c r="AT317" s="81"/>
      <c r="AU317" s="81"/>
      <c r="AV317" s="60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2"/>
      <c r="BL317" s="60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60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2"/>
    </row>
    <row r="318" spans="1:166" s="4" customFormat="1" ht="18.75">
      <c r="A318" s="114" t="s">
        <v>74</v>
      </c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14"/>
      <c r="AK318" s="114"/>
      <c r="AL318" s="114"/>
      <c r="AM318" s="114"/>
      <c r="AN318" s="114"/>
      <c r="AO318" s="114"/>
      <c r="AP318" s="81" t="s">
        <v>75</v>
      </c>
      <c r="AQ318" s="81"/>
      <c r="AR318" s="81"/>
      <c r="AS318" s="81"/>
      <c r="AT318" s="81"/>
      <c r="AU318" s="81"/>
      <c r="AV318" s="60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2"/>
      <c r="BL318" s="60">
        <f>BL319+BL320</f>
        <v>0</v>
      </c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2"/>
      <c r="CF318" s="72">
        <f>CF319+CF320</f>
        <v>-698193.3500000001</v>
      </c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>
        <f>CF318</f>
        <v>-698193.3500000001</v>
      </c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60">
        <f>ET320+ET319</f>
        <v>698193.3499999996</v>
      </c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2"/>
    </row>
    <row r="319" spans="1:166" s="4" customFormat="1" ht="18.75">
      <c r="A319" s="114" t="s">
        <v>82</v>
      </c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81" t="s">
        <v>251</v>
      </c>
      <c r="AQ319" s="81"/>
      <c r="AR319" s="81"/>
      <c r="AS319" s="81"/>
      <c r="AT319" s="81"/>
      <c r="AU319" s="81"/>
      <c r="AV319" s="60" t="s">
        <v>83</v>
      </c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2"/>
      <c r="BL319" s="60">
        <f>-BJ13</f>
        <v>-7842100</v>
      </c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2"/>
      <c r="CF319" s="72">
        <f>-CF13</f>
        <v>-3039491.33</v>
      </c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>
        <f>CF319</f>
        <v>-3039491.33</v>
      </c>
      <c r="EF319" s="72"/>
      <c r="EG319" s="72"/>
      <c r="EH319" s="72"/>
      <c r="EI319" s="72"/>
      <c r="EJ319" s="72"/>
      <c r="EK319" s="72"/>
      <c r="EL319" s="72"/>
      <c r="EM319" s="72"/>
      <c r="EN319" s="72"/>
      <c r="EO319" s="72"/>
      <c r="EP319" s="72"/>
      <c r="EQ319" s="72"/>
      <c r="ER319" s="72"/>
      <c r="ES319" s="72"/>
      <c r="ET319" s="60">
        <f>BL319-CF319</f>
        <v>-4802608.67</v>
      </c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2"/>
    </row>
    <row r="320" spans="1:166" s="4" customFormat="1" ht="18.75">
      <c r="A320" s="114" t="s">
        <v>84</v>
      </c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81" t="s">
        <v>252</v>
      </c>
      <c r="AQ320" s="81"/>
      <c r="AR320" s="81"/>
      <c r="AS320" s="81"/>
      <c r="AT320" s="81"/>
      <c r="AU320" s="81"/>
      <c r="AV320" s="60" t="s">
        <v>85</v>
      </c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2"/>
      <c r="BL320" s="60">
        <f>BC304</f>
        <v>7842100</v>
      </c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2"/>
      <c r="CF320" s="72">
        <f>CH304</f>
        <v>2341297.98</v>
      </c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>
        <f>CF320</f>
        <v>2341297.98</v>
      </c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60">
        <f>+BL320-CF320</f>
        <v>5500802.02</v>
      </c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2"/>
    </row>
    <row r="321" s="4" customFormat="1" ht="18.75"/>
    <row r="322" spans="1:84" s="4" customFormat="1" ht="18.75">
      <c r="A322" s="4" t="s">
        <v>9</v>
      </c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H322" s="134" t="s">
        <v>65</v>
      </c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CF322" s="4" t="s">
        <v>41</v>
      </c>
    </row>
    <row r="323" spans="14:149" s="4" customFormat="1" ht="18.75">
      <c r="N323" s="135" t="s">
        <v>11</v>
      </c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H323" s="135" t="s">
        <v>12</v>
      </c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  <c r="AU323" s="135"/>
      <c r="AV323" s="135"/>
      <c r="AW323" s="135"/>
      <c r="AX323" s="135"/>
      <c r="AY323" s="135"/>
      <c r="AZ323" s="135"/>
      <c r="BA323" s="135"/>
      <c r="BB323" s="135"/>
      <c r="BC323" s="135"/>
      <c r="BD323" s="135"/>
      <c r="BE323" s="135"/>
      <c r="BF323" s="135"/>
      <c r="BG323" s="135"/>
      <c r="BH323" s="135"/>
      <c r="CF323" s="4" t="s">
        <v>42</v>
      </c>
      <c r="DC323" s="134"/>
      <c r="DD323" s="134"/>
      <c r="DE323" s="134"/>
      <c r="DF323" s="134"/>
      <c r="DG323" s="134"/>
      <c r="DH323" s="134"/>
      <c r="DI323" s="134"/>
      <c r="DJ323" s="134"/>
      <c r="DK323" s="134"/>
      <c r="DL323" s="134"/>
      <c r="DM323" s="134"/>
      <c r="DN323" s="134"/>
      <c r="DO323" s="134"/>
      <c r="DP323" s="134"/>
      <c r="DS323" s="134" t="s">
        <v>179</v>
      </c>
      <c r="DT323" s="134"/>
      <c r="DU323" s="134"/>
      <c r="DV323" s="134"/>
      <c r="DW323" s="134"/>
      <c r="DX323" s="134"/>
      <c r="DY323" s="134"/>
      <c r="DZ323" s="134"/>
      <c r="EA323" s="134"/>
      <c r="EB323" s="134"/>
      <c r="EC323" s="134"/>
      <c r="ED323" s="134"/>
      <c r="EE323" s="134"/>
      <c r="EF323" s="134"/>
      <c r="EG323" s="134"/>
      <c r="EH323" s="134"/>
      <c r="EI323" s="134"/>
      <c r="EJ323" s="134"/>
      <c r="EK323" s="134"/>
      <c r="EL323" s="134"/>
      <c r="EM323" s="134"/>
      <c r="EN323" s="134"/>
      <c r="EO323" s="134"/>
      <c r="EP323" s="134"/>
      <c r="EQ323" s="134"/>
      <c r="ER323" s="134"/>
      <c r="ES323" s="134"/>
    </row>
    <row r="324" spans="1:149" s="4" customFormat="1" ht="18.75">
      <c r="A324" s="4" t="s">
        <v>10</v>
      </c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H324" s="134" t="s">
        <v>80</v>
      </c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/>
      <c r="DC324" s="135" t="s">
        <v>11</v>
      </c>
      <c r="DD324" s="135"/>
      <c r="DE324" s="135"/>
      <c r="DF324" s="135"/>
      <c r="DG324" s="135"/>
      <c r="DH324" s="135"/>
      <c r="DI324" s="135"/>
      <c r="DJ324" s="135"/>
      <c r="DK324" s="135"/>
      <c r="DL324" s="135"/>
      <c r="DM324" s="135"/>
      <c r="DN324" s="135"/>
      <c r="DO324" s="135"/>
      <c r="DP324" s="135"/>
      <c r="DS324" s="135" t="s">
        <v>12</v>
      </c>
      <c r="DT324" s="135"/>
      <c r="DU324" s="135"/>
      <c r="DV324" s="135"/>
      <c r="DW324" s="135"/>
      <c r="DX324" s="135"/>
      <c r="DY324" s="135"/>
      <c r="DZ324" s="135"/>
      <c r="EA324" s="135"/>
      <c r="EB324" s="135"/>
      <c r="EC324" s="135"/>
      <c r="ED324" s="135"/>
      <c r="EE324" s="135"/>
      <c r="EF324" s="135"/>
      <c r="EG324" s="135"/>
      <c r="EH324" s="135"/>
      <c r="EI324" s="135"/>
      <c r="EJ324" s="135"/>
      <c r="EK324" s="135"/>
      <c r="EL324" s="135"/>
      <c r="EM324" s="135"/>
      <c r="EN324" s="135"/>
      <c r="EO324" s="135"/>
      <c r="EP324" s="135"/>
      <c r="EQ324" s="135"/>
      <c r="ER324" s="135"/>
      <c r="ES324" s="135"/>
    </row>
    <row r="325" spans="18:60" s="4" customFormat="1" ht="18.75">
      <c r="R325" s="135" t="s">
        <v>11</v>
      </c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H325" s="135" t="s">
        <v>12</v>
      </c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5"/>
      <c r="AZ325" s="135"/>
      <c r="BA325" s="135"/>
      <c r="BB325" s="135"/>
      <c r="BC325" s="135"/>
      <c r="BD325" s="135"/>
      <c r="BE325" s="135"/>
      <c r="BF325" s="135"/>
      <c r="BG325" s="135"/>
      <c r="BH325" s="135"/>
    </row>
    <row r="326" spans="64:166" s="4" customFormat="1" ht="18.75">
      <c r="BL326" s="26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8"/>
    </row>
    <row r="327" spans="1:166" s="4" customFormat="1" ht="18.75">
      <c r="A327" s="136" t="s">
        <v>13</v>
      </c>
      <c r="B327" s="136"/>
      <c r="C327" s="137" t="s">
        <v>335</v>
      </c>
      <c r="D327" s="137"/>
      <c r="E327" s="137"/>
      <c r="F327" s="4" t="s">
        <v>13</v>
      </c>
      <c r="I327" s="134" t="s">
        <v>334</v>
      </c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6">
        <v>20</v>
      </c>
      <c r="Z327" s="136"/>
      <c r="AA327" s="136"/>
      <c r="AB327" s="136"/>
      <c r="AC327" s="136"/>
      <c r="AD327" s="133">
        <v>14</v>
      </c>
      <c r="AE327" s="133"/>
      <c r="AF327" s="133"/>
      <c r="BL327" s="29"/>
      <c r="BM327" s="5" t="s">
        <v>43</v>
      </c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30"/>
    </row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31" customFormat="1" ht="20.25"/>
    <row r="414" s="31" customFormat="1" ht="20.25"/>
    <row r="415" s="31" customFormat="1" ht="20.25"/>
    <row r="416" s="31" customFormat="1" ht="20.25"/>
    <row r="417" s="31" customFormat="1" ht="20.25"/>
    <row r="418" s="31" customFormat="1" ht="20.25"/>
    <row r="419" s="31" customFormat="1" ht="20.25"/>
    <row r="420" s="31" customFormat="1" ht="20.25"/>
    <row r="421" s="31" customFormat="1" ht="20.25"/>
    <row r="422" s="31" customFormat="1" ht="20.2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</sheetData>
  <sheetProtection/>
  <mergeCells count="2934">
    <mergeCell ref="BC292:BT292"/>
    <mergeCell ref="EX292:FJ292"/>
    <mergeCell ref="BU291:CG291"/>
    <mergeCell ref="CH291:CW291"/>
    <mergeCell ref="CX291:DJ291"/>
    <mergeCell ref="DX291:EJ291"/>
    <mergeCell ref="A291:AJ291"/>
    <mergeCell ref="AK291:AP291"/>
    <mergeCell ref="AQ291:BB291"/>
    <mergeCell ref="BC291:BT291"/>
    <mergeCell ref="BU290:CG290"/>
    <mergeCell ref="CH290:CW290"/>
    <mergeCell ref="CX290:DJ290"/>
    <mergeCell ref="DX290:EJ290"/>
    <mergeCell ref="A290:AJ290"/>
    <mergeCell ref="AK290:AP290"/>
    <mergeCell ref="AQ290:BB290"/>
    <mergeCell ref="BC290:BT290"/>
    <mergeCell ref="EX273:FJ273"/>
    <mergeCell ref="A285:AJ285"/>
    <mergeCell ref="AK285:AP285"/>
    <mergeCell ref="AQ285:BB285"/>
    <mergeCell ref="BC285:BR285"/>
    <mergeCell ref="BU285:CG285"/>
    <mergeCell ref="CH285:CW285"/>
    <mergeCell ref="CX285:DJ285"/>
    <mergeCell ref="DK285:DW285"/>
    <mergeCell ref="EX276:FJ276"/>
    <mergeCell ref="EK273:EW273"/>
    <mergeCell ref="EX278:FJ278"/>
    <mergeCell ref="A273:AJ273"/>
    <mergeCell ref="A276:AJ276"/>
    <mergeCell ref="AK276:AP276"/>
    <mergeCell ref="AQ276:BB276"/>
    <mergeCell ref="BC276:BT276"/>
    <mergeCell ref="BU276:CG276"/>
    <mergeCell ref="CH276:CW276"/>
    <mergeCell ref="AK277:AP277"/>
    <mergeCell ref="A253:AJ253"/>
    <mergeCell ref="AK253:AP253"/>
    <mergeCell ref="AQ253:BB253"/>
    <mergeCell ref="BC253:BR253"/>
    <mergeCell ref="A260:AJ260"/>
    <mergeCell ref="A268:AJ268"/>
    <mergeCell ref="A264:AJ264"/>
    <mergeCell ref="A263:AJ263"/>
    <mergeCell ref="A265:AJ265"/>
    <mergeCell ref="A261:AJ261"/>
    <mergeCell ref="A262:AJ262"/>
    <mergeCell ref="A267:AJ267"/>
    <mergeCell ref="A266:AJ266"/>
    <mergeCell ref="BC248:BR248"/>
    <mergeCell ref="AQ249:BB249"/>
    <mergeCell ref="BC250:BT250"/>
    <mergeCell ref="BC247:BR247"/>
    <mergeCell ref="AQ250:BB250"/>
    <mergeCell ref="BC249:BT249"/>
    <mergeCell ref="A239:BH239"/>
    <mergeCell ref="AK243:AP243"/>
    <mergeCell ref="AK241:AP242"/>
    <mergeCell ref="A241:AJ242"/>
    <mergeCell ref="AK249:AP249"/>
    <mergeCell ref="AQ251:BB251"/>
    <mergeCell ref="A250:AJ250"/>
    <mergeCell ref="AQ247:BB247"/>
    <mergeCell ref="A248:AJ248"/>
    <mergeCell ref="AK248:AP248"/>
    <mergeCell ref="AQ248:BB248"/>
    <mergeCell ref="AK247:AP247"/>
    <mergeCell ref="A247:AJ247"/>
    <mergeCell ref="A249:AJ249"/>
    <mergeCell ref="AQ281:BB281"/>
    <mergeCell ref="BC281:BT281"/>
    <mergeCell ref="BC280:BT280"/>
    <mergeCell ref="AQ280:BB280"/>
    <mergeCell ref="BC263:BT263"/>
    <mergeCell ref="BC264:BT264"/>
    <mergeCell ref="BC258:BT259"/>
    <mergeCell ref="BU278:CG278"/>
    <mergeCell ref="BU268:CG268"/>
    <mergeCell ref="BU269:CG269"/>
    <mergeCell ref="BC269:BT269"/>
    <mergeCell ref="BC268:BT268"/>
    <mergeCell ref="BC278:BT278"/>
    <mergeCell ref="BC277:BT277"/>
    <mergeCell ref="AQ272:BB272"/>
    <mergeCell ref="BC272:BT272"/>
    <mergeCell ref="AQ271:BB271"/>
    <mergeCell ref="AQ274:BB274"/>
    <mergeCell ref="BC274:BT274"/>
    <mergeCell ref="AQ273:BB273"/>
    <mergeCell ref="BC273:BT273"/>
    <mergeCell ref="BC271:BT271"/>
    <mergeCell ref="BC270:BR270"/>
    <mergeCell ref="BU267:CG267"/>
    <mergeCell ref="BU271:CG271"/>
    <mergeCell ref="BC267:BT267"/>
    <mergeCell ref="BU270:CG270"/>
    <mergeCell ref="CX253:DJ253"/>
    <mergeCell ref="DK253:DW253"/>
    <mergeCell ref="CH219:CW219"/>
    <mergeCell ref="CH223:CW223"/>
    <mergeCell ref="CX228:DJ228"/>
    <mergeCell ref="CX244:DJ244"/>
    <mergeCell ref="CH220:CW220"/>
    <mergeCell ref="CX233:DJ233"/>
    <mergeCell ref="CX231:DJ231"/>
    <mergeCell ref="CX229:DJ229"/>
    <mergeCell ref="BC251:BT251"/>
    <mergeCell ref="BC252:BT252"/>
    <mergeCell ref="BU249:CG249"/>
    <mergeCell ref="BU251:CG251"/>
    <mergeCell ref="BU250:CG250"/>
    <mergeCell ref="BU262:CG262"/>
    <mergeCell ref="DK260:DW260"/>
    <mergeCell ref="CX261:DJ261"/>
    <mergeCell ref="CX260:DJ260"/>
    <mergeCell ref="CX262:DJ262"/>
    <mergeCell ref="CW74:DM74"/>
    <mergeCell ref="CH177:CW177"/>
    <mergeCell ref="DN69:ED69"/>
    <mergeCell ref="DN71:ED71"/>
    <mergeCell ref="CW69:DM69"/>
    <mergeCell ref="CW72:DM72"/>
    <mergeCell ref="DK177:DW177"/>
    <mergeCell ref="DN72:ED72"/>
    <mergeCell ref="DN70:ED70"/>
    <mergeCell ref="CF117:CV117"/>
    <mergeCell ref="DN62:ED62"/>
    <mergeCell ref="CW66:DM66"/>
    <mergeCell ref="DN67:ED67"/>
    <mergeCell ref="DN68:ED68"/>
    <mergeCell ref="DN65:ED65"/>
    <mergeCell ref="DN66:ED66"/>
    <mergeCell ref="CW64:DM64"/>
    <mergeCell ref="CW63:DM63"/>
    <mergeCell ref="DN63:ED63"/>
    <mergeCell ref="DN64:ED64"/>
    <mergeCell ref="CW67:DM67"/>
    <mergeCell ref="DK127:DW127"/>
    <mergeCell ref="CH128:CW128"/>
    <mergeCell ref="EX155:FG155"/>
    <mergeCell ref="EK155:EW155"/>
    <mergeCell ref="EE117:ES117"/>
    <mergeCell ref="DN97:ED97"/>
    <mergeCell ref="EX123:FJ123"/>
    <mergeCell ref="EX124:FJ124"/>
    <mergeCell ref="EK141:EW141"/>
    <mergeCell ref="EK202:EW202"/>
    <mergeCell ref="EX202:FJ202"/>
    <mergeCell ref="EK132:EW132"/>
    <mergeCell ref="EK134:EW134"/>
    <mergeCell ref="EX135:FJ135"/>
    <mergeCell ref="EK137:FJ137"/>
    <mergeCell ref="EX133:FG133"/>
    <mergeCell ref="EX138:FJ138"/>
    <mergeCell ref="EK138:EW138"/>
    <mergeCell ref="EX141:FJ141"/>
    <mergeCell ref="CX156:DR156"/>
    <mergeCell ref="DK155:DW155"/>
    <mergeCell ref="BU154:CG154"/>
    <mergeCell ref="BU158:CG158"/>
    <mergeCell ref="CX155:DJ155"/>
    <mergeCell ref="CX154:DJ154"/>
    <mergeCell ref="DK154:DW154"/>
    <mergeCell ref="BU156:CG156"/>
    <mergeCell ref="DK158:DW158"/>
    <mergeCell ref="DK157:DW157"/>
    <mergeCell ref="DX197:EJ197"/>
    <mergeCell ref="DX196:EJ196"/>
    <mergeCell ref="DX198:EJ198"/>
    <mergeCell ref="CH199:CW199"/>
    <mergeCell ref="DK199:DW199"/>
    <mergeCell ref="CX199:DJ199"/>
    <mergeCell ref="DX199:EJ199"/>
    <mergeCell ref="EK201:EW201"/>
    <mergeCell ref="EK198:EW198"/>
    <mergeCell ref="EK196:EW196"/>
    <mergeCell ref="EK197:EW197"/>
    <mergeCell ref="EK200:EW200"/>
    <mergeCell ref="CW51:DM51"/>
    <mergeCell ref="CW54:DM54"/>
    <mergeCell ref="CW52:DM52"/>
    <mergeCell ref="CH194:CW194"/>
    <mergeCell ref="CH192:CW192"/>
    <mergeCell ref="CH182:CW182"/>
    <mergeCell ref="CW59:DM59"/>
    <mergeCell ref="CF69:CV69"/>
    <mergeCell ref="CW68:DM68"/>
    <mergeCell ref="CF101:CV101"/>
    <mergeCell ref="CX224:DJ224"/>
    <mergeCell ref="CH225:CW225"/>
    <mergeCell ref="CX227:DJ227"/>
    <mergeCell ref="CX226:DJ226"/>
    <mergeCell ref="CH227:CW227"/>
    <mergeCell ref="CX225:DJ225"/>
    <mergeCell ref="CH226:CW226"/>
    <mergeCell ref="DX237:EJ237"/>
    <mergeCell ref="DX233:EJ233"/>
    <mergeCell ref="EX233:FG233"/>
    <mergeCell ref="EK233:EW233"/>
    <mergeCell ref="EK234:EW234"/>
    <mergeCell ref="EX234:FG234"/>
    <mergeCell ref="DX235:EJ235"/>
    <mergeCell ref="EK235:EW235"/>
    <mergeCell ref="EX235:FG235"/>
    <mergeCell ref="DX236:EJ236"/>
    <mergeCell ref="BC226:BT226"/>
    <mergeCell ref="EX227:FG227"/>
    <mergeCell ref="EX230:FG230"/>
    <mergeCell ref="EX228:FG228"/>
    <mergeCell ref="EX229:FG229"/>
    <mergeCell ref="CH229:CW229"/>
    <mergeCell ref="BU226:CG226"/>
    <mergeCell ref="DK226:DW226"/>
    <mergeCell ref="DX226:EJ226"/>
    <mergeCell ref="EK229:EW229"/>
    <mergeCell ref="BC220:BT220"/>
    <mergeCell ref="BC222:BT223"/>
    <mergeCell ref="BU222:CG223"/>
    <mergeCell ref="BI221:CL221"/>
    <mergeCell ref="CH246:CW246"/>
    <mergeCell ref="CH247:CW247"/>
    <mergeCell ref="CH245:CW245"/>
    <mergeCell ref="BI239:CQ239"/>
    <mergeCell ref="BU241:CG242"/>
    <mergeCell ref="CH243:CW243"/>
    <mergeCell ref="BC243:BT243"/>
    <mergeCell ref="CH249:CW249"/>
    <mergeCell ref="CH224:CW224"/>
    <mergeCell ref="BC230:BT230"/>
    <mergeCell ref="BU224:CG224"/>
    <mergeCell ref="BU225:CG225"/>
    <mergeCell ref="BU248:CG248"/>
    <mergeCell ref="CH238:CW238"/>
    <mergeCell ref="CH244:CW244"/>
    <mergeCell ref="CH250:CW250"/>
    <mergeCell ref="BU209:CG209"/>
    <mergeCell ref="CH216:CW216"/>
    <mergeCell ref="CH234:CW234"/>
    <mergeCell ref="CH248:CW248"/>
    <mergeCell ref="BU238:CG238"/>
    <mergeCell ref="BU232:CG232"/>
    <mergeCell ref="BU234:CG234"/>
    <mergeCell ref="BU218:CG218"/>
    <mergeCell ref="CH214:CW214"/>
    <mergeCell ref="CX218:DJ218"/>
    <mergeCell ref="BU212:CG212"/>
    <mergeCell ref="CX211:DJ211"/>
    <mergeCell ref="CX210:DJ210"/>
    <mergeCell ref="CH210:CW210"/>
    <mergeCell ref="CH211:CW211"/>
    <mergeCell ref="BU210:CG210"/>
    <mergeCell ref="CH212:CW212"/>
    <mergeCell ref="CX212:DJ212"/>
    <mergeCell ref="CX214:DJ214"/>
    <mergeCell ref="BC213:BT213"/>
    <mergeCell ref="BU213:CG213"/>
    <mergeCell ref="BC214:BT214"/>
    <mergeCell ref="BC217:BR217"/>
    <mergeCell ref="BU214:CG214"/>
    <mergeCell ref="BU216:CG216"/>
    <mergeCell ref="BU217:CG217"/>
    <mergeCell ref="CF100:CV100"/>
    <mergeCell ref="CF106:CV106"/>
    <mergeCell ref="BJ107:CE107"/>
    <mergeCell ref="BJ103:CE103"/>
    <mergeCell ref="BJ100:CE100"/>
    <mergeCell ref="AT98:BI98"/>
    <mergeCell ref="AT107:BI107"/>
    <mergeCell ref="AT97:BI97"/>
    <mergeCell ref="AT104:BI104"/>
    <mergeCell ref="AT99:BI99"/>
    <mergeCell ref="AT100:BI100"/>
    <mergeCell ref="BJ92:CE92"/>
    <mergeCell ref="CF95:CV95"/>
    <mergeCell ref="CF99:CV99"/>
    <mergeCell ref="CF97:CV97"/>
    <mergeCell ref="BJ94:CE94"/>
    <mergeCell ref="CF93:CV93"/>
    <mergeCell ref="BJ97:CE97"/>
    <mergeCell ref="BJ93:CE93"/>
    <mergeCell ref="BJ95:CE95"/>
    <mergeCell ref="BJ96:CE96"/>
    <mergeCell ref="AT64:BI64"/>
    <mergeCell ref="CF82:CV82"/>
    <mergeCell ref="CF86:CV86"/>
    <mergeCell ref="CF84:CV84"/>
    <mergeCell ref="AT84:BI84"/>
    <mergeCell ref="CF66:CV66"/>
    <mergeCell ref="CF64:CV64"/>
    <mergeCell ref="CF65:CV65"/>
    <mergeCell ref="AT66:BI66"/>
    <mergeCell ref="AT65:BI65"/>
    <mergeCell ref="BJ56:CE56"/>
    <mergeCell ref="AT63:BI63"/>
    <mergeCell ref="AT58:BI58"/>
    <mergeCell ref="BJ59:CE59"/>
    <mergeCell ref="AT59:BI59"/>
    <mergeCell ref="AT60:BI60"/>
    <mergeCell ref="BJ60:CE60"/>
    <mergeCell ref="BJ61:CE61"/>
    <mergeCell ref="BJ63:CE63"/>
    <mergeCell ref="BJ62:CE62"/>
    <mergeCell ref="AT61:BI61"/>
    <mergeCell ref="AT62:BI62"/>
    <mergeCell ref="BJ58:CE58"/>
    <mergeCell ref="CF57:CV57"/>
    <mergeCell ref="CF59:CV59"/>
    <mergeCell ref="CF58:CV58"/>
    <mergeCell ref="AT57:BI57"/>
    <mergeCell ref="CW58:DM58"/>
    <mergeCell ref="CW53:DM53"/>
    <mergeCell ref="BJ53:CE53"/>
    <mergeCell ref="BJ55:CE55"/>
    <mergeCell ref="BJ54:CE54"/>
    <mergeCell ref="CW57:DM57"/>
    <mergeCell ref="CF53:CV53"/>
    <mergeCell ref="CF55:CV55"/>
    <mergeCell ref="CF54:CV54"/>
    <mergeCell ref="CF56:CV56"/>
    <mergeCell ref="DN61:ED61"/>
    <mergeCell ref="DN54:ED54"/>
    <mergeCell ref="DN59:ED59"/>
    <mergeCell ref="CW55:DM55"/>
    <mergeCell ref="DN55:ED55"/>
    <mergeCell ref="DN57:ED57"/>
    <mergeCell ref="CW60:DM60"/>
    <mergeCell ref="DN60:ED60"/>
    <mergeCell ref="CW61:DM61"/>
    <mergeCell ref="CW56:DM56"/>
    <mergeCell ref="CF63:CV63"/>
    <mergeCell ref="CF60:CV60"/>
    <mergeCell ref="CF61:CV61"/>
    <mergeCell ref="CF62:CV62"/>
    <mergeCell ref="AT56:BI56"/>
    <mergeCell ref="AN51:AS51"/>
    <mergeCell ref="AN54:AS54"/>
    <mergeCell ref="AT47:BI47"/>
    <mergeCell ref="AT49:BI49"/>
    <mergeCell ref="AN47:AS47"/>
    <mergeCell ref="AN49:AS49"/>
    <mergeCell ref="AN55:AS55"/>
    <mergeCell ref="AN56:AS56"/>
    <mergeCell ref="AT23:BI23"/>
    <mergeCell ref="AT25:BI25"/>
    <mergeCell ref="BJ31:CE31"/>
    <mergeCell ref="AT31:BI31"/>
    <mergeCell ref="AT27:BI27"/>
    <mergeCell ref="AT26:BI26"/>
    <mergeCell ref="AT28:BI28"/>
    <mergeCell ref="AT30:BI30"/>
    <mergeCell ref="BJ27:CE27"/>
    <mergeCell ref="BJ29:CE29"/>
    <mergeCell ref="BJ22:CE22"/>
    <mergeCell ref="DN37:ED37"/>
    <mergeCell ref="CW37:DM37"/>
    <mergeCell ref="CF37:CV37"/>
    <mergeCell ref="BJ30:CE30"/>
    <mergeCell ref="BJ25:CE25"/>
    <mergeCell ref="BJ37:CE37"/>
    <mergeCell ref="BJ34:CE34"/>
    <mergeCell ref="BJ28:CE28"/>
    <mergeCell ref="CF32:CV32"/>
    <mergeCell ref="DN38:ED38"/>
    <mergeCell ref="DN52:ED52"/>
    <mergeCell ref="DN53:ED53"/>
    <mergeCell ref="EE51:ES51"/>
    <mergeCell ref="EE47:ES47"/>
    <mergeCell ref="EE50:ES50"/>
    <mergeCell ref="DN47:ED47"/>
    <mergeCell ref="DN51:ED51"/>
    <mergeCell ref="EE52:ES52"/>
    <mergeCell ref="EE53:ES53"/>
    <mergeCell ref="EX267:FJ267"/>
    <mergeCell ref="DK223:DW223"/>
    <mergeCell ref="EK261:EW261"/>
    <mergeCell ref="DX238:EJ238"/>
    <mergeCell ref="EK238:EW238"/>
    <mergeCell ref="DK265:DW265"/>
    <mergeCell ref="DX266:EJ266"/>
    <mergeCell ref="DX265:EJ265"/>
    <mergeCell ref="EX263:FJ263"/>
    <mergeCell ref="EX244:FJ244"/>
    <mergeCell ref="EX268:FJ268"/>
    <mergeCell ref="EX265:FJ265"/>
    <mergeCell ref="DK276:DW276"/>
    <mergeCell ref="EK271:EW271"/>
    <mergeCell ref="EK267:EW267"/>
    <mergeCell ref="EK265:EW265"/>
    <mergeCell ref="EK266:EW266"/>
    <mergeCell ref="EK268:EW268"/>
    <mergeCell ref="DK268:DW268"/>
    <mergeCell ref="DX267:EJ267"/>
    <mergeCell ref="EK279:EW279"/>
    <mergeCell ref="EK275:EW275"/>
    <mergeCell ref="EK281:EW281"/>
    <mergeCell ref="EK283:EW283"/>
    <mergeCell ref="EK280:EW280"/>
    <mergeCell ref="EK282:EW282"/>
    <mergeCell ref="EK277:EW277"/>
    <mergeCell ref="EK276:EW276"/>
    <mergeCell ref="EX262:FJ262"/>
    <mergeCell ref="EX281:FJ281"/>
    <mergeCell ref="EX280:FJ280"/>
    <mergeCell ref="EX271:FJ271"/>
    <mergeCell ref="EX279:FJ279"/>
    <mergeCell ref="EX275:FJ275"/>
    <mergeCell ref="EX277:FJ277"/>
    <mergeCell ref="EX270:FG270"/>
    <mergeCell ref="EX269:FJ269"/>
    <mergeCell ref="EX266:FJ266"/>
    <mergeCell ref="CH283:CW283"/>
    <mergeCell ref="CX283:DJ283"/>
    <mergeCell ref="CH267:CW267"/>
    <mergeCell ref="BU263:CG263"/>
    <mergeCell ref="BU266:CG266"/>
    <mergeCell ref="CH269:CW269"/>
    <mergeCell ref="CH268:CW268"/>
    <mergeCell ref="BU264:CG264"/>
    <mergeCell ref="BU265:CG265"/>
    <mergeCell ref="BU273:CG273"/>
    <mergeCell ref="CH287:CW287"/>
    <mergeCell ref="DX283:EJ283"/>
    <mergeCell ref="CH270:CW270"/>
    <mergeCell ref="DX285:EJ285"/>
    <mergeCell ref="CH273:CW273"/>
    <mergeCell ref="CX273:DJ273"/>
    <mergeCell ref="DK273:DW273"/>
    <mergeCell ref="DX273:EJ273"/>
    <mergeCell ref="DX270:EJ270"/>
    <mergeCell ref="DX278:EJ278"/>
    <mergeCell ref="ET64:FG64"/>
    <mergeCell ref="ET65:FJ65"/>
    <mergeCell ref="DX256:EJ256"/>
    <mergeCell ref="EK299:EW299"/>
    <mergeCell ref="EK298:EW298"/>
    <mergeCell ref="EK285:EW285"/>
    <mergeCell ref="EK278:EW278"/>
    <mergeCell ref="CH295:EJ295"/>
    <mergeCell ref="CX284:DJ284"/>
    <mergeCell ref="CH278:CW278"/>
    <mergeCell ref="CX256:DJ256"/>
    <mergeCell ref="A257:FJ257"/>
    <mergeCell ref="EE60:ES60"/>
    <mergeCell ref="ET60:FJ60"/>
    <mergeCell ref="EE67:ES67"/>
    <mergeCell ref="EE64:ES64"/>
    <mergeCell ref="EE61:ES61"/>
    <mergeCell ref="EE62:ES62"/>
    <mergeCell ref="ET63:FJ63"/>
    <mergeCell ref="EE63:ES63"/>
    <mergeCell ref="ET316:FJ316"/>
    <mergeCell ref="ET315:FJ315"/>
    <mergeCell ref="ET314:FJ314"/>
    <mergeCell ref="ET313:FJ313"/>
    <mergeCell ref="EE316:ES316"/>
    <mergeCell ref="EE315:ES315"/>
    <mergeCell ref="DX300:EJ300"/>
    <mergeCell ref="DX289:EJ289"/>
    <mergeCell ref="EK290:EW290"/>
    <mergeCell ref="DN311:ED311"/>
    <mergeCell ref="DN312:ED312"/>
    <mergeCell ref="DN314:ED314"/>
    <mergeCell ref="DN315:ED315"/>
    <mergeCell ref="DN316:ED316"/>
    <mergeCell ref="ET312:FJ312"/>
    <mergeCell ref="ET311:FJ311"/>
    <mergeCell ref="ET310:FJ310"/>
    <mergeCell ref="EX284:FJ284"/>
    <mergeCell ref="EX285:FG285"/>
    <mergeCell ref="EK289:EW289"/>
    <mergeCell ref="EX289:FJ289"/>
    <mergeCell ref="EE312:ES312"/>
    <mergeCell ref="EE311:ES311"/>
    <mergeCell ref="EX291:FJ291"/>
    <mergeCell ref="EE310:ES310"/>
    <mergeCell ref="DX299:EJ299"/>
    <mergeCell ref="DX297:EJ297"/>
    <mergeCell ref="ET307:FJ308"/>
    <mergeCell ref="EX300:FG300"/>
    <mergeCell ref="EX301:FJ301"/>
    <mergeCell ref="DX302:EJ302"/>
    <mergeCell ref="DN310:ED310"/>
    <mergeCell ref="DK301:DW301"/>
    <mergeCell ref="EK300:EW300"/>
    <mergeCell ref="CF52:CV52"/>
    <mergeCell ref="AT50:BI50"/>
    <mergeCell ref="EX290:FJ290"/>
    <mergeCell ref="EK291:EW291"/>
    <mergeCell ref="DX288:EJ288"/>
    <mergeCell ref="DX282:EJ282"/>
    <mergeCell ref="DX281:EJ281"/>
    <mergeCell ref="CW65:DM65"/>
    <mergeCell ref="EK224:EW224"/>
    <mergeCell ref="EK228:EW228"/>
    <mergeCell ref="CW45:DM45"/>
    <mergeCell ref="CF47:CV47"/>
    <mergeCell ref="CW47:DM47"/>
    <mergeCell ref="CW50:DM50"/>
    <mergeCell ref="CW46:DM46"/>
    <mergeCell ref="CW49:DM49"/>
    <mergeCell ref="CF41:CV41"/>
    <mergeCell ref="BJ49:CE49"/>
    <mergeCell ref="BJ50:CE50"/>
    <mergeCell ref="BJ48:CE48"/>
    <mergeCell ref="CF50:CV50"/>
    <mergeCell ref="BJ43:CE43"/>
    <mergeCell ref="BJ45:CE45"/>
    <mergeCell ref="AT44:BI44"/>
    <mergeCell ref="BJ44:CE44"/>
    <mergeCell ref="A42:AM42"/>
    <mergeCell ref="AN33:AS33"/>
    <mergeCell ref="AT33:BI33"/>
    <mergeCell ref="BJ40:CE40"/>
    <mergeCell ref="BJ38:CE38"/>
    <mergeCell ref="BJ39:CE39"/>
    <mergeCell ref="AT41:BI41"/>
    <mergeCell ref="BJ42:CE42"/>
    <mergeCell ref="AT42:BI42"/>
    <mergeCell ref="BJ41:CE41"/>
    <mergeCell ref="A41:AM41"/>
    <mergeCell ref="AT39:BI39"/>
    <mergeCell ref="AN39:AS39"/>
    <mergeCell ref="A39:AM39"/>
    <mergeCell ref="AN40:AS40"/>
    <mergeCell ref="A40:AM40"/>
    <mergeCell ref="AT40:BI40"/>
    <mergeCell ref="AN41:AS41"/>
    <mergeCell ref="A28:AM28"/>
    <mergeCell ref="A26:AM26"/>
    <mergeCell ref="AN28:AS28"/>
    <mergeCell ref="AT20:BI20"/>
    <mergeCell ref="A21:AM21"/>
    <mergeCell ref="AN21:AS21"/>
    <mergeCell ref="A20:AM20"/>
    <mergeCell ref="AN20:AS20"/>
    <mergeCell ref="AT22:BI22"/>
    <mergeCell ref="AT24:BI24"/>
    <mergeCell ref="AN26:AS26"/>
    <mergeCell ref="A27:AM27"/>
    <mergeCell ref="AN25:AS25"/>
    <mergeCell ref="AN27:AS27"/>
    <mergeCell ref="A23:AM23"/>
    <mergeCell ref="AN23:AS23"/>
    <mergeCell ref="AN22:AS22"/>
    <mergeCell ref="A25:AM25"/>
    <mergeCell ref="AN24:AS24"/>
    <mergeCell ref="A24:AM24"/>
    <mergeCell ref="AN38:AS38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35:AM35"/>
    <mergeCell ref="AT29:BI29"/>
    <mergeCell ref="AT38:BI38"/>
    <mergeCell ref="AT37:BI37"/>
    <mergeCell ref="CF30:CV30"/>
    <mergeCell ref="CF33:CV33"/>
    <mergeCell ref="AT36:BI36"/>
    <mergeCell ref="CF34:CV34"/>
    <mergeCell ref="CF35:CV35"/>
    <mergeCell ref="AT34:BI34"/>
    <mergeCell ref="CF51:CV51"/>
    <mergeCell ref="BJ51:CE51"/>
    <mergeCell ref="CF68:CV68"/>
    <mergeCell ref="AT53:BI53"/>
    <mergeCell ref="AT55:BI55"/>
    <mergeCell ref="AT52:BI52"/>
    <mergeCell ref="BJ52:CE52"/>
    <mergeCell ref="AT54:BI54"/>
    <mergeCell ref="AT51:BI51"/>
    <mergeCell ref="AT67:BI67"/>
    <mergeCell ref="AN42:AS42"/>
    <mergeCell ref="AN46:AS46"/>
    <mergeCell ref="CF49:CV49"/>
    <mergeCell ref="CF46:CV46"/>
    <mergeCell ref="CF45:CV45"/>
    <mergeCell ref="AN48:AS48"/>
    <mergeCell ref="AN43:AS43"/>
    <mergeCell ref="AN44:AS44"/>
    <mergeCell ref="AT46:BI46"/>
    <mergeCell ref="AT45:BI45"/>
    <mergeCell ref="A44:AM44"/>
    <mergeCell ref="AT48:BI48"/>
    <mergeCell ref="EE38:ES38"/>
    <mergeCell ref="EE37:ES37"/>
    <mergeCell ref="EE40:ES40"/>
    <mergeCell ref="CF48:CV48"/>
    <mergeCell ref="CF43:CV43"/>
    <mergeCell ref="CF39:CV39"/>
    <mergeCell ref="CW41:DM41"/>
    <mergeCell ref="CW39:DM39"/>
    <mergeCell ref="DN41:ED41"/>
    <mergeCell ref="DN43:ED43"/>
    <mergeCell ref="CW44:DM44"/>
    <mergeCell ref="DN44:ED44"/>
    <mergeCell ref="CW43:DM43"/>
    <mergeCell ref="DN42:ED42"/>
    <mergeCell ref="CW42:DM42"/>
    <mergeCell ref="DN39:ED39"/>
    <mergeCell ref="CF80:CV80"/>
    <mergeCell ref="CF94:CV94"/>
    <mergeCell ref="CF83:CV83"/>
    <mergeCell ref="CW75:DM75"/>
    <mergeCell ref="CW77:DM77"/>
    <mergeCell ref="DN75:ED75"/>
    <mergeCell ref="DN76:ED76"/>
    <mergeCell ref="DN77:ED77"/>
    <mergeCell ref="CW76:DM76"/>
    <mergeCell ref="BC133:BR133"/>
    <mergeCell ref="AT113:BI113"/>
    <mergeCell ref="AT116:BI116"/>
    <mergeCell ref="BJ116:CE116"/>
    <mergeCell ref="AT114:BI114"/>
    <mergeCell ref="AT115:BI115"/>
    <mergeCell ref="AT120:BB121"/>
    <mergeCell ref="BC122:BT122"/>
    <mergeCell ref="AQ128:BB128"/>
    <mergeCell ref="BU127:CG127"/>
    <mergeCell ref="BC135:BT135"/>
    <mergeCell ref="AQ209:BB209"/>
    <mergeCell ref="BC209:BT209"/>
    <mergeCell ref="AQ177:BB177"/>
    <mergeCell ref="AQ197:BB197"/>
    <mergeCell ref="AQ198:BB198"/>
    <mergeCell ref="AQ203:BB203"/>
    <mergeCell ref="AQ205:BB206"/>
    <mergeCell ref="BC177:BR177"/>
    <mergeCell ref="BC184:BR184"/>
    <mergeCell ref="BC132:BT132"/>
    <mergeCell ref="A237:AJ237"/>
    <mergeCell ref="A238:AJ238"/>
    <mergeCell ref="BC228:BR228"/>
    <mergeCell ref="AQ229:BB229"/>
    <mergeCell ref="AQ228:BB228"/>
    <mergeCell ref="AQ231:BB231"/>
    <mergeCell ref="BC233:BT233"/>
    <mergeCell ref="BC231:BT231"/>
    <mergeCell ref="AQ238:BB238"/>
    <mergeCell ref="BU188:CG189"/>
    <mergeCell ref="AQ188:BB189"/>
    <mergeCell ref="BC182:BT182"/>
    <mergeCell ref="BC185:BR185"/>
    <mergeCell ref="AQ191:BB191"/>
    <mergeCell ref="AQ192:BB192"/>
    <mergeCell ref="AQ190:BB190"/>
    <mergeCell ref="BC188:BT189"/>
    <mergeCell ref="BU185:CG185"/>
    <mergeCell ref="BC238:BT238"/>
    <mergeCell ref="BC210:BR210"/>
    <mergeCell ref="BC212:BT212"/>
    <mergeCell ref="BU220:CG220"/>
    <mergeCell ref="BU211:CG211"/>
    <mergeCell ref="BC219:BT219"/>
    <mergeCell ref="BC218:BT218"/>
    <mergeCell ref="BC202:BT202"/>
    <mergeCell ref="BC200:BR200"/>
    <mergeCell ref="AK183:AP183"/>
    <mergeCell ref="AK190:AP190"/>
    <mergeCell ref="AK188:AP189"/>
    <mergeCell ref="AQ179:BB179"/>
    <mergeCell ref="AQ185:BB185"/>
    <mergeCell ref="AQ184:BB184"/>
    <mergeCell ref="AQ183:BB183"/>
    <mergeCell ref="AQ181:BB181"/>
    <mergeCell ref="AK182:AP182"/>
    <mergeCell ref="AQ182:BB182"/>
    <mergeCell ref="BC175:BR175"/>
    <mergeCell ref="BC181:BT181"/>
    <mergeCell ref="BC183:BR183"/>
    <mergeCell ref="AQ180:BB180"/>
    <mergeCell ref="AQ176:BB176"/>
    <mergeCell ref="AQ178:BB178"/>
    <mergeCell ref="BC178:BR178"/>
    <mergeCell ref="BC179:BR179"/>
    <mergeCell ref="BC176:BT176"/>
    <mergeCell ref="BC180:BT180"/>
    <mergeCell ref="AK191:AP191"/>
    <mergeCell ref="AK184:AP184"/>
    <mergeCell ref="AK185:AP185"/>
    <mergeCell ref="AK192:AP192"/>
    <mergeCell ref="A186:FG186"/>
    <mergeCell ref="DX185:EJ185"/>
    <mergeCell ref="EK184:EW184"/>
    <mergeCell ref="EX190:FJ190"/>
    <mergeCell ref="BC192:BT192"/>
    <mergeCell ref="BU192:CG192"/>
    <mergeCell ref="AK193:AP193"/>
    <mergeCell ref="AQ194:BB194"/>
    <mergeCell ref="AQ195:BB195"/>
    <mergeCell ref="AK194:AP194"/>
    <mergeCell ref="AK195:AP195"/>
    <mergeCell ref="AQ193:BB193"/>
    <mergeCell ref="AK198:AP198"/>
    <mergeCell ref="AK197:AP197"/>
    <mergeCell ref="AK196:AP196"/>
    <mergeCell ref="AK199:AP199"/>
    <mergeCell ref="AK202:AP202"/>
    <mergeCell ref="AK205:AP206"/>
    <mergeCell ref="AK203:AP203"/>
    <mergeCell ref="AQ201:BB201"/>
    <mergeCell ref="AQ202:BB202"/>
    <mergeCell ref="AK200:AP200"/>
    <mergeCell ref="AK201:AP201"/>
    <mergeCell ref="AQ200:BB200"/>
    <mergeCell ref="BC211:BT211"/>
    <mergeCell ref="BC203:BT203"/>
    <mergeCell ref="BC205:BT206"/>
    <mergeCell ref="AQ207:BB207"/>
    <mergeCell ref="AK208:AP208"/>
    <mergeCell ref="AK207:AP207"/>
    <mergeCell ref="BC207:BT207"/>
    <mergeCell ref="AK225:AP225"/>
    <mergeCell ref="AQ224:BB224"/>
    <mergeCell ref="BC224:BT224"/>
    <mergeCell ref="BC225:BT225"/>
    <mergeCell ref="AK224:AP224"/>
    <mergeCell ref="AK230:AP230"/>
    <mergeCell ref="AK226:AP226"/>
    <mergeCell ref="BC208:BT208"/>
    <mergeCell ref="AQ208:BB208"/>
    <mergeCell ref="AQ226:BB226"/>
    <mergeCell ref="AQ212:BB212"/>
    <mergeCell ref="AK210:AP210"/>
    <mergeCell ref="AK216:AP216"/>
    <mergeCell ref="AK215:AP215"/>
    <mergeCell ref="AK209:AP209"/>
    <mergeCell ref="AQ233:BB233"/>
    <mergeCell ref="AK233:AP233"/>
    <mergeCell ref="AQ210:BB210"/>
    <mergeCell ref="AK218:AP218"/>
    <mergeCell ref="AK212:AP212"/>
    <mergeCell ref="AQ213:BB213"/>
    <mergeCell ref="AQ214:BB214"/>
    <mergeCell ref="AQ215:BB215"/>
    <mergeCell ref="AQ225:BB225"/>
    <mergeCell ref="AQ230:BB230"/>
    <mergeCell ref="A226:AJ226"/>
    <mergeCell ref="AK227:AP227"/>
    <mergeCell ref="A227:AJ227"/>
    <mergeCell ref="AQ237:BB237"/>
    <mergeCell ref="AK232:AP232"/>
    <mergeCell ref="AQ227:BB227"/>
    <mergeCell ref="AK228:AP228"/>
    <mergeCell ref="AK229:AP229"/>
    <mergeCell ref="AK237:AP237"/>
    <mergeCell ref="AK231:AP231"/>
    <mergeCell ref="A220:AJ220"/>
    <mergeCell ref="A219:AJ219"/>
    <mergeCell ref="A224:AJ224"/>
    <mergeCell ref="A233:AJ233"/>
    <mergeCell ref="A232:AJ232"/>
    <mergeCell ref="A230:AJ230"/>
    <mergeCell ref="A228:AJ228"/>
    <mergeCell ref="A229:AJ229"/>
    <mergeCell ref="A231:AJ231"/>
    <mergeCell ref="A225:AJ225"/>
    <mergeCell ref="AK222:AP223"/>
    <mergeCell ref="A221:BH221"/>
    <mergeCell ref="A222:AJ223"/>
    <mergeCell ref="AQ222:BB223"/>
    <mergeCell ref="CX220:DJ220"/>
    <mergeCell ref="BU208:CG208"/>
    <mergeCell ref="CX207:DJ207"/>
    <mergeCell ref="AK219:AP219"/>
    <mergeCell ref="AK220:AP220"/>
    <mergeCell ref="AQ211:BB211"/>
    <mergeCell ref="AQ220:BB220"/>
    <mergeCell ref="AQ218:BB218"/>
    <mergeCell ref="AQ219:BB219"/>
    <mergeCell ref="BU219:CG219"/>
    <mergeCell ref="DK220:DW220"/>
    <mergeCell ref="BU202:CG202"/>
    <mergeCell ref="BU203:CG203"/>
    <mergeCell ref="CX223:DJ223"/>
    <mergeCell ref="BU207:CG207"/>
    <mergeCell ref="CM221:FG221"/>
    <mergeCell ref="CH218:CW218"/>
    <mergeCell ref="DX220:EJ220"/>
    <mergeCell ref="CH202:CW202"/>
    <mergeCell ref="DK203:DW203"/>
    <mergeCell ref="DK225:DW225"/>
    <mergeCell ref="BC237:BT237"/>
    <mergeCell ref="DK233:DW233"/>
    <mergeCell ref="DK231:DW231"/>
    <mergeCell ref="DK229:DW229"/>
    <mergeCell ref="DK228:DW228"/>
    <mergeCell ref="DK227:DW227"/>
    <mergeCell ref="BU228:CG228"/>
    <mergeCell ref="CH228:CW228"/>
    <mergeCell ref="CH230:CW230"/>
    <mergeCell ref="A216:AJ216"/>
    <mergeCell ref="A217:AJ217"/>
    <mergeCell ref="A218:AJ218"/>
    <mergeCell ref="AQ216:BB216"/>
    <mergeCell ref="AK217:AP217"/>
    <mergeCell ref="AQ217:BB217"/>
    <mergeCell ref="AK211:AP211"/>
    <mergeCell ref="A213:AJ213"/>
    <mergeCell ref="AK213:AP213"/>
    <mergeCell ref="A214:AJ214"/>
    <mergeCell ref="AK214:AP214"/>
    <mergeCell ref="A215:AJ215"/>
    <mergeCell ref="A208:AJ208"/>
    <mergeCell ref="A209:AJ209"/>
    <mergeCell ref="A207:AJ207"/>
    <mergeCell ref="A212:AJ212"/>
    <mergeCell ref="A211:AJ211"/>
    <mergeCell ref="A210:AJ210"/>
    <mergeCell ref="A203:AJ203"/>
    <mergeCell ref="A205:AJ206"/>
    <mergeCell ref="A195:AJ195"/>
    <mergeCell ref="A199:AJ199"/>
    <mergeCell ref="A200:AJ200"/>
    <mergeCell ref="A201:AJ201"/>
    <mergeCell ref="A204:FJ204"/>
    <mergeCell ref="DX203:EJ203"/>
    <mergeCell ref="BU201:CG201"/>
    <mergeCell ref="BC201:BR201"/>
    <mergeCell ref="A194:AJ194"/>
    <mergeCell ref="A196:AJ196"/>
    <mergeCell ref="A197:AJ197"/>
    <mergeCell ref="A198:AJ198"/>
    <mergeCell ref="A182:AJ182"/>
    <mergeCell ref="A183:AJ183"/>
    <mergeCell ref="A202:AJ202"/>
    <mergeCell ref="A185:AJ185"/>
    <mergeCell ref="A184:AJ184"/>
    <mergeCell ref="A188:AJ189"/>
    <mergeCell ref="A190:AJ190"/>
    <mergeCell ref="A192:AJ192"/>
    <mergeCell ref="A191:AJ191"/>
    <mergeCell ref="A193:AJ193"/>
    <mergeCell ref="AQ199:BB199"/>
    <mergeCell ref="BC198:BT198"/>
    <mergeCell ref="BC196:BT196"/>
    <mergeCell ref="BC197:BT197"/>
    <mergeCell ref="BC199:BR199"/>
    <mergeCell ref="AQ196:BB196"/>
    <mergeCell ref="BC195:BT195"/>
    <mergeCell ref="BC194:BT194"/>
    <mergeCell ref="A176:AJ176"/>
    <mergeCell ref="AK180:AP180"/>
    <mergeCell ref="A181:AJ181"/>
    <mergeCell ref="A180:AJ180"/>
    <mergeCell ref="AK176:AP176"/>
    <mergeCell ref="AK181:AP181"/>
    <mergeCell ref="A179:AJ179"/>
    <mergeCell ref="AK179:AP179"/>
    <mergeCell ref="A178:AJ178"/>
    <mergeCell ref="A177:AJ177"/>
    <mergeCell ref="AQ175:BB175"/>
    <mergeCell ref="AQ174:BB174"/>
    <mergeCell ref="AK177:AP177"/>
    <mergeCell ref="AK178:AP178"/>
    <mergeCell ref="A175:AJ175"/>
    <mergeCell ref="AK175:AP175"/>
    <mergeCell ref="A174:AJ174"/>
    <mergeCell ref="AQ172:BB173"/>
    <mergeCell ref="AK174:AP174"/>
    <mergeCell ref="AK172:AP173"/>
    <mergeCell ref="BC169:BT169"/>
    <mergeCell ref="AQ170:BB170"/>
    <mergeCell ref="AQ169:BB169"/>
    <mergeCell ref="BC174:BT174"/>
    <mergeCell ref="BC170:BT170"/>
    <mergeCell ref="A171:CD171"/>
    <mergeCell ref="BU170:CG170"/>
    <mergeCell ref="BC167:BT167"/>
    <mergeCell ref="AQ166:BB166"/>
    <mergeCell ref="AQ168:BB168"/>
    <mergeCell ref="BC168:BR168"/>
    <mergeCell ref="BC172:BT173"/>
    <mergeCell ref="AK160:AP160"/>
    <mergeCell ref="AK157:AP157"/>
    <mergeCell ref="BU166:CG166"/>
    <mergeCell ref="AQ160:BB160"/>
    <mergeCell ref="BC160:BR160"/>
    <mergeCell ref="BU168:CG168"/>
    <mergeCell ref="AQ165:BB165"/>
    <mergeCell ref="BC166:BR166"/>
    <mergeCell ref="AQ167:BB167"/>
    <mergeCell ref="A124:AJ124"/>
    <mergeCell ref="A133:AJ133"/>
    <mergeCell ref="A145:AJ145"/>
    <mergeCell ref="AK145:AP145"/>
    <mergeCell ref="AK139:AP139"/>
    <mergeCell ref="A139:AJ139"/>
    <mergeCell ref="AK129:AP129"/>
    <mergeCell ref="A143:AJ143"/>
    <mergeCell ref="A144:AJ144"/>
    <mergeCell ref="A127:AJ127"/>
    <mergeCell ref="AQ146:BB146"/>
    <mergeCell ref="AK141:AP141"/>
    <mergeCell ref="AK144:AP144"/>
    <mergeCell ref="AK142:AP142"/>
    <mergeCell ref="AK143:AP143"/>
    <mergeCell ref="AK146:AP146"/>
    <mergeCell ref="AQ142:BB142"/>
    <mergeCell ref="AQ143:BB143"/>
    <mergeCell ref="AQ139:BB139"/>
    <mergeCell ref="BC140:BT140"/>
    <mergeCell ref="AQ140:BB140"/>
    <mergeCell ref="BC120:BT121"/>
    <mergeCell ref="BC139:BT139"/>
    <mergeCell ref="BC126:BT126"/>
    <mergeCell ref="BC127:BT127"/>
    <mergeCell ref="AQ127:BB127"/>
    <mergeCell ref="AQ126:BB126"/>
    <mergeCell ref="BC134:BT134"/>
    <mergeCell ref="BC143:BT143"/>
    <mergeCell ref="AQ141:BB141"/>
    <mergeCell ref="AQ145:BB145"/>
    <mergeCell ref="AQ144:BB144"/>
    <mergeCell ref="BC141:BT141"/>
    <mergeCell ref="BC142:BT142"/>
    <mergeCell ref="BC144:BT144"/>
    <mergeCell ref="AK124:AP124"/>
    <mergeCell ref="AK125:AP125"/>
    <mergeCell ref="BC124:BT124"/>
    <mergeCell ref="BC125:BT125"/>
    <mergeCell ref="A117:AM117"/>
    <mergeCell ref="AN117:AS117"/>
    <mergeCell ref="AT117:BI117"/>
    <mergeCell ref="BJ117:CE117"/>
    <mergeCell ref="A116:AM116"/>
    <mergeCell ref="A113:AM113"/>
    <mergeCell ref="AN113:AS113"/>
    <mergeCell ref="AN116:AS116"/>
    <mergeCell ref="AN114:AS114"/>
    <mergeCell ref="A115:AM115"/>
    <mergeCell ref="AN115:AS115"/>
    <mergeCell ref="A114:AM114"/>
    <mergeCell ref="A107:AM107"/>
    <mergeCell ref="AT110:BI110"/>
    <mergeCell ref="AT111:BI111"/>
    <mergeCell ref="AN108:AS108"/>
    <mergeCell ref="A108:AM108"/>
    <mergeCell ref="A109:AM109"/>
    <mergeCell ref="AT109:BI109"/>
    <mergeCell ref="AN109:AS109"/>
    <mergeCell ref="AT108:BI108"/>
    <mergeCell ref="A88:AK88"/>
    <mergeCell ref="A99:AK99"/>
    <mergeCell ref="A103:AM103"/>
    <mergeCell ref="A94:AM94"/>
    <mergeCell ref="A100:AM100"/>
    <mergeCell ref="AN91:AS91"/>
    <mergeCell ref="A106:AM106"/>
    <mergeCell ref="A112:AM112"/>
    <mergeCell ref="A105:AM105"/>
    <mergeCell ref="AN112:AS112"/>
    <mergeCell ref="AN111:AS111"/>
    <mergeCell ref="A110:AM110"/>
    <mergeCell ref="AN107:AS107"/>
    <mergeCell ref="A111:AM111"/>
    <mergeCell ref="AN110:AS110"/>
    <mergeCell ref="A84:AM84"/>
    <mergeCell ref="A85:AM85"/>
    <mergeCell ref="A87:AK87"/>
    <mergeCell ref="A86:AM86"/>
    <mergeCell ref="AN100:AS100"/>
    <mergeCell ref="A93:AM93"/>
    <mergeCell ref="AN98:AS98"/>
    <mergeCell ref="BJ115:CE115"/>
    <mergeCell ref="BJ114:CE114"/>
    <mergeCell ref="AN94:AS94"/>
    <mergeCell ref="A101:AM101"/>
    <mergeCell ref="AN101:AS101"/>
    <mergeCell ref="A98:AM98"/>
    <mergeCell ref="AN93:AS93"/>
    <mergeCell ref="CF114:CV114"/>
    <mergeCell ref="BJ110:CE110"/>
    <mergeCell ref="CF112:CV112"/>
    <mergeCell ref="CF113:CV113"/>
    <mergeCell ref="CF115:CV115"/>
    <mergeCell ref="BJ102:CE102"/>
    <mergeCell ref="BJ113:CE113"/>
    <mergeCell ref="AT92:BI92"/>
    <mergeCell ref="AT94:BI94"/>
    <mergeCell ref="CF107:CV107"/>
    <mergeCell ref="BJ99:CE99"/>
    <mergeCell ref="AT101:BI101"/>
    <mergeCell ref="AT102:BI102"/>
    <mergeCell ref="CF102:CV102"/>
    <mergeCell ref="AN74:AS74"/>
    <mergeCell ref="AN90:AS90"/>
    <mergeCell ref="AT86:BI86"/>
    <mergeCell ref="AT90:BI90"/>
    <mergeCell ref="AN85:AS85"/>
    <mergeCell ref="AT85:BI85"/>
    <mergeCell ref="AT88:BI88"/>
    <mergeCell ref="AT87:BI87"/>
    <mergeCell ref="AN83:AS83"/>
    <mergeCell ref="AN82:AS82"/>
    <mergeCell ref="AN71:AS71"/>
    <mergeCell ref="BJ106:CE106"/>
    <mergeCell ref="AN86:AS86"/>
    <mergeCell ref="AN89:AS89"/>
    <mergeCell ref="BJ98:CE98"/>
    <mergeCell ref="AT95:BI95"/>
    <mergeCell ref="AT96:BI96"/>
    <mergeCell ref="AN72:AS72"/>
    <mergeCell ref="AN73:AS73"/>
    <mergeCell ref="A68:AM68"/>
    <mergeCell ref="A67:AM67"/>
    <mergeCell ref="AT112:BI112"/>
    <mergeCell ref="A95:AK95"/>
    <mergeCell ref="A92:AM92"/>
    <mergeCell ref="A104:AM104"/>
    <mergeCell ref="A96:AK96"/>
    <mergeCell ref="A97:AK97"/>
    <mergeCell ref="A102:AM102"/>
    <mergeCell ref="A72:AM72"/>
    <mergeCell ref="AN64:AS64"/>
    <mergeCell ref="AN65:AS65"/>
    <mergeCell ref="AN66:AS66"/>
    <mergeCell ref="AN70:AS70"/>
    <mergeCell ref="AN67:AS67"/>
    <mergeCell ref="AN68:AS68"/>
    <mergeCell ref="AN69:AS69"/>
    <mergeCell ref="A46:AM46"/>
    <mergeCell ref="A49:AM49"/>
    <mergeCell ref="A65:AM65"/>
    <mergeCell ref="A69:AM69"/>
    <mergeCell ref="A66:AM66"/>
    <mergeCell ref="A51:AM51"/>
    <mergeCell ref="A52:AM52"/>
    <mergeCell ref="A54:AM54"/>
    <mergeCell ref="A56:AM56"/>
    <mergeCell ref="A64:AM64"/>
    <mergeCell ref="A57:AM57"/>
    <mergeCell ref="A58:AM58"/>
    <mergeCell ref="A50:AM50"/>
    <mergeCell ref="A47:AM47"/>
    <mergeCell ref="A73:AM73"/>
    <mergeCell ref="A71:AM71"/>
    <mergeCell ref="A70:AM70"/>
    <mergeCell ref="AN52:AS52"/>
    <mergeCell ref="A53:AM53"/>
    <mergeCell ref="A59:AM59"/>
    <mergeCell ref="AN53:AS53"/>
    <mergeCell ref="AN58:AS58"/>
    <mergeCell ref="A55:AM55"/>
    <mergeCell ref="AN57:AS57"/>
    <mergeCell ref="AN59:AS59"/>
    <mergeCell ref="A60:AM60"/>
    <mergeCell ref="AN61:AS61"/>
    <mergeCell ref="AN63:AS63"/>
    <mergeCell ref="AN62:AS62"/>
    <mergeCell ref="AN60:AS60"/>
    <mergeCell ref="A61:AM61"/>
    <mergeCell ref="A62:AM62"/>
    <mergeCell ref="A63:AM63"/>
    <mergeCell ref="A81:AM81"/>
    <mergeCell ref="A75:AM75"/>
    <mergeCell ref="A77:AM77"/>
    <mergeCell ref="AN76:AS76"/>
    <mergeCell ref="A80:AM80"/>
    <mergeCell ref="AN80:AS80"/>
    <mergeCell ref="A79:AM79"/>
    <mergeCell ref="A76:AM76"/>
    <mergeCell ref="AN81:AS81"/>
    <mergeCell ref="AN79:AS79"/>
    <mergeCell ref="A74:AM74"/>
    <mergeCell ref="AN75:AS75"/>
    <mergeCell ref="AT93:BI93"/>
    <mergeCell ref="A78:AM78"/>
    <mergeCell ref="A90:AM90"/>
    <mergeCell ref="A91:AM91"/>
    <mergeCell ref="A89:AM89"/>
    <mergeCell ref="A82:AM82"/>
    <mergeCell ref="A83:AM83"/>
    <mergeCell ref="AT76:BI76"/>
    <mergeCell ref="AT72:BI72"/>
    <mergeCell ref="AN102:AS102"/>
    <mergeCell ref="AN106:AS106"/>
    <mergeCell ref="AN105:AS105"/>
    <mergeCell ref="AT105:BI105"/>
    <mergeCell ref="AT103:BI103"/>
    <mergeCell ref="AN103:AS103"/>
    <mergeCell ref="AN104:AS104"/>
    <mergeCell ref="AN84:AS84"/>
    <mergeCell ref="AN92:AS92"/>
    <mergeCell ref="AT68:BI68"/>
    <mergeCell ref="AT69:BI69"/>
    <mergeCell ref="AT70:BI70"/>
    <mergeCell ref="AT71:BI71"/>
    <mergeCell ref="CF73:CV73"/>
    <mergeCell ref="CF77:CV77"/>
    <mergeCell ref="BJ84:CE84"/>
    <mergeCell ref="AT74:BI74"/>
    <mergeCell ref="AT73:BI73"/>
    <mergeCell ref="AT77:BI77"/>
    <mergeCell ref="AT82:BI82"/>
    <mergeCell ref="AT83:BI83"/>
    <mergeCell ref="BJ83:CE83"/>
    <mergeCell ref="AT78:BI78"/>
    <mergeCell ref="CF67:CV67"/>
    <mergeCell ref="BJ71:CE71"/>
    <mergeCell ref="BJ70:CE70"/>
    <mergeCell ref="AT89:BI89"/>
    <mergeCell ref="CF74:CV74"/>
    <mergeCell ref="CF71:CV71"/>
    <mergeCell ref="BJ73:CE73"/>
    <mergeCell ref="CF72:CV72"/>
    <mergeCell ref="CF78:CV78"/>
    <mergeCell ref="CF76:CV76"/>
    <mergeCell ref="BJ85:CE85"/>
    <mergeCell ref="BJ90:CE90"/>
    <mergeCell ref="BJ86:CE86"/>
    <mergeCell ref="BJ89:CE89"/>
    <mergeCell ref="AT79:BI79"/>
    <mergeCell ref="CF81:CV81"/>
    <mergeCell ref="BJ82:CE82"/>
    <mergeCell ref="AT81:BI81"/>
    <mergeCell ref="AT80:BI80"/>
    <mergeCell ref="CF79:CV79"/>
    <mergeCell ref="CF98:CV98"/>
    <mergeCell ref="CX122:DJ122"/>
    <mergeCell ref="DX121:EJ121"/>
    <mergeCell ref="BU122:CG122"/>
    <mergeCell ref="CH121:CW121"/>
    <mergeCell ref="BU120:CG121"/>
    <mergeCell ref="EE98:ES98"/>
    <mergeCell ref="CW107:DM107"/>
    <mergeCell ref="EE100:ES100"/>
    <mergeCell ref="CW106:DM106"/>
    <mergeCell ref="CH124:CW124"/>
    <mergeCell ref="BU124:CG124"/>
    <mergeCell ref="BU125:CG125"/>
    <mergeCell ref="AQ122:BB122"/>
    <mergeCell ref="CH125:CW125"/>
    <mergeCell ref="AQ123:BB123"/>
    <mergeCell ref="BU123:CG123"/>
    <mergeCell ref="BC123:BT123"/>
    <mergeCell ref="AQ124:BB124"/>
    <mergeCell ref="AQ125:BB125"/>
    <mergeCell ref="EK144:EW144"/>
    <mergeCell ref="EX142:FG142"/>
    <mergeCell ref="EX139:FJ139"/>
    <mergeCell ref="EK139:EW139"/>
    <mergeCell ref="EX140:FJ140"/>
    <mergeCell ref="EK142:EW142"/>
    <mergeCell ref="EK143:EW143"/>
    <mergeCell ref="EK147:EW147"/>
    <mergeCell ref="EK149:EW149"/>
    <mergeCell ref="EK148:EW148"/>
    <mergeCell ref="EK146:EW146"/>
    <mergeCell ref="EK153:EW153"/>
    <mergeCell ref="DX153:EJ153"/>
    <mergeCell ref="EK150:EW150"/>
    <mergeCell ref="DX151:EJ151"/>
    <mergeCell ref="DX150:EJ150"/>
    <mergeCell ref="A158:AJ158"/>
    <mergeCell ref="BC159:BR159"/>
    <mergeCell ref="AK158:AP158"/>
    <mergeCell ref="AK155:AP155"/>
    <mergeCell ref="A155:AJ155"/>
    <mergeCell ref="A156:AH156"/>
    <mergeCell ref="AK159:AP159"/>
    <mergeCell ref="BC158:BR158"/>
    <mergeCell ref="AQ158:BB158"/>
    <mergeCell ref="A157:AJ157"/>
    <mergeCell ref="A159:AJ159"/>
    <mergeCell ref="A163:AJ164"/>
    <mergeCell ref="A169:AJ169"/>
    <mergeCell ref="A170:AJ170"/>
    <mergeCell ref="A167:AJ167"/>
    <mergeCell ref="A168:AJ168"/>
    <mergeCell ref="A166:AJ166"/>
    <mergeCell ref="A160:AJ160"/>
    <mergeCell ref="A161:AJ161"/>
    <mergeCell ref="A165:AJ165"/>
    <mergeCell ref="A172:AJ173"/>
    <mergeCell ref="CH193:CW193"/>
    <mergeCell ref="CX193:DJ193"/>
    <mergeCell ref="BU191:CG191"/>
    <mergeCell ref="CH190:CW190"/>
    <mergeCell ref="BU193:CG193"/>
    <mergeCell ref="BC193:BT193"/>
    <mergeCell ref="BC191:BT191"/>
    <mergeCell ref="BC190:BT190"/>
    <mergeCell ref="BU190:CG190"/>
    <mergeCell ref="CX194:DJ194"/>
    <mergeCell ref="CH195:CW195"/>
    <mergeCell ref="CX198:DJ198"/>
    <mergeCell ref="DK197:DW197"/>
    <mergeCell ref="CH198:CW198"/>
    <mergeCell ref="CX195:DJ195"/>
    <mergeCell ref="CX196:DJ196"/>
    <mergeCell ref="DK198:DW198"/>
    <mergeCell ref="BU195:CG195"/>
    <mergeCell ref="BU194:CG194"/>
    <mergeCell ref="CH200:CW200"/>
    <mergeCell ref="CH197:CW197"/>
    <mergeCell ref="BU198:CG198"/>
    <mergeCell ref="BU200:CG200"/>
    <mergeCell ref="BU197:CG197"/>
    <mergeCell ref="BU196:CG196"/>
    <mergeCell ref="BU199:CG199"/>
    <mergeCell ref="CH196:CW196"/>
    <mergeCell ref="BU181:CG181"/>
    <mergeCell ref="CH188:EJ188"/>
    <mergeCell ref="CH185:CW185"/>
    <mergeCell ref="BU182:CG182"/>
    <mergeCell ref="CH183:CW183"/>
    <mergeCell ref="BU183:CG183"/>
    <mergeCell ref="DK182:DW182"/>
    <mergeCell ref="DX182:EJ182"/>
    <mergeCell ref="DX183:EJ183"/>
    <mergeCell ref="DK183:DW183"/>
    <mergeCell ref="CH189:CW189"/>
    <mergeCell ref="DX181:EJ181"/>
    <mergeCell ref="DK189:DW189"/>
    <mergeCell ref="BU184:CG184"/>
    <mergeCell ref="CH184:CW184"/>
    <mergeCell ref="CX182:DJ182"/>
    <mergeCell ref="CX181:DJ181"/>
    <mergeCell ref="DK181:DW181"/>
    <mergeCell ref="DX184:EJ184"/>
    <mergeCell ref="DK184:DW184"/>
    <mergeCell ref="AQ152:BB152"/>
    <mergeCell ref="BC150:BT150"/>
    <mergeCell ref="BU150:CG150"/>
    <mergeCell ref="BU151:CG151"/>
    <mergeCell ref="AK137:AP138"/>
    <mergeCell ref="A149:AJ149"/>
    <mergeCell ref="AQ147:BB147"/>
    <mergeCell ref="CH148:CW148"/>
    <mergeCell ref="CH149:CW149"/>
    <mergeCell ref="BU147:CG147"/>
    <mergeCell ref="BC148:BT148"/>
    <mergeCell ref="BC137:BT138"/>
    <mergeCell ref="AK140:AP140"/>
    <mergeCell ref="BU139:CG139"/>
    <mergeCell ref="DK133:DW133"/>
    <mergeCell ref="DX143:EJ143"/>
    <mergeCell ref="DX147:EJ147"/>
    <mergeCell ref="CY136:FG136"/>
    <mergeCell ref="EK133:EW133"/>
    <mergeCell ref="EK135:EW135"/>
    <mergeCell ref="EX134:FJ134"/>
    <mergeCell ref="CX134:DJ134"/>
    <mergeCell ref="EK140:EW140"/>
    <mergeCell ref="EX143:FJ143"/>
    <mergeCell ref="DK128:DW128"/>
    <mergeCell ref="CH130:CW130"/>
    <mergeCell ref="EX144:FJ144"/>
    <mergeCell ref="EX145:FJ145"/>
    <mergeCell ref="DX130:EJ130"/>
    <mergeCell ref="DK130:DW130"/>
    <mergeCell ref="DK131:DW131"/>
    <mergeCell ref="CX133:DJ133"/>
    <mergeCell ref="DK135:DW135"/>
    <mergeCell ref="DK134:DW134"/>
    <mergeCell ref="AK128:AP128"/>
    <mergeCell ref="AK133:AP133"/>
    <mergeCell ref="AK132:AP132"/>
    <mergeCell ref="AQ132:BB132"/>
    <mergeCell ref="AK130:AP130"/>
    <mergeCell ref="AQ131:BB131"/>
    <mergeCell ref="AS133:BB133"/>
    <mergeCell ref="AQ129:BB129"/>
    <mergeCell ref="EE71:ES71"/>
    <mergeCell ref="CW103:DM103"/>
    <mergeCell ref="BJ104:CE104"/>
    <mergeCell ref="AT106:BI106"/>
    <mergeCell ref="EE101:ES101"/>
    <mergeCell ref="EE102:ES102"/>
    <mergeCell ref="EE104:ES104"/>
    <mergeCell ref="DN106:ED106"/>
    <mergeCell ref="BJ101:CE101"/>
    <mergeCell ref="BJ105:CE105"/>
    <mergeCell ref="EE84:ES84"/>
    <mergeCell ref="EE83:ES83"/>
    <mergeCell ref="EE79:ES79"/>
    <mergeCell ref="EE74:ES74"/>
    <mergeCell ref="EE82:ES82"/>
    <mergeCell ref="EE77:ES77"/>
    <mergeCell ref="EE65:ES65"/>
    <mergeCell ref="ET74:FJ74"/>
    <mergeCell ref="ET73:FG73"/>
    <mergeCell ref="ET68:FJ68"/>
    <mergeCell ref="ET66:FJ66"/>
    <mergeCell ref="EE66:ES66"/>
    <mergeCell ref="ET72:FH72"/>
    <mergeCell ref="ET67:FJ67"/>
    <mergeCell ref="EE69:ES69"/>
    <mergeCell ref="ET71:FH71"/>
    <mergeCell ref="EE68:ES68"/>
    <mergeCell ref="ET98:FJ98"/>
    <mergeCell ref="ET99:FJ99"/>
    <mergeCell ref="ET92:FJ92"/>
    <mergeCell ref="ET94:FJ94"/>
    <mergeCell ref="ET93:FJ93"/>
    <mergeCell ref="ET95:FJ95"/>
    <mergeCell ref="ET96:FJ96"/>
    <mergeCell ref="ET97:FJ97"/>
    <mergeCell ref="EE92:ES92"/>
    <mergeCell ref="EE93:ES93"/>
    <mergeCell ref="DN74:ED74"/>
    <mergeCell ref="CW98:DM98"/>
    <mergeCell ref="ET76:FG76"/>
    <mergeCell ref="ET77:FJ77"/>
    <mergeCell ref="ET85:FJ85"/>
    <mergeCell ref="DN90:ED90"/>
    <mergeCell ref="DN78:ED78"/>
    <mergeCell ref="ET84:FJ84"/>
    <mergeCell ref="ET90:FJ90"/>
    <mergeCell ref="EE91:ES91"/>
    <mergeCell ref="EE88:ES88"/>
    <mergeCell ref="ET89:FJ89"/>
    <mergeCell ref="ET91:FJ91"/>
    <mergeCell ref="EE89:ES89"/>
    <mergeCell ref="EE90:ES90"/>
    <mergeCell ref="ET88:FJ88"/>
    <mergeCell ref="ET86:FJ86"/>
    <mergeCell ref="ET87:FJ87"/>
    <mergeCell ref="EE87:ES87"/>
    <mergeCell ref="EE85:ES85"/>
    <mergeCell ref="EE86:ES86"/>
    <mergeCell ref="ET69:FJ69"/>
    <mergeCell ref="EE73:ES73"/>
    <mergeCell ref="EE70:ES70"/>
    <mergeCell ref="ET83:FJ83"/>
    <mergeCell ref="ET70:FH70"/>
    <mergeCell ref="EE75:ES75"/>
    <mergeCell ref="EE76:ES76"/>
    <mergeCell ref="EE72:ES72"/>
    <mergeCell ref="ET75:FG75"/>
    <mergeCell ref="ET82:FJ82"/>
    <mergeCell ref="CW102:DM102"/>
    <mergeCell ref="EE105:ES105"/>
    <mergeCell ref="DN100:ED100"/>
    <mergeCell ref="CW104:DM104"/>
    <mergeCell ref="CW101:DM101"/>
    <mergeCell ref="DN103:ED103"/>
    <mergeCell ref="DK123:DW123"/>
    <mergeCell ref="DN116:ED116"/>
    <mergeCell ref="CH120:EJ120"/>
    <mergeCell ref="CW117:DM117"/>
    <mergeCell ref="CF116:CV116"/>
    <mergeCell ref="CH123:CW123"/>
    <mergeCell ref="DK121:DW121"/>
    <mergeCell ref="CX123:DJ123"/>
    <mergeCell ref="EX125:FJ125"/>
    <mergeCell ref="CW115:DM115"/>
    <mergeCell ref="DK129:DW129"/>
    <mergeCell ref="CX125:DJ125"/>
    <mergeCell ref="CX124:DJ124"/>
    <mergeCell ref="DK126:DW126"/>
    <mergeCell ref="CX129:DJ129"/>
    <mergeCell ref="CX126:DJ126"/>
    <mergeCell ref="CX127:DJ127"/>
    <mergeCell ref="CH129:CW129"/>
    <mergeCell ref="CH155:CW155"/>
    <mergeCell ref="CI156:CW156"/>
    <mergeCell ref="CH159:CW159"/>
    <mergeCell ref="CH143:CW143"/>
    <mergeCell ref="CH144:CW144"/>
    <mergeCell ref="EE115:ES115"/>
    <mergeCell ref="EK128:EW128"/>
    <mergeCell ref="EE116:ES116"/>
    <mergeCell ref="A119:FJ119"/>
    <mergeCell ref="DX126:EJ126"/>
    <mergeCell ref="DX127:EJ127"/>
    <mergeCell ref="EK121:EW121"/>
    <mergeCell ref="EK123:EW123"/>
    <mergeCell ref="EK124:EW124"/>
    <mergeCell ref="DX124:EJ124"/>
    <mergeCell ref="DK174:DW174"/>
    <mergeCell ref="CH166:CW166"/>
    <mergeCell ref="CH134:CW134"/>
    <mergeCell ref="DX131:EJ131"/>
    <mergeCell ref="CX131:DJ131"/>
    <mergeCell ref="DX133:EJ133"/>
    <mergeCell ref="CH133:CW133"/>
    <mergeCell ref="CH131:CW131"/>
    <mergeCell ref="CH132:CW132"/>
    <mergeCell ref="CX132:DJ132"/>
    <mergeCell ref="BJ108:CE108"/>
    <mergeCell ref="BJ111:CE111"/>
    <mergeCell ref="BJ112:CE112"/>
    <mergeCell ref="BJ109:CE109"/>
    <mergeCell ref="CW110:DM110"/>
    <mergeCell ref="CW108:DM108"/>
    <mergeCell ref="CW109:DM109"/>
    <mergeCell ref="CF108:CV108"/>
    <mergeCell ref="CF109:CV109"/>
    <mergeCell ref="CW111:DM111"/>
    <mergeCell ref="DK132:DW132"/>
    <mergeCell ref="CH154:CW154"/>
    <mergeCell ref="DK143:DW143"/>
    <mergeCell ref="CX143:DJ143"/>
    <mergeCell ref="DK145:DW145"/>
    <mergeCell ref="CH141:CW141"/>
    <mergeCell ref="CH126:CW126"/>
    <mergeCell ref="CH142:CW142"/>
    <mergeCell ref="CH122:CW122"/>
    <mergeCell ref="ET78:FJ78"/>
    <mergeCell ref="ET80:FH80"/>
    <mergeCell ref="EE78:ES78"/>
    <mergeCell ref="ET81:FJ81"/>
    <mergeCell ref="EE81:ES81"/>
    <mergeCell ref="ET79:FJ79"/>
    <mergeCell ref="EE80:ES80"/>
    <mergeCell ref="DK149:DW149"/>
    <mergeCell ref="CX149:DJ149"/>
    <mergeCell ref="CX150:DJ150"/>
    <mergeCell ref="CX152:DJ152"/>
    <mergeCell ref="DK153:DW153"/>
    <mergeCell ref="CX151:DJ151"/>
    <mergeCell ref="DN93:ED93"/>
    <mergeCell ref="EE106:ES106"/>
    <mergeCell ref="DN102:ED102"/>
    <mergeCell ref="EE103:ES103"/>
    <mergeCell ref="EE99:ES99"/>
    <mergeCell ref="EE94:ES94"/>
    <mergeCell ref="DN99:ED99"/>
    <mergeCell ref="DN98:ED98"/>
    <mergeCell ref="DN96:ED96"/>
    <mergeCell ref="DN94:ED94"/>
    <mergeCell ref="ET100:FJ100"/>
    <mergeCell ref="ET107:FJ107"/>
    <mergeCell ref="DN107:ED107"/>
    <mergeCell ref="DN95:ED95"/>
    <mergeCell ref="EE107:ES107"/>
    <mergeCell ref="EE97:ES97"/>
    <mergeCell ref="EE96:ES96"/>
    <mergeCell ref="EE95:ES95"/>
    <mergeCell ref="ET108:FJ108"/>
    <mergeCell ref="ET104:FJ104"/>
    <mergeCell ref="ET101:FG101"/>
    <mergeCell ref="ET106:FJ106"/>
    <mergeCell ref="ET105:FJ105"/>
    <mergeCell ref="EX129:FJ129"/>
    <mergeCell ref="ET102:FJ102"/>
    <mergeCell ref="ET111:FJ111"/>
    <mergeCell ref="ET103:FJ103"/>
    <mergeCell ref="ET109:FJ109"/>
    <mergeCell ref="EK122:EW122"/>
    <mergeCell ref="EX127:FJ127"/>
    <mergeCell ref="EX128:FJ128"/>
    <mergeCell ref="ET116:FJ116"/>
    <mergeCell ref="EX126:FJ126"/>
    <mergeCell ref="CX237:DJ237"/>
    <mergeCell ref="DK237:DW237"/>
    <mergeCell ref="BU237:CG237"/>
    <mergeCell ref="CX238:DJ238"/>
    <mergeCell ref="A244:AJ244"/>
    <mergeCell ref="AK244:AP244"/>
    <mergeCell ref="AQ244:BB244"/>
    <mergeCell ref="DK238:DW238"/>
    <mergeCell ref="AQ241:BB242"/>
    <mergeCell ref="A243:AJ243"/>
    <mergeCell ref="AQ243:BB243"/>
    <mergeCell ref="AK238:AP238"/>
    <mergeCell ref="BC244:BT244"/>
    <mergeCell ref="BC241:BT242"/>
    <mergeCell ref="A246:AJ246"/>
    <mergeCell ref="AQ246:BB246"/>
    <mergeCell ref="AK246:AP246"/>
    <mergeCell ref="A245:AJ245"/>
    <mergeCell ref="AQ245:BB245"/>
    <mergeCell ref="AK245:AP245"/>
    <mergeCell ref="A252:AJ252"/>
    <mergeCell ref="AK252:AP252"/>
    <mergeCell ref="A251:AJ251"/>
    <mergeCell ref="AK251:AP251"/>
    <mergeCell ref="AK250:AP250"/>
    <mergeCell ref="AK260:AP260"/>
    <mergeCell ref="AK261:AP261"/>
    <mergeCell ref="AQ262:BB262"/>
    <mergeCell ref="AK262:AP262"/>
    <mergeCell ref="AQ260:BB260"/>
    <mergeCell ref="AQ261:BB261"/>
    <mergeCell ref="AQ256:BB256"/>
    <mergeCell ref="AQ252:BB252"/>
    <mergeCell ref="AK255:AP255"/>
    <mergeCell ref="BU280:CG280"/>
    <mergeCell ref="CH281:CW281"/>
    <mergeCell ref="CH279:CW279"/>
    <mergeCell ref="CH280:CW280"/>
    <mergeCell ref="BU281:CG281"/>
    <mergeCell ref="BC279:BT279"/>
    <mergeCell ref="AQ279:BB279"/>
    <mergeCell ref="BC275:BT275"/>
    <mergeCell ref="AQ278:BB278"/>
    <mergeCell ref="AQ277:BB277"/>
    <mergeCell ref="BU282:CG282"/>
    <mergeCell ref="CH282:CW282"/>
    <mergeCell ref="DK283:DW283"/>
    <mergeCell ref="BU295:CG296"/>
    <mergeCell ref="CH284:CW284"/>
    <mergeCell ref="DK288:DW288"/>
    <mergeCell ref="CX289:DJ289"/>
    <mergeCell ref="DK289:DW289"/>
    <mergeCell ref="DK290:DW290"/>
    <mergeCell ref="DK291:DW291"/>
    <mergeCell ref="BU288:CG288"/>
    <mergeCell ref="BU287:CG287"/>
    <mergeCell ref="DK284:DW284"/>
    <mergeCell ref="EX298:FJ298"/>
    <mergeCell ref="EK292:EW292"/>
    <mergeCell ref="EK297:EW297"/>
    <mergeCell ref="EX297:FJ297"/>
    <mergeCell ref="EX296:FJ296"/>
    <mergeCell ref="EK296:EW296"/>
    <mergeCell ref="EK295:FJ295"/>
    <mergeCell ref="AQ299:BB299"/>
    <mergeCell ref="AQ297:BB297"/>
    <mergeCell ref="AK298:AP298"/>
    <mergeCell ref="AQ298:BB298"/>
    <mergeCell ref="AK299:AP299"/>
    <mergeCell ref="AK297:AP297"/>
    <mergeCell ref="CX298:DJ298"/>
    <mergeCell ref="DK297:DW297"/>
    <mergeCell ref="DX298:EJ298"/>
    <mergeCell ref="CX299:DJ299"/>
    <mergeCell ref="DK298:DW298"/>
    <mergeCell ref="DK299:DW299"/>
    <mergeCell ref="CX297:DJ297"/>
    <mergeCell ref="AQ282:BB282"/>
    <mergeCell ref="BC282:BT282"/>
    <mergeCell ref="BC295:BT296"/>
    <mergeCell ref="BC284:BT284"/>
    <mergeCell ref="AQ292:BB292"/>
    <mergeCell ref="AQ284:BB284"/>
    <mergeCell ref="BC283:BT283"/>
    <mergeCell ref="AQ283:BB283"/>
    <mergeCell ref="BC288:BT288"/>
    <mergeCell ref="BC289:BT289"/>
    <mergeCell ref="EX283:FJ283"/>
    <mergeCell ref="EX282:FJ282"/>
    <mergeCell ref="CX296:DJ296"/>
    <mergeCell ref="CX292:DJ292"/>
    <mergeCell ref="DK296:DW296"/>
    <mergeCell ref="DX296:EJ296"/>
    <mergeCell ref="DX292:EJ292"/>
    <mergeCell ref="DX284:EJ284"/>
    <mergeCell ref="CX282:DJ282"/>
    <mergeCell ref="CX287:DJ287"/>
    <mergeCell ref="A287:AJ287"/>
    <mergeCell ref="AK287:AP287"/>
    <mergeCell ref="AQ287:BB287"/>
    <mergeCell ref="BC287:BT287"/>
    <mergeCell ref="A281:AJ281"/>
    <mergeCell ref="AK281:AP281"/>
    <mergeCell ref="A284:AJ284"/>
    <mergeCell ref="AK284:AP284"/>
    <mergeCell ref="A282:AJ282"/>
    <mergeCell ref="A283:AJ283"/>
    <mergeCell ref="AK283:AP283"/>
    <mergeCell ref="AK282:AP282"/>
    <mergeCell ref="AK280:AP280"/>
    <mergeCell ref="A277:AJ277"/>
    <mergeCell ref="AQ275:BB275"/>
    <mergeCell ref="AK279:AP279"/>
    <mergeCell ref="AK278:AP278"/>
    <mergeCell ref="A279:AJ279"/>
    <mergeCell ref="A275:AJ275"/>
    <mergeCell ref="A278:AJ278"/>
    <mergeCell ref="A270:AJ270"/>
    <mergeCell ref="AK268:AP268"/>
    <mergeCell ref="AQ270:BB270"/>
    <mergeCell ref="AK270:AP270"/>
    <mergeCell ref="AQ268:BB268"/>
    <mergeCell ref="A272:AJ272"/>
    <mergeCell ref="AK272:AP272"/>
    <mergeCell ref="A271:AJ271"/>
    <mergeCell ref="AK275:AP275"/>
    <mergeCell ref="A274:AJ274"/>
    <mergeCell ref="AK274:AP274"/>
    <mergeCell ref="AK271:AP271"/>
    <mergeCell ref="AK273:AP273"/>
    <mergeCell ref="AK267:AP267"/>
    <mergeCell ref="AQ269:BB269"/>
    <mergeCell ref="AK269:AP269"/>
    <mergeCell ref="A269:AJ269"/>
    <mergeCell ref="AQ267:BB267"/>
    <mergeCell ref="AK266:AP266"/>
    <mergeCell ref="AQ265:BB265"/>
    <mergeCell ref="BC262:BT262"/>
    <mergeCell ref="BC265:BT265"/>
    <mergeCell ref="AK264:AP264"/>
    <mergeCell ref="AQ264:BB264"/>
    <mergeCell ref="AQ263:BB263"/>
    <mergeCell ref="AK263:AP263"/>
    <mergeCell ref="AQ266:BB266"/>
    <mergeCell ref="BC266:BT266"/>
    <mergeCell ref="EX261:FJ261"/>
    <mergeCell ref="EK260:EW260"/>
    <mergeCell ref="DX261:EJ261"/>
    <mergeCell ref="AK265:AP265"/>
    <mergeCell ref="EX264:FJ264"/>
    <mergeCell ref="DX260:EJ260"/>
    <mergeCell ref="DX262:EJ262"/>
    <mergeCell ref="DX263:EJ263"/>
    <mergeCell ref="DX264:EJ264"/>
    <mergeCell ref="DK263:DW263"/>
    <mergeCell ref="BC260:BT260"/>
    <mergeCell ref="BU260:CG260"/>
    <mergeCell ref="BC261:BT261"/>
    <mergeCell ref="BU261:CG261"/>
    <mergeCell ref="BU258:CG259"/>
    <mergeCell ref="DX259:EJ259"/>
    <mergeCell ref="EK259:EW259"/>
    <mergeCell ref="CI261:CU261"/>
    <mergeCell ref="EK258:FJ258"/>
    <mergeCell ref="CH258:EJ258"/>
    <mergeCell ref="CX259:DJ259"/>
    <mergeCell ref="CH260:CW260"/>
    <mergeCell ref="EX259:FJ259"/>
    <mergeCell ref="EX260:FJ260"/>
    <mergeCell ref="CH259:CW259"/>
    <mergeCell ref="CX254:DJ254"/>
    <mergeCell ref="CX252:DJ252"/>
    <mergeCell ref="BC256:BR256"/>
    <mergeCell ref="CH256:CW256"/>
    <mergeCell ref="BU253:CG253"/>
    <mergeCell ref="CH255:CW255"/>
    <mergeCell ref="CH254:CW254"/>
    <mergeCell ref="BU254:CG254"/>
    <mergeCell ref="BU255:CG255"/>
    <mergeCell ref="CH252:CW252"/>
    <mergeCell ref="BC255:BT255"/>
    <mergeCell ref="AQ255:BB255"/>
    <mergeCell ref="AK254:AP254"/>
    <mergeCell ref="AQ254:BB254"/>
    <mergeCell ref="BC254:BT254"/>
    <mergeCell ref="CH253:CW253"/>
    <mergeCell ref="DX253:EJ253"/>
    <mergeCell ref="DX255:EJ255"/>
    <mergeCell ref="A258:AJ259"/>
    <mergeCell ref="A256:AJ256"/>
    <mergeCell ref="A254:AJ254"/>
    <mergeCell ref="A255:AJ255"/>
    <mergeCell ref="AQ258:BB259"/>
    <mergeCell ref="AK258:AP259"/>
    <mergeCell ref="AK256:AP256"/>
    <mergeCell ref="BU256:CG256"/>
    <mergeCell ref="EX256:FG256"/>
    <mergeCell ref="EK256:EW256"/>
    <mergeCell ref="CH237:CW237"/>
    <mergeCell ref="EK264:EW264"/>
    <mergeCell ref="EK263:EW263"/>
    <mergeCell ref="EK262:EW262"/>
    <mergeCell ref="CX264:DJ264"/>
    <mergeCell ref="DK264:DW264"/>
    <mergeCell ref="DX252:EJ252"/>
    <mergeCell ref="EK250:EW250"/>
    <mergeCell ref="EK253:EW253"/>
    <mergeCell ref="EX253:FG253"/>
    <mergeCell ref="EK251:EW251"/>
    <mergeCell ref="EX255:FJ255"/>
    <mergeCell ref="EK255:EW255"/>
    <mergeCell ref="CX255:DJ255"/>
    <mergeCell ref="DX250:EJ250"/>
    <mergeCell ref="EX254:FJ254"/>
    <mergeCell ref="DX254:EJ254"/>
    <mergeCell ref="EX252:FJ252"/>
    <mergeCell ref="EX251:FJ251"/>
    <mergeCell ref="EK254:EW254"/>
    <mergeCell ref="DX251:EJ251"/>
    <mergeCell ref="EK252:EW252"/>
    <mergeCell ref="EX250:FJ250"/>
    <mergeCell ref="EK249:EW249"/>
    <mergeCell ref="EX243:FJ243"/>
    <mergeCell ref="EX249:FJ249"/>
    <mergeCell ref="EX248:FG248"/>
    <mergeCell ref="EK247:EW247"/>
    <mergeCell ref="EX246:FG246"/>
    <mergeCell ref="EX245:FG245"/>
    <mergeCell ref="EX247:FG247"/>
    <mergeCell ref="EK246:EW246"/>
    <mergeCell ref="EK248:EW248"/>
    <mergeCell ref="EX242:FJ242"/>
    <mergeCell ref="EK243:EW243"/>
    <mergeCell ref="EK244:EW244"/>
    <mergeCell ref="CX247:DJ247"/>
    <mergeCell ref="DK243:DW243"/>
    <mergeCell ref="DX242:EJ242"/>
    <mergeCell ref="EK245:EW245"/>
    <mergeCell ref="DK244:DW244"/>
    <mergeCell ref="DX244:EJ244"/>
    <mergeCell ref="EK242:EW242"/>
    <mergeCell ref="CX248:DJ248"/>
    <mergeCell ref="DX249:EJ249"/>
    <mergeCell ref="CX246:DJ246"/>
    <mergeCell ref="DX247:EJ247"/>
    <mergeCell ref="DK249:DW249"/>
    <mergeCell ref="DX248:EJ248"/>
    <mergeCell ref="CX249:DJ249"/>
    <mergeCell ref="DK246:DW246"/>
    <mergeCell ref="DX246:EJ246"/>
    <mergeCell ref="CW18:DM18"/>
    <mergeCell ref="CF29:CV29"/>
    <mergeCell ref="CW27:DM27"/>
    <mergeCell ref="CW28:DM28"/>
    <mergeCell ref="CF27:CV27"/>
    <mergeCell ref="CW24:DM24"/>
    <mergeCell ref="CW29:DM29"/>
    <mergeCell ref="CF22:CV22"/>
    <mergeCell ref="CF26:CV26"/>
    <mergeCell ref="CF23:CV23"/>
    <mergeCell ref="DN25:ED25"/>
    <mergeCell ref="CF36:CV36"/>
    <mergeCell ref="BU205:CG206"/>
    <mergeCell ref="DN113:ED113"/>
    <mergeCell ref="DK125:DW125"/>
    <mergeCell ref="DX123:EJ123"/>
    <mergeCell ref="DK122:DW122"/>
    <mergeCell ref="DK124:DW124"/>
    <mergeCell ref="BU169:CG169"/>
    <mergeCell ref="CH181:CW181"/>
    <mergeCell ref="ET37:FG37"/>
    <mergeCell ref="ET40:FJ40"/>
    <mergeCell ref="CW26:DM26"/>
    <mergeCell ref="EE30:ES30"/>
    <mergeCell ref="DN26:ED26"/>
    <mergeCell ref="DN28:ED28"/>
    <mergeCell ref="EE33:ES33"/>
    <mergeCell ref="DN40:ED40"/>
    <mergeCell ref="CW40:DM40"/>
    <mergeCell ref="EE36:ES36"/>
    <mergeCell ref="ET41:FJ41"/>
    <mergeCell ref="EE41:ES41"/>
    <mergeCell ref="DN22:ED22"/>
    <mergeCell ref="DN27:ED27"/>
    <mergeCell ref="DN31:ED31"/>
    <mergeCell ref="DN24:ED24"/>
    <mergeCell ref="EE22:ES22"/>
    <mergeCell ref="EE25:ES25"/>
    <mergeCell ref="DN29:ED29"/>
    <mergeCell ref="DN30:ED30"/>
    <mergeCell ref="ET59:FG59"/>
    <mergeCell ref="ET49:FG49"/>
    <mergeCell ref="ET56:FJ56"/>
    <mergeCell ref="ET38:FG38"/>
    <mergeCell ref="ET55:FJ55"/>
    <mergeCell ref="ET53:FG53"/>
    <mergeCell ref="ET52:FG52"/>
    <mergeCell ref="ET39:FJ39"/>
    <mergeCell ref="ET43:FJ43"/>
    <mergeCell ref="ET48:FJ48"/>
    <mergeCell ref="EE57:ES57"/>
    <mergeCell ref="EE58:ES58"/>
    <mergeCell ref="EE56:ES56"/>
    <mergeCell ref="EE55:ES55"/>
    <mergeCell ref="EE54:ES54"/>
    <mergeCell ref="DN58:ED58"/>
    <mergeCell ref="CW62:DM62"/>
    <mergeCell ref="ET61:FJ61"/>
    <mergeCell ref="ET58:FJ58"/>
    <mergeCell ref="DN56:ED56"/>
    <mergeCell ref="EE59:ES59"/>
    <mergeCell ref="ET62:FJ62"/>
    <mergeCell ref="ET57:FJ57"/>
    <mergeCell ref="ET54:FG54"/>
    <mergeCell ref="CW73:DM73"/>
    <mergeCell ref="CW86:DM86"/>
    <mergeCell ref="DN81:ED81"/>
    <mergeCell ref="DN85:ED85"/>
    <mergeCell ref="DN73:ED73"/>
    <mergeCell ref="CW84:DM84"/>
    <mergeCell ref="CW82:DM82"/>
    <mergeCell ref="DN79:ED79"/>
    <mergeCell ref="DN80:ED80"/>
    <mergeCell ref="DN86:ED86"/>
    <mergeCell ref="CW70:DM70"/>
    <mergeCell ref="CW71:DM71"/>
    <mergeCell ref="DN104:ED104"/>
    <mergeCell ref="DN105:ED105"/>
    <mergeCell ref="DN101:ED101"/>
    <mergeCell ref="CW105:DM105"/>
    <mergeCell ref="CW97:DM97"/>
    <mergeCell ref="CW83:DM83"/>
    <mergeCell ref="CW85:DM85"/>
    <mergeCell ref="CW81:DM81"/>
    <mergeCell ref="DN50:ED50"/>
    <mergeCell ref="DN49:ED49"/>
    <mergeCell ref="EE44:ES44"/>
    <mergeCell ref="DN48:ED48"/>
    <mergeCell ref="DN45:ED45"/>
    <mergeCell ref="EE49:ES49"/>
    <mergeCell ref="EE45:ES45"/>
    <mergeCell ref="EE46:ES46"/>
    <mergeCell ref="EE48:ES48"/>
    <mergeCell ref="DN46:ED46"/>
    <mergeCell ref="CW32:DM32"/>
    <mergeCell ref="DN32:ED32"/>
    <mergeCell ref="CW38:DM38"/>
    <mergeCell ref="DN33:ED33"/>
    <mergeCell ref="DN34:ED34"/>
    <mergeCell ref="DN36:ED36"/>
    <mergeCell ref="CW36:DM36"/>
    <mergeCell ref="CW33:DM33"/>
    <mergeCell ref="CW35:DM35"/>
    <mergeCell ref="DN35:ED35"/>
    <mergeCell ref="V6:EB6"/>
    <mergeCell ref="AN29:AS29"/>
    <mergeCell ref="BJ33:CE33"/>
    <mergeCell ref="AT32:BI32"/>
    <mergeCell ref="AT19:BI19"/>
    <mergeCell ref="BJ32:CE32"/>
    <mergeCell ref="CF20:CV20"/>
    <mergeCell ref="BJ20:CE20"/>
    <mergeCell ref="BJ23:CE23"/>
    <mergeCell ref="CF21:CV21"/>
    <mergeCell ref="A43:AM43"/>
    <mergeCell ref="A48:AM48"/>
    <mergeCell ref="CW48:DM48"/>
    <mergeCell ref="CF40:CV40"/>
    <mergeCell ref="BJ46:CE46"/>
    <mergeCell ref="BJ47:CE47"/>
    <mergeCell ref="A45:AM45"/>
    <mergeCell ref="CF44:CV44"/>
    <mergeCell ref="CF42:CV42"/>
    <mergeCell ref="AT43:BI43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CF24:CV24"/>
    <mergeCell ref="BJ24:CE24"/>
    <mergeCell ref="CF28:CV28"/>
    <mergeCell ref="BJ26:CE26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2:FJ12"/>
    <mergeCell ref="EE12:ES12"/>
    <mergeCell ref="DN12:ED12"/>
    <mergeCell ref="DN13:ED13"/>
    <mergeCell ref="ET13:FJ13"/>
    <mergeCell ref="EE13:ES13"/>
    <mergeCell ref="BJ13:CE13"/>
    <mergeCell ref="CF13:CV13"/>
    <mergeCell ref="CW19:DM19"/>
    <mergeCell ref="DN14:ED14"/>
    <mergeCell ref="DN16:ED16"/>
    <mergeCell ref="CW16:DM16"/>
    <mergeCell ref="BJ19:CE19"/>
    <mergeCell ref="BJ18:CE18"/>
    <mergeCell ref="BJ17:CE17"/>
    <mergeCell ref="CF19:CV19"/>
    <mergeCell ref="CF16:CV16"/>
    <mergeCell ref="CF25:CV25"/>
    <mergeCell ref="CW25:DM25"/>
    <mergeCell ref="CW21:DM21"/>
    <mergeCell ref="CW20:DM20"/>
    <mergeCell ref="CW22:DM22"/>
    <mergeCell ref="CW23:DM23"/>
    <mergeCell ref="CW17:DM17"/>
    <mergeCell ref="CF18:CV18"/>
    <mergeCell ref="CF17:CV17"/>
    <mergeCell ref="ET14:FJ14"/>
    <mergeCell ref="EE14:ES14"/>
    <mergeCell ref="ET16:FH16"/>
    <mergeCell ref="DN15:ED15"/>
    <mergeCell ref="EE16:ES16"/>
    <mergeCell ref="ET17:FG17"/>
    <mergeCell ref="ET18:FJ18"/>
    <mergeCell ref="EE18:ES18"/>
    <mergeCell ref="ET19:FJ19"/>
    <mergeCell ref="EE19:ES19"/>
    <mergeCell ref="DN19:ED19"/>
    <mergeCell ref="EE17:ES17"/>
    <mergeCell ref="DN17:ED17"/>
    <mergeCell ref="DN18:ED18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T33:FG33"/>
    <mergeCell ref="ET30:FH30"/>
    <mergeCell ref="EE32:ES32"/>
    <mergeCell ref="EE24:ES24"/>
    <mergeCell ref="ET24:FJ24"/>
    <mergeCell ref="ET29:FH29"/>
    <mergeCell ref="EE29:ES29"/>
    <mergeCell ref="EE27:ES27"/>
    <mergeCell ref="ET26:FJ26"/>
    <mergeCell ref="ET27:FJ27"/>
    <mergeCell ref="ET25:FJ25"/>
    <mergeCell ref="ET32:FJ32"/>
    <mergeCell ref="EE31:ES31"/>
    <mergeCell ref="ET31:FJ31"/>
    <mergeCell ref="EE28:ES28"/>
    <mergeCell ref="ET28:FJ28"/>
    <mergeCell ref="EE26:ES26"/>
    <mergeCell ref="EE42:ES42"/>
    <mergeCell ref="BJ57:CE57"/>
    <mergeCell ref="ET34:FG34"/>
    <mergeCell ref="ET36:FG36"/>
    <mergeCell ref="EE34:ES34"/>
    <mergeCell ref="CW34:DM34"/>
    <mergeCell ref="BJ36:CE36"/>
    <mergeCell ref="CF38:CV38"/>
    <mergeCell ref="EE43:ES43"/>
    <mergeCell ref="EE39:ES39"/>
    <mergeCell ref="ET47:FJ47"/>
    <mergeCell ref="ET51:FG51"/>
    <mergeCell ref="ET46:FJ46"/>
    <mergeCell ref="ET44:FJ44"/>
    <mergeCell ref="ET45:FJ45"/>
    <mergeCell ref="CF89:CV89"/>
    <mergeCell ref="BJ64:CE64"/>
    <mergeCell ref="BJ65:CE65"/>
    <mergeCell ref="BJ66:CE66"/>
    <mergeCell ref="BJ68:CE68"/>
    <mergeCell ref="BJ67:CE67"/>
    <mergeCell ref="BJ87:CE87"/>
    <mergeCell ref="BJ69:CE69"/>
    <mergeCell ref="CF70:CV70"/>
    <mergeCell ref="CF85:CV85"/>
    <mergeCell ref="CF87:CV87"/>
    <mergeCell ref="CW88:DM88"/>
    <mergeCell ref="CF88:CV88"/>
    <mergeCell ref="CW80:DM80"/>
    <mergeCell ref="CW90:DM90"/>
    <mergeCell ref="CW91:DM91"/>
    <mergeCell ref="CW94:DM94"/>
    <mergeCell ref="CF91:CV91"/>
    <mergeCell ref="CF92:CV92"/>
    <mergeCell ref="BJ72:CE72"/>
    <mergeCell ref="BJ74:CE74"/>
    <mergeCell ref="BJ76:CE76"/>
    <mergeCell ref="BJ81:CE81"/>
    <mergeCell ref="BJ75:CE75"/>
    <mergeCell ref="BJ77:CE77"/>
    <mergeCell ref="BJ80:CE80"/>
    <mergeCell ref="BJ78:CE78"/>
    <mergeCell ref="CW79:DM79"/>
    <mergeCell ref="CF75:CV75"/>
    <mergeCell ref="CX121:DJ121"/>
    <mergeCell ref="A118:FG118"/>
    <mergeCell ref="EE110:ES110"/>
    <mergeCell ref="EE112:ES112"/>
    <mergeCell ref="CW116:DM116"/>
    <mergeCell ref="DN117:ED117"/>
    <mergeCell ref="DN115:ED115"/>
    <mergeCell ref="CW78:DM78"/>
    <mergeCell ref="DN83:ED83"/>
    <mergeCell ref="DN82:ED82"/>
    <mergeCell ref="DN84:ED84"/>
    <mergeCell ref="DN89:ED89"/>
    <mergeCell ref="DN88:ED88"/>
    <mergeCell ref="DN87:ED87"/>
    <mergeCell ref="DN91:ED91"/>
    <mergeCell ref="CW92:DM92"/>
    <mergeCell ref="CW89:DM89"/>
    <mergeCell ref="CW114:DM114"/>
    <mergeCell ref="CW112:DM112"/>
    <mergeCell ref="DN108:ED108"/>
    <mergeCell ref="DN110:ED110"/>
    <mergeCell ref="CW113:DM113"/>
    <mergeCell ref="CW99:DM99"/>
    <mergeCell ref="DN109:ED109"/>
    <mergeCell ref="DX132:EJ132"/>
    <mergeCell ref="EK125:EW125"/>
    <mergeCell ref="EK127:EW127"/>
    <mergeCell ref="EK129:EW129"/>
    <mergeCell ref="DX129:EJ129"/>
    <mergeCell ref="DX128:EJ128"/>
    <mergeCell ref="DX125:EJ125"/>
    <mergeCell ref="ET115:FJ115"/>
    <mergeCell ref="ET117:FJ117"/>
    <mergeCell ref="EX122:FJ122"/>
    <mergeCell ref="EX121:FJ121"/>
    <mergeCell ref="DN114:ED114"/>
    <mergeCell ref="DN112:ED112"/>
    <mergeCell ref="DN111:ED111"/>
    <mergeCell ref="DX134:EJ134"/>
    <mergeCell ref="EE111:ES111"/>
    <mergeCell ref="EE113:ES113"/>
    <mergeCell ref="EK120:FJ120"/>
    <mergeCell ref="ET113:FG113"/>
    <mergeCell ref="ET112:FG112"/>
    <mergeCell ref="ET114:FJ114"/>
    <mergeCell ref="DX135:EJ135"/>
    <mergeCell ref="CH140:CW140"/>
    <mergeCell ref="CH135:CW135"/>
    <mergeCell ref="CG136:CX136"/>
    <mergeCell ref="CX135:DJ135"/>
    <mergeCell ref="CH137:EJ137"/>
    <mergeCell ref="BU140:CG140"/>
    <mergeCell ref="BU137:CG138"/>
    <mergeCell ref="BU133:CG133"/>
    <mergeCell ref="BC152:BT152"/>
    <mergeCell ref="BU152:CG152"/>
    <mergeCell ref="BU153:CG153"/>
    <mergeCell ref="BU143:CG143"/>
    <mergeCell ref="BU141:CG141"/>
    <mergeCell ref="A136:CF136"/>
    <mergeCell ref="BU149:CG149"/>
    <mergeCell ref="BC146:BT146"/>
    <mergeCell ref="AK153:AP153"/>
    <mergeCell ref="CX130:DJ130"/>
    <mergeCell ref="BC151:BT151"/>
    <mergeCell ref="CH153:CW153"/>
    <mergeCell ref="CX153:DJ153"/>
    <mergeCell ref="CH151:CW151"/>
    <mergeCell ref="CH150:CW150"/>
    <mergeCell ref="BU148:CG148"/>
    <mergeCell ref="BC147:BT147"/>
    <mergeCell ref="BC149:BT149"/>
    <mergeCell ref="CX144:DJ144"/>
    <mergeCell ref="CH165:CW165"/>
    <mergeCell ref="CX128:DJ128"/>
    <mergeCell ref="CH127:CW127"/>
    <mergeCell ref="DK168:DW168"/>
    <mergeCell ref="CH164:CW164"/>
    <mergeCell ref="DK166:DW166"/>
    <mergeCell ref="CX161:DJ161"/>
    <mergeCell ref="DK151:DW151"/>
    <mergeCell ref="DK152:DW152"/>
    <mergeCell ref="DK150:DW150"/>
    <mergeCell ref="CH167:CW167"/>
    <mergeCell ref="DX164:EJ164"/>
    <mergeCell ref="DK165:DW165"/>
    <mergeCell ref="CH168:CW168"/>
    <mergeCell ref="CX167:DJ167"/>
    <mergeCell ref="DX166:EJ166"/>
    <mergeCell ref="CX168:DJ168"/>
    <mergeCell ref="CX166:DJ166"/>
    <mergeCell ref="CX164:DJ164"/>
    <mergeCell ref="CX165:DJ165"/>
    <mergeCell ref="DX161:EJ161"/>
    <mergeCell ref="EK161:EW161"/>
    <mergeCell ref="AQ163:BB164"/>
    <mergeCell ref="AK170:AP170"/>
    <mergeCell ref="AK169:AP169"/>
    <mergeCell ref="BU167:CG167"/>
    <mergeCell ref="AK167:AP167"/>
    <mergeCell ref="AK166:AP166"/>
    <mergeCell ref="AK168:AP168"/>
    <mergeCell ref="BC163:BT164"/>
    <mergeCell ref="AK165:AP165"/>
    <mergeCell ref="BC161:BP161"/>
    <mergeCell ref="AQ161:BB161"/>
    <mergeCell ref="BC165:BT165"/>
    <mergeCell ref="A162:CF162"/>
    <mergeCell ref="BU165:CG165"/>
    <mergeCell ref="CX157:DJ157"/>
    <mergeCell ref="CH158:CW158"/>
    <mergeCell ref="CX158:DJ158"/>
    <mergeCell ref="A152:AJ152"/>
    <mergeCell ref="AK152:AP152"/>
    <mergeCell ref="CH157:CW157"/>
    <mergeCell ref="AQ153:BB153"/>
    <mergeCell ref="BC156:BI156"/>
    <mergeCell ref="AQ154:BB154"/>
    <mergeCell ref="A153:AJ153"/>
    <mergeCell ref="DX158:EJ158"/>
    <mergeCell ref="CX160:DJ160"/>
    <mergeCell ref="BU159:CG159"/>
    <mergeCell ref="DK159:DW159"/>
    <mergeCell ref="DK160:DW160"/>
    <mergeCell ref="CX159:DJ159"/>
    <mergeCell ref="DX160:EJ160"/>
    <mergeCell ref="BU160:CG160"/>
    <mergeCell ref="CH160:CW160"/>
    <mergeCell ref="A154:AJ154"/>
    <mergeCell ref="AK154:AP154"/>
    <mergeCell ref="BU163:CG164"/>
    <mergeCell ref="AK163:AP164"/>
    <mergeCell ref="AK161:AP161"/>
    <mergeCell ref="AQ159:BB159"/>
    <mergeCell ref="CG162:CX162"/>
    <mergeCell ref="BU157:CG157"/>
    <mergeCell ref="CH161:CW161"/>
    <mergeCell ref="BU161:CG161"/>
    <mergeCell ref="CH174:CW174"/>
    <mergeCell ref="BU172:CG173"/>
    <mergeCell ref="CH173:CW173"/>
    <mergeCell ref="BU175:CG175"/>
    <mergeCell ref="CH175:CW175"/>
    <mergeCell ref="BU174:CG174"/>
    <mergeCell ref="BU180:CG180"/>
    <mergeCell ref="CH180:CW180"/>
    <mergeCell ref="CH179:CW179"/>
    <mergeCell ref="BU176:CG176"/>
    <mergeCell ref="CH176:CW176"/>
    <mergeCell ref="BU177:CG177"/>
    <mergeCell ref="DK175:DW175"/>
    <mergeCell ref="DK176:DW176"/>
    <mergeCell ref="CH178:CW178"/>
    <mergeCell ref="CX177:DJ177"/>
    <mergeCell ref="CX175:DJ175"/>
    <mergeCell ref="CX176:DJ176"/>
    <mergeCell ref="DK180:DW180"/>
    <mergeCell ref="CX180:DJ180"/>
    <mergeCell ref="DK178:DW178"/>
    <mergeCell ref="CX178:DJ178"/>
    <mergeCell ref="DK179:DW179"/>
    <mergeCell ref="CX179:DJ179"/>
    <mergeCell ref="DK191:DW191"/>
    <mergeCell ref="DK190:DW190"/>
    <mergeCell ref="DK185:DW185"/>
    <mergeCell ref="A187:FJ187"/>
    <mergeCell ref="CH191:CW191"/>
    <mergeCell ref="CX190:DJ190"/>
    <mergeCell ref="CX189:DJ189"/>
    <mergeCell ref="DX189:EJ189"/>
    <mergeCell ref="EX191:FJ191"/>
    <mergeCell ref="CX191:DJ191"/>
    <mergeCell ref="DK192:DW192"/>
    <mergeCell ref="DK196:DW196"/>
    <mergeCell ref="EK190:EW190"/>
    <mergeCell ref="EK192:EW192"/>
    <mergeCell ref="DX190:EJ190"/>
    <mergeCell ref="DX191:EJ191"/>
    <mergeCell ref="DK195:DW195"/>
    <mergeCell ref="DK194:DW194"/>
    <mergeCell ref="DK193:DW193"/>
    <mergeCell ref="EK194:EW194"/>
    <mergeCell ref="DX192:EJ192"/>
    <mergeCell ref="EK191:EW191"/>
    <mergeCell ref="DX193:EJ193"/>
    <mergeCell ref="CH207:CW207"/>
    <mergeCell ref="EK193:EW193"/>
    <mergeCell ref="EK195:EW195"/>
    <mergeCell ref="DX195:EJ195"/>
    <mergeCell ref="DX194:EJ194"/>
    <mergeCell ref="CH201:CW201"/>
    <mergeCell ref="CX197:DJ197"/>
    <mergeCell ref="DK206:DW206"/>
    <mergeCell ref="CX206:DJ206"/>
    <mergeCell ref="CX202:DJ202"/>
    <mergeCell ref="DK202:DW202"/>
    <mergeCell ref="DX212:EJ212"/>
    <mergeCell ref="DX215:EJ215"/>
    <mergeCell ref="DX217:EJ217"/>
    <mergeCell ref="DX224:EJ224"/>
    <mergeCell ref="DX219:EJ219"/>
    <mergeCell ref="DX214:EJ214"/>
    <mergeCell ref="DX213:EJ213"/>
    <mergeCell ref="DX216:EJ216"/>
    <mergeCell ref="DX223:EJ223"/>
    <mergeCell ref="EK203:EW203"/>
    <mergeCell ref="EK205:FJ205"/>
    <mergeCell ref="DX210:EJ210"/>
    <mergeCell ref="DX211:EJ211"/>
    <mergeCell ref="DX208:EJ208"/>
    <mergeCell ref="EK206:EW206"/>
    <mergeCell ref="EX206:FJ206"/>
    <mergeCell ref="DX206:EJ206"/>
    <mergeCell ref="EX201:FG201"/>
    <mergeCell ref="EX199:FG199"/>
    <mergeCell ref="EX218:FG218"/>
    <mergeCell ref="EK199:EW199"/>
    <mergeCell ref="EX207:FJ207"/>
    <mergeCell ref="EK208:EW208"/>
    <mergeCell ref="EX210:FG210"/>
    <mergeCell ref="EK214:EW214"/>
    <mergeCell ref="EK215:EW215"/>
    <mergeCell ref="EK216:EW216"/>
    <mergeCell ref="EK213:EW213"/>
    <mergeCell ref="EK209:EW209"/>
    <mergeCell ref="EK212:EW212"/>
    <mergeCell ref="EK207:EW207"/>
    <mergeCell ref="EK210:EW210"/>
    <mergeCell ref="EK211:EW211"/>
    <mergeCell ref="DK207:DW207"/>
    <mergeCell ref="DK219:DW219"/>
    <mergeCell ref="DK211:DW211"/>
    <mergeCell ref="DK212:DW212"/>
    <mergeCell ref="DK213:DW213"/>
    <mergeCell ref="DK217:DW217"/>
    <mergeCell ref="DK215:DW215"/>
    <mergeCell ref="DK210:DW210"/>
    <mergeCell ref="DK214:DW214"/>
    <mergeCell ref="DX268:EJ268"/>
    <mergeCell ref="DX269:EJ269"/>
    <mergeCell ref="EK269:EW269"/>
    <mergeCell ref="EK270:EW270"/>
    <mergeCell ref="DX274:EJ274"/>
    <mergeCell ref="DK274:DW274"/>
    <mergeCell ref="BU279:CG279"/>
    <mergeCell ref="BU277:CG277"/>
    <mergeCell ref="CH277:CW277"/>
    <mergeCell ref="DK275:DW275"/>
    <mergeCell ref="DX275:EJ275"/>
    <mergeCell ref="DX279:EJ279"/>
    <mergeCell ref="BU275:CG275"/>
    <mergeCell ref="CH275:CW275"/>
    <mergeCell ref="DX271:EJ271"/>
    <mergeCell ref="DK271:DW271"/>
    <mergeCell ref="CH271:CW271"/>
    <mergeCell ref="CX271:DJ271"/>
    <mergeCell ref="DX277:EJ277"/>
    <mergeCell ref="DK277:DW277"/>
    <mergeCell ref="ET309:FJ309"/>
    <mergeCell ref="EX299:FJ299"/>
    <mergeCell ref="CW309:DM309"/>
    <mergeCell ref="EE308:ES308"/>
    <mergeCell ref="DX301:EJ301"/>
    <mergeCell ref="EE309:ES309"/>
    <mergeCell ref="A293:FG293"/>
    <mergeCell ref="A280:AJ280"/>
    <mergeCell ref="A302:AJ302"/>
    <mergeCell ref="A300:AJ300"/>
    <mergeCell ref="A301:AJ301"/>
    <mergeCell ref="A299:AJ299"/>
    <mergeCell ref="BU298:CG298"/>
    <mergeCell ref="BU283:CG283"/>
    <mergeCell ref="BU284:CG284"/>
    <mergeCell ref="BU292:CG292"/>
    <mergeCell ref="A294:FJ294"/>
    <mergeCell ref="A295:AJ296"/>
    <mergeCell ref="AK295:AP296"/>
    <mergeCell ref="DK292:DW292"/>
    <mergeCell ref="AK292:AP292"/>
    <mergeCell ref="A298:AJ298"/>
    <mergeCell ref="A288:AJ288"/>
    <mergeCell ref="CH298:CW298"/>
    <mergeCell ref="A292:AJ292"/>
    <mergeCell ref="A297:AJ297"/>
    <mergeCell ref="CH297:CW297"/>
    <mergeCell ref="CH296:CW296"/>
    <mergeCell ref="AQ295:BB296"/>
    <mergeCell ref="BU297:CG297"/>
    <mergeCell ref="BC297:BT297"/>
    <mergeCell ref="CH292:CW292"/>
    <mergeCell ref="BL309:CE309"/>
    <mergeCell ref="BL307:CE308"/>
    <mergeCell ref="BC304:BT304"/>
    <mergeCell ref="BU304:CG304"/>
    <mergeCell ref="CF307:ES307"/>
    <mergeCell ref="DN308:ED308"/>
    <mergeCell ref="CF309:CV309"/>
    <mergeCell ref="CF308:CV308"/>
    <mergeCell ref="DN309:ED309"/>
    <mergeCell ref="EK304:EW304"/>
    <mergeCell ref="A304:AJ304"/>
    <mergeCell ref="A306:FJ306"/>
    <mergeCell ref="A305:BC305"/>
    <mergeCell ref="CX304:DJ304"/>
    <mergeCell ref="DX304:EJ304"/>
    <mergeCell ref="EX304:FJ304"/>
    <mergeCell ref="CT305:FG305"/>
    <mergeCell ref="DK304:DW304"/>
    <mergeCell ref="CH304:CW304"/>
    <mergeCell ref="AK304:AP304"/>
    <mergeCell ref="BC298:BT298"/>
    <mergeCell ref="BC302:BT302"/>
    <mergeCell ref="A303:FG303"/>
    <mergeCell ref="EX302:FJ302"/>
    <mergeCell ref="AK302:AP302"/>
    <mergeCell ref="CH299:CW299"/>
    <mergeCell ref="EK301:EW301"/>
    <mergeCell ref="BU302:CG302"/>
    <mergeCell ref="AQ302:BB302"/>
    <mergeCell ref="EK302:EW302"/>
    <mergeCell ref="CX301:DJ301"/>
    <mergeCell ref="DK302:DW302"/>
    <mergeCell ref="AQ300:BB300"/>
    <mergeCell ref="DK300:DW300"/>
    <mergeCell ref="CX300:DJ300"/>
    <mergeCell ref="AQ304:BB304"/>
    <mergeCell ref="AK301:AP301"/>
    <mergeCell ref="BC300:BT300"/>
    <mergeCell ref="AK300:AP300"/>
    <mergeCell ref="AQ301:BB301"/>
    <mergeCell ref="BC301:BT301"/>
    <mergeCell ref="BL310:CE310"/>
    <mergeCell ref="CW310:DM310"/>
    <mergeCell ref="CW311:DM311"/>
    <mergeCell ref="CF310:CV310"/>
    <mergeCell ref="CF311:CV311"/>
    <mergeCell ref="BL311:CE311"/>
    <mergeCell ref="AV312:BK312"/>
    <mergeCell ref="AV313:BK313"/>
    <mergeCell ref="CF313:CV313"/>
    <mergeCell ref="CW312:DM312"/>
    <mergeCell ref="BL312:CE312"/>
    <mergeCell ref="CF312:CV312"/>
    <mergeCell ref="A314:AO314"/>
    <mergeCell ref="AP314:AU314"/>
    <mergeCell ref="EE313:ES313"/>
    <mergeCell ref="AV314:BK314"/>
    <mergeCell ref="BL313:CE313"/>
    <mergeCell ref="EE314:ES314"/>
    <mergeCell ref="DN313:ED313"/>
    <mergeCell ref="CW314:DM314"/>
    <mergeCell ref="CF314:CV314"/>
    <mergeCell ref="AV316:BK316"/>
    <mergeCell ref="CW315:DM315"/>
    <mergeCell ref="BL314:CE314"/>
    <mergeCell ref="BL316:CE316"/>
    <mergeCell ref="BL315:CE315"/>
    <mergeCell ref="ET320:FJ320"/>
    <mergeCell ref="ET317:FJ317"/>
    <mergeCell ref="ET319:FJ319"/>
    <mergeCell ref="EE319:ES319"/>
    <mergeCell ref="ET318:FJ318"/>
    <mergeCell ref="EE317:ES317"/>
    <mergeCell ref="EE318:ES318"/>
    <mergeCell ref="AP319:AU319"/>
    <mergeCell ref="AV319:BK319"/>
    <mergeCell ref="A318:AO318"/>
    <mergeCell ref="AP318:AU318"/>
    <mergeCell ref="AV318:BK318"/>
    <mergeCell ref="BL318:CE318"/>
    <mergeCell ref="BL319:CE319"/>
    <mergeCell ref="CW319:DM319"/>
    <mergeCell ref="DN319:ED319"/>
    <mergeCell ref="CF319:CV319"/>
    <mergeCell ref="CF318:CV318"/>
    <mergeCell ref="CW318:DM318"/>
    <mergeCell ref="DN318:ED318"/>
    <mergeCell ref="N323:AE323"/>
    <mergeCell ref="BL320:CE320"/>
    <mergeCell ref="DS323:ES323"/>
    <mergeCell ref="EE320:ES320"/>
    <mergeCell ref="DC323:DP323"/>
    <mergeCell ref="DN320:ED320"/>
    <mergeCell ref="AH322:BH322"/>
    <mergeCell ref="N322:AE322"/>
    <mergeCell ref="AH325:BH325"/>
    <mergeCell ref="AH324:BH324"/>
    <mergeCell ref="AH323:BH323"/>
    <mergeCell ref="DS324:ES324"/>
    <mergeCell ref="DC324:DP324"/>
    <mergeCell ref="AD327:AF327"/>
    <mergeCell ref="R324:AE324"/>
    <mergeCell ref="R325:AE325"/>
    <mergeCell ref="A327:B327"/>
    <mergeCell ref="C327:E327"/>
    <mergeCell ref="I327:X327"/>
    <mergeCell ref="Y327:AC327"/>
    <mergeCell ref="CF317:CV317"/>
    <mergeCell ref="CF320:CV320"/>
    <mergeCell ref="CW320:DM320"/>
    <mergeCell ref="CW317:DM317"/>
    <mergeCell ref="AP315:AU315"/>
    <mergeCell ref="AV315:BK315"/>
    <mergeCell ref="A320:AO320"/>
    <mergeCell ref="AP320:AU320"/>
    <mergeCell ref="AV320:BK320"/>
    <mergeCell ref="A317:AO317"/>
    <mergeCell ref="AP317:AU317"/>
    <mergeCell ref="A315:AO315"/>
    <mergeCell ref="AV317:BK317"/>
    <mergeCell ref="A319:AO319"/>
    <mergeCell ref="DN317:ED317"/>
    <mergeCell ref="A313:AO313"/>
    <mergeCell ref="AP313:AU313"/>
    <mergeCell ref="CF316:CV316"/>
    <mergeCell ref="CW316:DM316"/>
    <mergeCell ref="A316:AO316"/>
    <mergeCell ref="AP316:AU316"/>
    <mergeCell ref="CW313:DM313"/>
    <mergeCell ref="CF315:CV315"/>
    <mergeCell ref="BL317:CE317"/>
    <mergeCell ref="A312:AO312"/>
    <mergeCell ref="AP312:AU312"/>
    <mergeCell ref="CH302:CW302"/>
    <mergeCell ref="CX302:DJ302"/>
    <mergeCell ref="AV311:BK311"/>
    <mergeCell ref="AV310:BK310"/>
    <mergeCell ref="AV309:BK309"/>
    <mergeCell ref="A307:AO308"/>
    <mergeCell ref="AV307:BK308"/>
    <mergeCell ref="CW308:DM308"/>
    <mergeCell ref="A311:AO311"/>
    <mergeCell ref="AP311:AU311"/>
    <mergeCell ref="AP307:AU308"/>
    <mergeCell ref="AP309:AU309"/>
    <mergeCell ref="A310:AO310"/>
    <mergeCell ref="AP310:AU310"/>
    <mergeCell ref="A309:AO309"/>
    <mergeCell ref="BU299:CG299"/>
    <mergeCell ref="BU300:CG300"/>
    <mergeCell ref="CH300:CW300"/>
    <mergeCell ref="BU301:CG301"/>
    <mergeCell ref="CH301:CW301"/>
    <mergeCell ref="BC299:BT299"/>
    <mergeCell ref="AN45:AS45"/>
    <mergeCell ref="AN50:AS50"/>
    <mergeCell ref="CF111:CV111"/>
    <mergeCell ref="CF96:CV96"/>
    <mergeCell ref="CF90:CV90"/>
    <mergeCell ref="AT91:BI91"/>
    <mergeCell ref="BJ88:CE88"/>
    <mergeCell ref="BJ79:CE79"/>
    <mergeCell ref="BJ91:CE91"/>
    <mergeCell ref="A19:AM19"/>
    <mergeCell ref="AN19:AS19"/>
    <mergeCell ref="AN30:AS30"/>
    <mergeCell ref="AN32:AS32"/>
    <mergeCell ref="A29:AM29"/>
    <mergeCell ref="A32:AM32"/>
    <mergeCell ref="A30:AM30"/>
    <mergeCell ref="AN31:AS31"/>
    <mergeCell ref="A22:AM22"/>
    <mergeCell ref="A31:AM31"/>
    <mergeCell ref="A132:AJ132"/>
    <mergeCell ref="AK131:AP131"/>
    <mergeCell ref="A125:AJ125"/>
    <mergeCell ref="A131:AJ131"/>
    <mergeCell ref="A130:AJ130"/>
    <mergeCell ref="A129:AJ129"/>
    <mergeCell ref="A128:AJ128"/>
    <mergeCell ref="A126:AJ126"/>
    <mergeCell ref="AK126:AP126"/>
    <mergeCell ref="AK127:AP127"/>
    <mergeCell ref="AK120:AP121"/>
    <mergeCell ref="A122:AJ122"/>
    <mergeCell ref="A123:AJ123"/>
    <mergeCell ref="AK122:AP122"/>
    <mergeCell ref="AK123:AP123"/>
    <mergeCell ref="A120:AJ121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T75:BI75"/>
    <mergeCell ref="A135:AJ135"/>
    <mergeCell ref="A137:AJ138"/>
    <mergeCell ref="A141:AJ141"/>
    <mergeCell ref="AS130:BB130"/>
    <mergeCell ref="AQ134:BB134"/>
    <mergeCell ref="AQ137:BB138"/>
    <mergeCell ref="AQ135:BB135"/>
    <mergeCell ref="AK134:AP134"/>
    <mergeCell ref="AK135:AP135"/>
    <mergeCell ref="A134:AJ134"/>
    <mergeCell ref="A151:AJ151"/>
    <mergeCell ref="AK150:AP150"/>
    <mergeCell ref="AK151:AP151"/>
    <mergeCell ref="A150:AJ150"/>
    <mergeCell ref="AK149:AP149"/>
    <mergeCell ref="A142:AJ142"/>
    <mergeCell ref="A140:AJ140"/>
    <mergeCell ref="A146:AJ146"/>
    <mergeCell ref="A148:AJ148"/>
    <mergeCell ref="A147:AJ147"/>
    <mergeCell ref="AK148:AP148"/>
    <mergeCell ref="AK147:AP147"/>
    <mergeCell ref="AQ151:BB151"/>
    <mergeCell ref="AQ150:BB150"/>
    <mergeCell ref="AQ149:BB149"/>
    <mergeCell ref="AQ148:BB148"/>
    <mergeCell ref="AK156:BB156"/>
    <mergeCell ref="BC157:BR157"/>
    <mergeCell ref="AQ155:BB155"/>
    <mergeCell ref="AQ157:BB157"/>
    <mergeCell ref="BC155:BR155"/>
    <mergeCell ref="CY162:FG162"/>
    <mergeCell ref="EX161:FG161"/>
    <mergeCell ref="DX167:EJ167"/>
    <mergeCell ref="DK167:DW167"/>
    <mergeCell ref="EK167:EW167"/>
    <mergeCell ref="EX165:FJ165"/>
    <mergeCell ref="EK165:EW165"/>
    <mergeCell ref="DK161:DW161"/>
    <mergeCell ref="CH163:EJ163"/>
    <mergeCell ref="DK164:DW164"/>
    <mergeCell ref="EX169:FJ169"/>
    <mergeCell ref="EK170:EW170"/>
    <mergeCell ref="EX170:FJ170"/>
    <mergeCell ref="EK169:EW169"/>
    <mergeCell ref="EK174:EW174"/>
    <mergeCell ref="DX173:EJ173"/>
    <mergeCell ref="DX174:EJ174"/>
    <mergeCell ref="EK175:EW175"/>
    <mergeCell ref="EK173:EW173"/>
    <mergeCell ref="EK176:EW176"/>
    <mergeCell ref="EK178:EW178"/>
    <mergeCell ref="DX177:EJ177"/>
    <mergeCell ref="DX175:EJ175"/>
    <mergeCell ref="EK177:EW177"/>
    <mergeCell ref="DX179:EJ179"/>
    <mergeCell ref="DX176:EJ176"/>
    <mergeCell ref="DX180:EJ180"/>
    <mergeCell ref="DX178:EJ178"/>
    <mergeCell ref="EX192:FJ192"/>
    <mergeCell ref="EX196:FJ196"/>
    <mergeCell ref="EX177:FG177"/>
    <mergeCell ref="EX173:FJ173"/>
    <mergeCell ref="EX181:FG181"/>
    <mergeCell ref="EX174:FJ174"/>
    <mergeCell ref="EX175:FH175"/>
    <mergeCell ref="EX176:FG176"/>
    <mergeCell ref="EX180:FG180"/>
    <mergeCell ref="EX178:FG178"/>
    <mergeCell ref="EX215:FG215"/>
    <mergeCell ref="EX197:FJ197"/>
    <mergeCell ref="EX193:FJ193"/>
    <mergeCell ref="EX194:FJ194"/>
    <mergeCell ref="EX195:FJ195"/>
    <mergeCell ref="EX200:FG200"/>
    <mergeCell ref="EX209:FJ209"/>
    <mergeCell ref="EX211:FJ211"/>
    <mergeCell ref="EX203:FJ203"/>
    <mergeCell ref="EX208:FJ208"/>
    <mergeCell ref="CX219:DJ219"/>
    <mergeCell ref="EX226:FJ226"/>
    <mergeCell ref="EX219:FJ219"/>
    <mergeCell ref="EX212:FJ212"/>
    <mergeCell ref="EX225:FJ225"/>
    <mergeCell ref="EX213:FJ213"/>
    <mergeCell ref="EX214:FJ214"/>
    <mergeCell ref="EX223:FJ223"/>
    <mergeCell ref="EX224:FJ224"/>
    <mergeCell ref="EX220:FJ220"/>
    <mergeCell ref="DK224:DW224"/>
    <mergeCell ref="DK216:DW216"/>
    <mergeCell ref="EK220:EW220"/>
    <mergeCell ref="EK218:EW218"/>
    <mergeCell ref="EK219:EW219"/>
    <mergeCell ref="EK217:EW217"/>
    <mergeCell ref="DX218:EJ218"/>
    <mergeCell ref="CH222:EJ222"/>
    <mergeCell ref="DK218:DW218"/>
    <mergeCell ref="EK223:EW223"/>
    <mergeCell ref="EK179:EW179"/>
    <mergeCell ref="EK188:FJ188"/>
    <mergeCell ref="EX184:FG184"/>
    <mergeCell ref="EK182:EW182"/>
    <mergeCell ref="EX179:FG179"/>
    <mergeCell ref="EK180:EW180"/>
    <mergeCell ref="EK181:EW181"/>
    <mergeCell ref="EX198:FJ198"/>
    <mergeCell ref="DX165:EJ165"/>
    <mergeCell ref="CH172:EJ172"/>
    <mergeCell ref="EK166:EW166"/>
    <mergeCell ref="CY171:FG171"/>
    <mergeCell ref="EK172:FJ172"/>
    <mergeCell ref="CX170:DJ170"/>
    <mergeCell ref="CH169:CW169"/>
    <mergeCell ref="CH170:CW170"/>
    <mergeCell ref="DX170:EJ170"/>
    <mergeCell ref="EK168:EW168"/>
    <mergeCell ref="DX156:EJ156"/>
    <mergeCell ref="DX155:EJ155"/>
    <mergeCell ref="EK157:EW157"/>
    <mergeCell ref="EK156:EW156"/>
    <mergeCell ref="EK163:FJ163"/>
    <mergeCell ref="DX168:EJ168"/>
    <mergeCell ref="EX167:FG167"/>
    <mergeCell ref="EX166:FH166"/>
    <mergeCell ref="EX160:FG160"/>
    <mergeCell ref="EX153:FJ153"/>
    <mergeCell ref="EX154:FG154"/>
    <mergeCell ref="EX146:FJ146"/>
    <mergeCell ref="EX151:FJ151"/>
    <mergeCell ref="EX147:FJ147"/>
    <mergeCell ref="EX149:FJ149"/>
    <mergeCell ref="EX150:FJ150"/>
    <mergeCell ref="EX148:FJ148"/>
    <mergeCell ref="EK154:EW154"/>
    <mergeCell ref="EX152:FJ152"/>
    <mergeCell ref="CH147:CW147"/>
    <mergeCell ref="DX145:EJ145"/>
    <mergeCell ref="DX146:EJ146"/>
    <mergeCell ref="DK147:DW147"/>
    <mergeCell ref="CX147:DJ147"/>
    <mergeCell ref="EK151:EW151"/>
    <mergeCell ref="CH152:CW152"/>
    <mergeCell ref="EK152:EW152"/>
    <mergeCell ref="EK145:EW145"/>
    <mergeCell ref="BU247:CG247"/>
    <mergeCell ref="CH208:CW208"/>
    <mergeCell ref="BU243:CG243"/>
    <mergeCell ref="BU244:CG244"/>
    <mergeCell ref="BU229:CG229"/>
    <mergeCell ref="CH233:CW233"/>
    <mergeCell ref="BU233:CG233"/>
    <mergeCell ref="BU230:CG230"/>
    <mergeCell ref="CH231:CW231"/>
    <mergeCell ref="CH209:CW209"/>
    <mergeCell ref="DX139:EJ139"/>
    <mergeCell ref="CX138:DJ138"/>
    <mergeCell ref="CX141:DJ141"/>
    <mergeCell ref="CX140:DJ140"/>
    <mergeCell ref="DK138:DW138"/>
    <mergeCell ref="DK139:DW139"/>
    <mergeCell ref="CX142:DJ142"/>
    <mergeCell ref="DK140:DW140"/>
    <mergeCell ref="DK142:DW142"/>
    <mergeCell ref="CX266:DJ266"/>
    <mergeCell ref="CH266:CW266"/>
    <mergeCell ref="CH263:CW263"/>
    <mergeCell ref="CH265:CW265"/>
    <mergeCell ref="CH264:CW264"/>
    <mergeCell ref="CX263:DJ263"/>
    <mergeCell ref="CX265:DJ265"/>
    <mergeCell ref="CH251:CW251"/>
    <mergeCell ref="CH262:CW262"/>
    <mergeCell ref="BU252:CG252"/>
    <mergeCell ref="DX142:EJ142"/>
    <mergeCell ref="DX152:EJ152"/>
    <mergeCell ref="CX251:DJ251"/>
    <mergeCell ref="CX250:DJ250"/>
    <mergeCell ref="CR239:FG239"/>
    <mergeCell ref="DX231:EJ231"/>
    <mergeCell ref="EX238:FG238"/>
    <mergeCell ref="EK237:EW237"/>
    <mergeCell ref="EX237:FG237"/>
    <mergeCell ref="DK251:DW251"/>
    <mergeCell ref="DK242:DW242"/>
    <mergeCell ref="DK250:DW250"/>
    <mergeCell ref="DK245:DW245"/>
    <mergeCell ref="DK248:DW248"/>
    <mergeCell ref="DK247:DW247"/>
    <mergeCell ref="DX243:EJ243"/>
    <mergeCell ref="DX245:EJ245"/>
    <mergeCell ref="CX267:DJ267"/>
    <mergeCell ref="CX268:DJ268"/>
    <mergeCell ref="CX269:DJ269"/>
    <mergeCell ref="CX281:DJ281"/>
    <mergeCell ref="CX277:DJ277"/>
    <mergeCell ref="CX278:DJ278"/>
    <mergeCell ref="CX276:DJ276"/>
    <mergeCell ref="CX279:DJ279"/>
    <mergeCell ref="BU274:CG274"/>
    <mergeCell ref="CH274:CW274"/>
    <mergeCell ref="CX274:DJ274"/>
    <mergeCell ref="CX275:DJ275"/>
    <mergeCell ref="DK270:DW270"/>
    <mergeCell ref="DK280:DW280"/>
    <mergeCell ref="DK278:DW278"/>
    <mergeCell ref="CX288:DJ288"/>
    <mergeCell ref="CX280:DJ280"/>
    <mergeCell ref="CX270:DJ270"/>
    <mergeCell ref="DK281:DW281"/>
    <mergeCell ref="DK282:DW282"/>
    <mergeCell ref="DK269:DW269"/>
    <mergeCell ref="DK252:DW252"/>
    <mergeCell ref="DK255:DW255"/>
    <mergeCell ref="DK254:DW254"/>
    <mergeCell ref="DK262:DW262"/>
    <mergeCell ref="DK259:DW259"/>
    <mergeCell ref="DK261:DW261"/>
    <mergeCell ref="DK266:DW266"/>
    <mergeCell ref="DK267:DW267"/>
    <mergeCell ref="DK256:DW256"/>
    <mergeCell ref="EK241:FJ241"/>
    <mergeCell ref="A240:FJ240"/>
    <mergeCell ref="BC246:BR246"/>
    <mergeCell ref="BC245:BR245"/>
    <mergeCell ref="BU245:CG245"/>
    <mergeCell ref="BU246:CG246"/>
    <mergeCell ref="CH241:EJ241"/>
    <mergeCell ref="CH242:CW242"/>
    <mergeCell ref="CX242:DJ242"/>
    <mergeCell ref="CX245:DJ245"/>
    <mergeCell ref="CX192:DJ192"/>
    <mergeCell ref="CX169:DJ169"/>
    <mergeCell ref="CG171:CX171"/>
    <mergeCell ref="CX173:DJ173"/>
    <mergeCell ref="CX183:DJ183"/>
    <mergeCell ref="CX185:DJ185"/>
    <mergeCell ref="CX184:DJ184"/>
    <mergeCell ref="CX174:DJ174"/>
    <mergeCell ref="BU179:CG179"/>
    <mergeCell ref="BU178:CG178"/>
    <mergeCell ref="CX146:DJ146"/>
    <mergeCell ref="DK146:DW146"/>
    <mergeCell ref="CH145:CW145"/>
    <mergeCell ref="CH146:CW146"/>
    <mergeCell ref="CX145:DJ145"/>
    <mergeCell ref="DX169:EJ169"/>
    <mergeCell ref="EX159:FG159"/>
    <mergeCell ref="EX157:FG157"/>
    <mergeCell ref="EK160:EW160"/>
    <mergeCell ref="EX158:FG158"/>
    <mergeCell ref="EK158:EW158"/>
    <mergeCell ref="EK159:EW159"/>
    <mergeCell ref="DX157:EJ157"/>
    <mergeCell ref="DX159:EJ159"/>
    <mergeCell ref="EK164:EW164"/>
    <mergeCell ref="EX168:FG168"/>
    <mergeCell ref="EX156:FE156"/>
    <mergeCell ref="EX189:FJ189"/>
    <mergeCell ref="EK189:EW189"/>
    <mergeCell ref="EK183:EW183"/>
    <mergeCell ref="EX182:FG182"/>
    <mergeCell ref="EX183:FG183"/>
    <mergeCell ref="EX185:FG185"/>
    <mergeCell ref="EK185:EW185"/>
    <mergeCell ref="EX164:FJ164"/>
    <mergeCell ref="EE108:ES108"/>
    <mergeCell ref="EE109:ES109"/>
    <mergeCell ref="DK148:DW148"/>
    <mergeCell ref="DX144:EJ144"/>
    <mergeCell ref="DX141:EJ141"/>
    <mergeCell ref="DX140:EJ140"/>
    <mergeCell ref="DK141:DW141"/>
    <mergeCell ref="DX148:EJ148"/>
    <mergeCell ref="DX138:EJ138"/>
    <mergeCell ref="DK144:DW144"/>
    <mergeCell ref="EK225:EW225"/>
    <mergeCell ref="DX227:EJ227"/>
    <mergeCell ref="DX228:EJ228"/>
    <mergeCell ref="DX229:EJ229"/>
    <mergeCell ref="DX225:EJ225"/>
    <mergeCell ref="EK226:EW226"/>
    <mergeCell ref="EK227:EW227"/>
    <mergeCell ref="CX208:DJ208"/>
    <mergeCell ref="DK201:DW201"/>
    <mergeCell ref="DX207:EJ207"/>
    <mergeCell ref="DK209:DW209"/>
    <mergeCell ref="DX202:EJ202"/>
    <mergeCell ref="DX201:EJ201"/>
    <mergeCell ref="DK208:DW208"/>
    <mergeCell ref="CH205:EJ205"/>
    <mergeCell ref="CX203:DJ203"/>
    <mergeCell ref="CH203:CW203"/>
    <mergeCell ref="DX200:EJ200"/>
    <mergeCell ref="CX216:DJ216"/>
    <mergeCell ref="CH206:CW206"/>
    <mergeCell ref="CX209:DJ209"/>
    <mergeCell ref="CH213:CW213"/>
    <mergeCell ref="CX213:DJ213"/>
    <mergeCell ref="CX200:DJ200"/>
    <mergeCell ref="CX201:DJ201"/>
    <mergeCell ref="DX209:EJ209"/>
    <mergeCell ref="DK200:DW200"/>
    <mergeCell ref="BU155:CG155"/>
    <mergeCell ref="BU146:CG146"/>
    <mergeCell ref="BU145:CG145"/>
    <mergeCell ref="BC153:BT153"/>
    <mergeCell ref="BC154:BR154"/>
    <mergeCell ref="BC145:BT145"/>
    <mergeCell ref="BU144:CG144"/>
    <mergeCell ref="BU142:CG142"/>
    <mergeCell ref="DK173:DW173"/>
    <mergeCell ref="BU134:CG134"/>
    <mergeCell ref="CX139:DJ139"/>
    <mergeCell ref="CX148:DJ148"/>
    <mergeCell ref="DK169:DW169"/>
    <mergeCell ref="DK170:DW170"/>
    <mergeCell ref="CH139:CW139"/>
    <mergeCell ref="CH138:CW138"/>
    <mergeCell ref="DX149:EJ149"/>
    <mergeCell ref="BC128:BT128"/>
    <mergeCell ref="BU131:CG131"/>
    <mergeCell ref="BU132:CG132"/>
    <mergeCell ref="BU135:CG135"/>
    <mergeCell ref="BU128:CG128"/>
    <mergeCell ref="BC129:BT129"/>
    <mergeCell ref="BC131:BT131"/>
    <mergeCell ref="BC130:BR130"/>
    <mergeCell ref="BU129:CG129"/>
    <mergeCell ref="BU130:CG130"/>
    <mergeCell ref="EE35:ES35"/>
    <mergeCell ref="ET35:FG35"/>
    <mergeCell ref="DN92:ED92"/>
    <mergeCell ref="CW100:DM100"/>
    <mergeCell ref="CW95:DM95"/>
    <mergeCell ref="CW93:DM93"/>
    <mergeCell ref="CW96:DM96"/>
    <mergeCell ref="CW87:DM87"/>
    <mergeCell ref="ET50:FG50"/>
    <mergeCell ref="ET42:FJ42"/>
    <mergeCell ref="DX154:EJ154"/>
    <mergeCell ref="ET110:FJ110"/>
    <mergeCell ref="EX132:FJ132"/>
    <mergeCell ref="EK131:EW131"/>
    <mergeCell ref="EX130:FG130"/>
    <mergeCell ref="EK130:EW130"/>
    <mergeCell ref="EX131:FJ131"/>
    <mergeCell ref="EE114:ES114"/>
    <mergeCell ref="DX122:EJ122"/>
    <mergeCell ref="AN35:AS35"/>
    <mergeCell ref="AT35:BI35"/>
    <mergeCell ref="BJ35:CE35"/>
    <mergeCell ref="BU126:CG126"/>
    <mergeCell ref="CF105:CV105"/>
    <mergeCell ref="CF103:CV103"/>
    <mergeCell ref="CF104:CV104"/>
    <mergeCell ref="CF110:CV110"/>
    <mergeCell ref="AN78:AS78"/>
    <mergeCell ref="AN77:AS77"/>
    <mergeCell ref="EK272:EW272"/>
    <mergeCell ref="EX272:FJ272"/>
    <mergeCell ref="BU272:CG272"/>
    <mergeCell ref="CH272:CW272"/>
    <mergeCell ref="CX272:DJ272"/>
    <mergeCell ref="DK272:DW272"/>
    <mergeCell ref="DX272:EJ272"/>
    <mergeCell ref="EK274:EW274"/>
    <mergeCell ref="EX274:FJ274"/>
    <mergeCell ref="DK287:DW287"/>
    <mergeCell ref="DX287:EJ287"/>
    <mergeCell ref="EK287:EW287"/>
    <mergeCell ref="EX287:FJ287"/>
    <mergeCell ref="DK279:DW279"/>
    <mergeCell ref="EK284:EW284"/>
    <mergeCell ref="DX280:EJ280"/>
    <mergeCell ref="DX276:EJ276"/>
    <mergeCell ref="EK288:EW288"/>
    <mergeCell ref="EX288:FJ288"/>
    <mergeCell ref="A289:AJ289"/>
    <mergeCell ref="AK289:AP289"/>
    <mergeCell ref="AQ289:BB289"/>
    <mergeCell ref="CH289:CW289"/>
    <mergeCell ref="AK288:AP288"/>
    <mergeCell ref="AQ288:BB288"/>
    <mergeCell ref="CH288:CW288"/>
    <mergeCell ref="BU289:CG289"/>
    <mergeCell ref="CX234:DJ234"/>
    <mergeCell ref="CX243:DJ243"/>
    <mergeCell ref="BC215:BR215"/>
    <mergeCell ref="BU215:CG215"/>
    <mergeCell ref="CH215:CW215"/>
    <mergeCell ref="CX215:DJ215"/>
    <mergeCell ref="BC227:BR227"/>
    <mergeCell ref="BC229:BR229"/>
    <mergeCell ref="BU227:CG227"/>
    <mergeCell ref="BC216:BT216"/>
    <mergeCell ref="EK232:EW232"/>
    <mergeCell ref="EX216:FJ216"/>
    <mergeCell ref="CH217:CW217"/>
    <mergeCell ref="CX217:DJ217"/>
    <mergeCell ref="CH232:CW232"/>
    <mergeCell ref="EX217:FG217"/>
    <mergeCell ref="EK222:FJ222"/>
    <mergeCell ref="EK231:EW231"/>
    <mergeCell ref="EX232:FG232"/>
    <mergeCell ref="EX231:FG231"/>
    <mergeCell ref="DX230:EJ230"/>
    <mergeCell ref="DX232:EJ232"/>
    <mergeCell ref="EK230:EW230"/>
    <mergeCell ref="AQ232:BB232"/>
    <mergeCell ref="DK230:DW230"/>
    <mergeCell ref="DK232:DW232"/>
    <mergeCell ref="CX230:DJ230"/>
    <mergeCell ref="CX232:DJ232"/>
    <mergeCell ref="BU231:CG231"/>
    <mergeCell ref="BC232:BT232"/>
    <mergeCell ref="A234:AJ234"/>
    <mergeCell ref="AK234:AP234"/>
    <mergeCell ref="AQ234:BB234"/>
    <mergeCell ref="BC234:BT234"/>
    <mergeCell ref="DK234:DW234"/>
    <mergeCell ref="DX234:EJ234"/>
    <mergeCell ref="A235:AJ235"/>
    <mergeCell ref="AK235:AP235"/>
    <mergeCell ref="AQ235:BB235"/>
    <mergeCell ref="BC235:BT235"/>
    <mergeCell ref="BU235:CG235"/>
    <mergeCell ref="CH235:CW235"/>
    <mergeCell ref="CX235:DJ235"/>
    <mergeCell ref="DK235:DW235"/>
    <mergeCell ref="A236:AJ236"/>
    <mergeCell ref="AK236:AP236"/>
    <mergeCell ref="AQ236:BB236"/>
    <mergeCell ref="BC236:BT236"/>
    <mergeCell ref="EK236:EW236"/>
    <mergeCell ref="EX236:FG236"/>
    <mergeCell ref="BU236:CG236"/>
    <mergeCell ref="CH236:CW236"/>
    <mergeCell ref="CX236:DJ236"/>
    <mergeCell ref="DK236:DW236"/>
    <mergeCell ref="A286:AH286"/>
    <mergeCell ref="AK286:BB286"/>
    <mergeCell ref="BC286:BI286"/>
    <mergeCell ref="BU286:CG286"/>
    <mergeCell ref="EX286:FE286"/>
    <mergeCell ref="CI286:CW286"/>
    <mergeCell ref="CX286:DR286"/>
    <mergeCell ref="DX286:EJ286"/>
    <mergeCell ref="EK286:EW286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7" r:id="rId1"/>
  <rowBreaks count="8" manualBreakCount="8">
    <brk id="41" max="163" man="1"/>
    <brk id="73" max="163" man="1"/>
    <brk id="100" max="163" man="1"/>
    <brk id="117" max="163" man="1"/>
    <brk id="161" max="163" man="1"/>
    <brk id="203" max="163" man="1"/>
    <brk id="238" max="163" man="1"/>
    <brk id="292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2014-04-01T06:25:24Z</cp:lastPrinted>
  <dcterms:created xsi:type="dcterms:W3CDTF">2005-02-01T12:32:18Z</dcterms:created>
  <dcterms:modified xsi:type="dcterms:W3CDTF">2014-05-05T05:35:22Z</dcterms:modified>
  <cp:category/>
  <cp:version/>
  <cp:contentType/>
  <cp:contentStatus/>
</cp:coreProperties>
</file>