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'отчет'!$A$49:$AM$49</definedName>
    <definedName name="_xlnm.Print_Area" localSheetId="0">'отчет'!$A$1:$FH$339</definedName>
  </definedNames>
  <calcPr fullCalcOnLoad="1"/>
</workbook>
</file>

<file path=xl/sharedStrings.xml><?xml version="1.0" encoding="utf-8"?>
<sst xmlns="http://schemas.openxmlformats.org/spreadsheetml/2006/main" count="705" uniqueCount="343">
  <si>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</si>
  <si>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</si>
  <si>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</si>
  <si>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</si>
  <si>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</si>
  <si>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</si>
  <si>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</si>
  <si>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</si>
  <si>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</si>
  <si>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</si>
  <si>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</si>
  <si>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</si>
  <si>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</si>
  <si>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</si>
  <si>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</si>
  <si>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</si>
  <si>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</si>
  <si>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</si>
  <si>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</si>
  <si>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</si>
  <si>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</si>
  <si>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</si>
  <si>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</si>
  <si>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</si>
  <si>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</si>
  <si>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</si>
  <si>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</si>
  <si>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</si>
  <si>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</si>
  <si>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</si>
  <si>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</si>
  <si>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</si>
  <si>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</si>
  <si>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</si>
  <si>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</si>
  <si>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</si>
  <si>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</si>
  <si>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</si>
  <si>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</si>
  <si>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</si>
  <si>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</si>
  <si>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</si>
  <si>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</si>
  <si>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</si>
  <si>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</si>
  <si>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</si>
  <si>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</si>
  <si>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</si>
  <si>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</si>
  <si>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</si>
  <si>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</si>
  <si>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</si>
  <si>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</si>
  <si>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</si>
  <si>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</si>
  <si>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</si>
  <si>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</si>
  <si>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</si>
  <si>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</si>
  <si>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</si>
  <si>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</si>
  <si>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</si>
  <si>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</si>
  <si>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</si>
  <si>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</si>
  <si>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</si>
  <si>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</si>
  <si>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</si>
  <si>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</si>
  <si>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</si>
  <si>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</si>
  <si>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</si>
  <si>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</si>
  <si>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</si>
  <si>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</si>
  <si>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</si>
  <si>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</si>
  <si>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</si>
  <si>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</si>
  <si>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</si>
  <si>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</si>
  <si>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</si>
  <si>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</si>
  <si>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</si>
  <si>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</si>
  <si>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</si>
  <si>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</si>
  <si>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</si>
  <si>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</si>
  <si>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</si>
  <si>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</si>
  <si>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</si>
  <si>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</si>
  <si>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</si>
  <si>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</si>
  <si>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</si>
  <si>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</si>
  <si>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</si>
  <si>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</si>
  <si>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</si>
  <si>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</si>
  <si>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</si>
  <si>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</si>
  <si>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</si>
  <si>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</si>
  <si>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</si>
  <si>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</si>
  <si>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</si>
  <si>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</si>
  <si>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</si>
  <si>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</si>
  <si>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</si>
  <si>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</si>
  <si>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</si>
  <si>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</si>
  <si>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</si>
  <si>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</si>
  <si>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</si>
  <si>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</si>
  <si>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</si>
  <si>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</si>
  <si>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</si>
  <si>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</si>
  <si>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</si>
  <si>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</si>
  <si>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</si>
  <si>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</si>
  <si>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</si>
  <si>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</si>
  <si>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</si>
  <si>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</si>
  <si>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</si>
  <si>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</si>
  <si>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</si>
  <si>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</si>
  <si>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</si>
  <si>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</si>
  <si>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</si>
  <si>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</si>
  <si>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</si>
  <si>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</si>
  <si>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</si>
  <si>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</si>
  <si>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</si>
  <si>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</si>
  <si>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</si>
  <si>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</si>
  <si>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</si>
  <si>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</si>
  <si>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</si>
  <si>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</si>
  <si>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</si>
  <si>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</si>
  <si>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</si>
  <si>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</si>
  <si>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</si>
  <si>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</si>
  <si>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</si>
  <si>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</si>
  <si>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</si>
  <si>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</si>
  <si>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</si>
  <si>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</si>
  <si>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</si>
  <si>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</si>
  <si>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</si>
  <si>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</si>
  <si>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</si>
  <si>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</si>
  <si>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</si>
  <si>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</si>
  <si>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</si>
  <si>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</si>
  <si>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</si>
  <si>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</si>
  <si>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</si>
  <si>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</si>
  <si>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</si>
  <si>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</si>
  <si>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</si>
  <si>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</si>
  <si>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</si>
  <si>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</si>
  <si>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</si>
  <si>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</si>
  <si>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</si>
  <si>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</si>
  <si>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</si>
  <si>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</si>
  <si>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</si>
  <si>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</si>
  <si>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</si>
  <si>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</si>
  <si>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</si>
  <si>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</si>
  <si>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</si>
  <si>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</si>
  <si>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</si>
  <si>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</si>
  <si>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</si>
  <si>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</si>
  <si>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</si>
  <si>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</si>
  <si>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</si>
  <si>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</si>
  <si>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</si>
  <si>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</si>
  <si>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</si>
  <si>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</si>
  <si>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</si>
  <si>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</si>
  <si>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</si>
  <si>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</si>
  <si>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</si>
  <si>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</si>
  <si>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</si>
  <si>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</si>
  <si>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</si>
  <si>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</si>
  <si>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</si>
  <si>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</si>
  <si>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</si>
  <si>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</si>
  <si>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</si>
  <si>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</si>
  <si>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</si>
  <si>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</si>
  <si>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</si>
  <si>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</si>
  <si>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</si>
  <si>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</si>
  <si>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</si>
  <si>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</si>
  <si>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</si>
  <si>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</si>
  <si>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</si>
  <si>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</si>
  <si>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</si>
  <si>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</si>
  <si>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</si>
  <si>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</si>
  <si>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</si>
  <si>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</si>
  <si>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</si>
  <si>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</si>
  <si>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</si>
  <si>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</si>
  <si>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</si>
  <si>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</si>
  <si>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</si>
  <si>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</si>
  <si>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</si>
  <si>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</si>
  <si>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</si>
  <si>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</si>
  <si>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</si>
  <si>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</si>
  <si>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</si>
  <si>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</si>
  <si>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</si>
  <si>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</si>
  <si>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</si>
  <si>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</si>
  <si>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</si>
  <si>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</si>
  <si>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</si>
  <si>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</si>
  <si>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</si>
  <si>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</si>
  <si>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</si>
  <si>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</si>
  <si>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</si>
  <si>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</si>
  <si>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</si>
  <si>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</si>
  <si>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</si>
  <si>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</si>
  <si>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</si>
  <si>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</si>
  <si>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</si>
  <si>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</si>
  <si>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</si>
  <si>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</si>
  <si>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</si>
  <si>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</si>
  <si>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</si>
  <si>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</si>
  <si>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</si>
  <si>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</si>
  <si>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</si>
  <si>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</si>
  <si>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</si>
  <si>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</si>
  <si>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</si>
  <si>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</si>
  <si>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</si>
  <si>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</si>
  <si>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</si>
  <si>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</si>
  <si>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</si>
  <si>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</si>
  <si>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</si>
  <si>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</si>
  <si>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</si>
  <si>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</si>
  <si>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</si>
  <si>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</si>
  <si>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</si>
  <si>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</si>
  <si>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951.0409.0410351.244 ф.85</t>
  </si>
  <si>
    <t>951.0409.0417351.244 ф.19</t>
  </si>
  <si>
    <t>951.0503.0322830.244 ф.32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</si>
  <si>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</si>
  <si>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</si>
  <si>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</si>
  <si>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</si>
  <si>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</si>
  <si>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</si>
  <si>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</si>
  <si>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</si>
  <si>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</si>
  <si>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</si>
  <si>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</si>
  <si>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</si>
  <si>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</si>
  <si>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</si>
  <si>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</si>
  <si>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</si>
  <si>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951.0409.04100347.414 ф.01</t>
  </si>
  <si>
    <t>951.0409.0410347.414 ф.00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</si>
  <si>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</si>
  <si>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</si>
  <si>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</si>
  <si>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</si>
  <si>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</si>
  <si>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 xml:space="preserve">           340</t>
  </si>
  <si>
    <t>262</t>
  </si>
  <si>
    <t>951.0801.1017385. 611  ф.16</t>
  </si>
  <si>
    <t>951.0309.9919010.360ф.25</t>
  </si>
  <si>
    <t>декабря</t>
  </si>
  <si>
    <t>02</t>
  </si>
  <si>
    <t>951.0801.1010385. 611  ф.85</t>
  </si>
  <si>
    <t>02.12.2014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</si>
</sst>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i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/>
    </xf>
    <xf numFmtId="4" fontId="29" fillId="0" borderId="13" xfId="0" applyNumberFormat="1" applyFont="1" applyBorder="1" applyAlignment="1">
      <alignment/>
    </xf>
    <xf numFmtId="0" fontId="6" fillId="24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/>
    </xf>
    <xf numFmtId="4" fontId="31" fillId="24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/>
    </xf>
    <xf numFmtId="49" fontId="30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4" fontId="29" fillId="24" borderId="20" xfId="0" applyNumberFormat="1" applyFont="1" applyFill="1" applyBorder="1" applyAlignment="1">
      <alignment horizontal="center"/>
    </xf>
    <xf numFmtId="4" fontId="29" fillId="24" borderId="2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29" fillId="24" borderId="22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2" fontId="31" fillId="24" borderId="13" xfId="0" applyNumberFormat="1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30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29" fillId="24" borderId="13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24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166" fontId="31" fillId="0" borderId="13" xfId="43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34" fillId="24" borderId="22" xfId="0" applyNumberFormat="1" applyFont="1" applyFill="1" applyBorder="1" applyAlignment="1">
      <alignment horizontal="center"/>
    </xf>
    <xf numFmtId="4" fontId="34" fillId="24" borderId="20" xfId="0" applyNumberFormat="1" applyFont="1" applyFill="1" applyBorder="1" applyAlignment="1">
      <alignment horizontal="center"/>
    </xf>
    <xf numFmtId="4" fontId="34" fillId="24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4" fillId="24" borderId="13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29" fillId="24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9" fillId="24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49" fontId="9" fillId="24" borderId="22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" fontId="30" fillId="24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34" fillId="24" borderId="13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8" fillId="24" borderId="13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9"/>
  <sheetViews>
    <sheetView tabSelected="1" view="pageBreakPreview" zoomScaleSheetLayoutView="100" workbookViewId="0" topLeftCell="AG309">
      <selection activeCell="AK157" sqref="AK157:BB157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58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5"/>
      <c r="ES2" s="5"/>
      <c r="ET2" s="267" t="s">
        <v>0</v>
      </c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9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70" t="s">
        <v>17</v>
      </c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2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60" t="s">
        <v>339</v>
      </c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1">
        <v>2014</v>
      </c>
      <c r="CF4" s="261"/>
      <c r="CG4" s="261"/>
      <c r="CH4" s="261"/>
      <c r="CI4" s="261"/>
      <c r="CJ4" s="262" t="s">
        <v>4</v>
      </c>
      <c r="CK4" s="262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55" t="s">
        <v>342</v>
      </c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4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54" t="s">
        <v>50</v>
      </c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73" t="s">
        <v>51</v>
      </c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54" t="s">
        <v>118</v>
      </c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55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4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55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4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76">
        <v>383</v>
      </c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8"/>
    </row>
    <row r="9" spans="1:166" s="4" customFormat="1" ht="15.75" customHeight="1">
      <c r="A9" s="258" t="s">
        <v>20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66"/>
    </row>
    <row r="10" spans="1:167" s="4" customFormat="1" ht="19.5" customHeight="1">
      <c r="A10" s="223" t="s">
        <v>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5"/>
      <c r="AN10" s="223" t="s">
        <v>23</v>
      </c>
      <c r="AO10" s="224"/>
      <c r="AP10" s="224"/>
      <c r="AQ10" s="224"/>
      <c r="AR10" s="224"/>
      <c r="AS10" s="225"/>
      <c r="AT10" s="223" t="s">
        <v>28</v>
      </c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5"/>
      <c r="BJ10" s="223" t="s">
        <v>135</v>
      </c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5"/>
      <c r="CF10" s="165" t="s">
        <v>24</v>
      </c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7"/>
      <c r="ET10" s="74" t="s">
        <v>29</v>
      </c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5"/>
    </row>
    <row r="11" spans="1:167" s="4" customFormat="1" ht="109.5" customHeight="1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8"/>
      <c r="AN11" s="226"/>
      <c r="AO11" s="227"/>
      <c r="AP11" s="227"/>
      <c r="AQ11" s="227"/>
      <c r="AR11" s="227"/>
      <c r="AS11" s="228"/>
      <c r="AT11" s="226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8"/>
      <c r="BJ11" s="226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8"/>
      <c r="CF11" s="166" t="s">
        <v>136</v>
      </c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7"/>
      <c r="CW11" s="165" t="s">
        <v>25</v>
      </c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7"/>
      <c r="DN11" s="165" t="s">
        <v>26</v>
      </c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7"/>
      <c r="EE11" s="165" t="s">
        <v>27</v>
      </c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7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5"/>
    </row>
    <row r="12" spans="1:167" s="4" customFormat="1" ht="11.25" customHeight="1">
      <c r="A12" s="263">
        <v>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5"/>
      <c r="AN12" s="263">
        <v>2</v>
      </c>
      <c r="AO12" s="264"/>
      <c r="AP12" s="264"/>
      <c r="AQ12" s="264"/>
      <c r="AR12" s="264"/>
      <c r="AS12" s="265"/>
      <c r="AT12" s="263">
        <v>3</v>
      </c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5"/>
      <c r="BJ12" s="263">
        <v>4</v>
      </c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3">
        <v>5</v>
      </c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5"/>
      <c r="CW12" s="263">
        <v>6</v>
      </c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5"/>
      <c r="DN12" s="263">
        <v>7</v>
      </c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5"/>
      <c r="EE12" s="263">
        <v>8</v>
      </c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5"/>
      <c r="ET12" s="284">
        <v>9</v>
      </c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5"/>
    </row>
    <row r="13" spans="1:167" s="11" customFormat="1" ht="20.25" customHeight="1">
      <c r="A13" s="280" t="s">
        <v>21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2"/>
      <c r="AN13" s="283" t="s">
        <v>30</v>
      </c>
      <c r="AO13" s="283"/>
      <c r="AP13" s="283"/>
      <c r="AQ13" s="283"/>
      <c r="AR13" s="283"/>
      <c r="AS13" s="283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91">
        <f>BJ15+BJ105</f>
        <v>8501400</v>
      </c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>
        <f>CF15+CF106</f>
        <v>8432421.54</v>
      </c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91">
        <f>CF13</f>
        <v>8432421.54</v>
      </c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10"/>
    </row>
    <row r="14" spans="1:167" s="4" customFormat="1" ht="15" customHeight="1">
      <c r="A14" s="181" t="s">
        <v>22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279" t="s">
        <v>31</v>
      </c>
      <c r="AO14" s="279"/>
      <c r="AP14" s="279"/>
      <c r="AQ14" s="279"/>
      <c r="AR14" s="279"/>
      <c r="AS14" s="279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5"/>
    </row>
    <row r="15" spans="1:167" s="11" customFormat="1" ht="20.25" customHeight="1">
      <c r="A15" s="89" t="s">
        <v>144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142"/>
      <c r="AO15" s="142"/>
      <c r="AP15" s="142"/>
      <c r="AQ15" s="142"/>
      <c r="AR15" s="142"/>
      <c r="AS15" s="142"/>
      <c r="AT15" s="135" t="s">
        <v>86</v>
      </c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91">
        <f>BJ16+BJ54+BJ70+BJ81+BJ87+BJ29+BJ95</f>
        <v>2870800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>
        <f>CF16+CF54+CF70+CF87+CF74+CF81+CF102+CF29+CF95</f>
        <v>3045646.54</v>
      </c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91">
        <f>CF15</f>
        <v>3045646.54</v>
      </c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10"/>
    </row>
    <row r="16" spans="1:167" s="11" customFormat="1" ht="20.25" customHeight="1">
      <c r="A16" s="221" t="s">
        <v>163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142"/>
      <c r="AO16" s="142"/>
      <c r="AP16" s="142"/>
      <c r="AQ16" s="142"/>
      <c r="AR16" s="142"/>
      <c r="AS16" s="142"/>
      <c r="AT16" s="135" t="s">
        <v>145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91">
        <f>BJ17</f>
        <v>505500</v>
      </c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>
        <f>CF17</f>
        <v>432262</v>
      </c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91">
        <f>CF16</f>
        <v>432262</v>
      </c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36"/>
      <c r="FJ16" s="36"/>
      <c r="FK16" s="10"/>
    </row>
    <row r="17" spans="1:167" s="11" customFormat="1" ht="22.5" customHeight="1">
      <c r="A17" s="221" t="s">
        <v>49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142"/>
      <c r="AO17" s="142"/>
      <c r="AP17" s="142"/>
      <c r="AQ17" s="142"/>
      <c r="AR17" s="142"/>
      <c r="AS17" s="142"/>
      <c r="AT17" s="135" t="s">
        <v>104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91">
        <f>BJ18</f>
        <v>505500</v>
      </c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>
        <f>CF18+CF25+CF22</f>
        <v>432262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91">
        <f>CF17</f>
        <v>432262</v>
      </c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36"/>
      <c r="FI17" s="36"/>
      <c r="FJ17" s="36"/>
      <c r="FK17" s="10"/>
    </row>
    <row r="18" spans="1:167" s="11" customFormat="1" ht="22.5" customHeight="1">
      <c r="A18" s="89" t="s">
        <v>49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142"/>
      <c r="AO18" s="142"/>
      <c r="AP18" s="142"/>
      <c r="AQ18" s="142"/>
      <c r="AR18" s="142"/>
      <c r="AS18" s="142"/>
      <c r="AT18" s="135" t="s">
        <v>187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91">
        <v>505500</v>
      </c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>
        <f>CF19+CF20+CF21</f>
        <v>425796.3</v>
      </c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91">
        <f>CF18</f>
        <v>425796.3</v>
      </c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10"/>
    </row>
    <row r="19" spans="1:170" s="4" customFormat="1" ht="24" customHeight="1">
      <c r="A19" s="97" t="s">
        <v>49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71"/>
      <c r="AO19" s="171"/>
      <c r="AP19" s="171"/>
      <c r="AQ19" s="171"/>
      <c r="AR19" s="171"/>
      <c r="AS19" s="171"/>
      <c r="AT19" s="137" t="s">
        <v>186</v>
      </c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77">
        <v>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v>425796.3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77">
        <f>CF19</f>
        <v>425796.3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5"/>
      <c r="FN19" s="5"/>
    </row>
    <row r="20" spans="1:170" s="4" customFormat="1" ht="21" customHeight="1">
      <c r="A20" s="97" t="s">
        <v>49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171"/>
      <c r="AO20" s="171"/>
      <c r="AP20" s="171"/>
      <c r="AQ20" s="171"/>
      <c r="AR20" s="171"/>
      <c r="AS20" s="171"/>
      <c r="AT20" s="137" t="s">
        <v>205</v>
      </c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77">
        <v>0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>
        <v>0</v>
      </c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77">
        <f aca="true" t="shared" si="0" ref="EE20:EE27">CF20</f>
        <v>0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5"/>
      <c r="FN20" s="5"/>
    </row>
    <row r="21" spans="1:170" s="4" customFormat="1" ht="23.25" customHeight="1">
      <c r="A21" s="97" t="s">
        <v>49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71"/>
      <c r="AO21" s="171"/>
      <c r="AP21" s="171"/>
      <c r="AQ21" s="171"/>
      <c r="AR21" s="171"/>
      <c r="AS21" s="171"/>
      <c r="AT21" s="137" t="s">
        <v>256</v>
      </c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77"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>
        <v>0</v>
      </c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77">
        <f>CF21</f>
        <v>0</v>
      </c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5"/>
      <c r="FN21" s="5"/>
    </row>
    <row r="22" spans="1:170" s="11" customFormat="1" ht="24" customHeight="1">
      <c r="A22" s="89" t="s">
        <v>49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142"/>
      <c r="AO22" s="142"/>
      <c r="AP22" s="142"/>
      <c r="AQ22" s="142"/>
      <c r="AR22" s="142"/>
      <c r="AS22" s="142"/>
      <c r="AT22" s="135" t="s">
        <v>245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91">
        <v>0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>
        <f>CF23+CF24</f>
        <v>1217.5</v>
      </c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91">
        <f t="shared" si="0"/>
        <v>1217.5</v>
      </c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10"/>
      <c r="FN22" s="10"/>
    </row>
    <row r="23" spans="1:170" s="4" customFormat="1" ht="24" customHeight="1">
      <c r="A23" s="97" t="s">
        <v>49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171"/>
      <c r="AO23" s="171"/>
      <c r="AP23" s="171"/>
      <c r="AQ23" s="171"/>
      <c r="AR23" s="171"/>
      <c r="AS23" s="171"/>
      <c r="AT23" s="137" t="s">
        <v>244</v>
      </c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77">
        <v>0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>
        <v>1217.5</v>
      </c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77">
        <f t="shared" si="0"/>
        <v>1217.5</v>
      </c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5"/>
      <c r="FN23" s="5"/>
    </row>
    <row r="24" spans="1:170" s="4" customFormat="1" ht="20.25" customHeight="1">
      <c r="A24" s="97" t="s">
        <v>49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171"/>
      <c r="AO24" s="171"/>
      <c r="AP24" s="171"/>
      <c r="AQ24" s="171"/>
      <c r="AR24" s="171"/>
      <c r="AS24" s="171"/>
      <c r="AT24" s="137" t="s">
        <v>272</v>
      </c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77">
        <v>0</v>
      </c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>
        <v>0</v>
      </c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77">
        <f>CF24</f>
        <v>0</v>
      </c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5"/>
      <c r="FN24" s="5"/>
    </row>
    <row r="25" spans="1:170" s="11" customFormat="1" ht="21" customHeight="1">
      <c r="A25" s="89" t="s">
        <v>49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142"/>
      <c r="AO25" s="142"/>
      <c r="AP25" s="142"/>
      <c r="AQ25" s="142"/>
      <c r="AR25" s="142"/>
      <c r="AS25" s="142"/>
      <c r="AT25" s="135" t="s">
        <v>232</v>
      </c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91">
        <v>0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>
        <f>CF26+CF27+CF28</f>
        <v>5248.200000000001</v>
      </c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91">
        <f t="shared" si="0"/>
        <v>5248.200000000001</v>
      </c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10"/>
      <c r="FN25" s="10"/>
    </row>
    <row r="26" spans="1:170" s="4" customFormat="1" ht="22.5" customHeight="1">
      <c r="A26" s="97" t="s">
        <v>49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171"/>
      <c r="AO26" s="171"/>
      <c r="AP26" s="171"/>
      <c r="AQ26" s="171"/>
      <c r="AR26" s="171"/>
      <c r="AS26" s="171"/>
      <c r="AT26" s="137" t="s">
        <v>206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77">
        <v>0</v>
      </c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>
        <v>4363.22</v>
      </c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77">
        <f t="shared" si="0"/>
        <v>4363.22</v>
      </c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5"/>
      <c r="FN26" s="5"/>
    </row>
    <row r="27" spans="1:170" s="4" customFormat="1" ht="21" customHeight="1">
      <c r="A27" s="97" t="s">
        <v>49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171"/>
      <c r="AO27" s="171"/>
      <c r="AP27" s="171"/>
      <c r="AQ27" s="171"/>
      <c r="AR27" s="171"/>
      <c r="AS27" s="171"/>
      <c r="AT27" s="137" t="s">
        <v>207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77">
        <v>0</v>
      </c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>
        <v>1.68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77">
        <f t="shared" si="0"/>
        <v>1.68</v>
      </c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5"/>
      <c r="FN27" s="5"/>
    </row>
    <row r="28" spans="1:170" s="4" customFormat="1" ht="21" customHeight="1">
      <c r="A28" s="97" t="s">
        <v>49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171"/>
      <c r="AO28" s="171"/>
      <c r="AP28" s="171"/>
      <c r="AQ28" s="171"/>
      <c r="AR28" s="171"/>
      <c r="AS28" s="171"/>
      <c r="AT28" s="137" t="s">
        <v>259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77">
        <v>0</v>
      </c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>
        <v>883.3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77">
        <f>CF28</f>
        <v>883.3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5"/>
      <c r="FN28" s="5"/>
    </row>
    <row r="29" spans="1:167" s="4" customFormat="1" ht="23.25" customHeight="1">
      <c r="A29" s="70" t="s">
        <v>146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142"/>
      <c r="AO29" s="142"/>
      <c r="AP29" s="142"/>
      <c r="AQ29" s="142"/>
      <c r="AR29" s="142"/>
      <c r="AS29" s="142"/>
      <c r="AT29" s="135" t="s">
        <v>105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91">
        <f>BJ30+BJ49</f>
        <v>559800</v>
      </c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>
        <f>CF30+CF49</f>
        <v>299022.97000000003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91">
        <f aca="true" t="shared" si="1" ref="EE29:EE39">CF29</f>
        <v>299022.97000000003</v>
      </c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37"/>
      <c r="FJ29" s="37"/>
      <c r="FK29" s="5"/>
    </row>
    <row r="30" spans="1:175" s="4" customFormat="1" ht="34.5" customHeight="1">
      <c r="A30" s="89" t="s">
        <v>154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142"/>
      <c r="AO30" s="142"/>
      <c r="AP30" s="142"/>
      <c r="AQ30" s="142"/>
      <c r="AR30" s="142"/>
      <c r="AS30" s="142"/>
      <c r="AT30" s="135" t="s">
        <v>152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91">
        <f>BJ31+BJ38</f>
        <v>248700</v>
      </c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>
        <f>CF31+CF38+CF46</f>
        <v>242306.02000000002</v>
      </c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91">
        <f t="shared" si="1"/>
        <v>242306.02000000002</v>
      </c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37"/>
      <c r="FJ30" s="37"/>
      <c r="FK30" s="5"/>
      <c r="FS30" s="5"/>
    </row>
    <row r="31" spans="1:167" s="11" customFormat="1" ht="46.5" customHeight="1">
      <c r="A31" s="89" t="s">
        <v>155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142"/>
      <c r="AO31" s="142"/>
      <c r="AP31" s="142"/>
      <c r="AQ31" s="142"/>
      <c r="AR31" s="142"/>
      <c r="AS31" s="142"/>
      <c r="AT31" s="135" t="s">
        <v>188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91">
        <f>BJ32+BJ33+BJ34+BJ37</f>
        <v>199900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>
        <f>CF32+CF36</f>
        <v>185441.25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91">
        <f t="shared" si="1"/>
        <v>185441.25</v>
      </c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10"/>
    </row>
    <row r="32" spans="1:167" s="4" customFormat="1" ht="33" customHeight="1">
      <c r="A32" s="97" t="s">
        <v>155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171"/>
      <c r="AO32" s="171"/>
      <c r="AP32" s="171"/>
      <c r="AQ32" s="171"/>
      <c r="AR32" s="171"/>
      <c r="AS32" s="171"/>
      <c r="AT32" s="137" t="s">
        <v>189</v>
      </c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77">
        <v>199900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>
        <f>CF33+CF34+CF35</f>
        <v>188769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77">
        <f t="shared" si="1"/>
        <v>188769</v>
      </c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5"/>
    </row>
    <row r="33" spans="1:167" s="11" customFormat="1" ht="34.5" customHeight="1">
      <c r="A33" s="97" t="s">
        <v>155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142"/>
      <c r="AO33" s="143"/>
      <c r="AP33" s="143"/>
      <c r="AQ33" s="143"/>
      <c r="AR33" s="143"/>
      <c r="AS33" s="143"/>
      <c r="AT33" s="137" t="s">
        <v>183</v>
      </c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77">
        <v>0</v>
      </c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>
        <v>187286.77</v>
      </c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77">
        <f t="shared" si="1"/>
        <v>187286.77</v>
      </c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36"/>
      <c r="FI33" s="36"/>
      <c r="FJ33" s="36"/>
      <c r="FK33" s="10"/>
    </row>
    <row r="34" spans="1:167" s="4" customFormat="1" ht="36.75" customHeight="1">
      <c r="A34" s="97" t="s">
        <v>229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142"/>
      <c r="AO34" s="142"/>
      <c r="AP34" s="142"/>
      <c r="AQ34" s="142"/>
      <c r="AR34" s="142"/>
      <c r="AS34" s="142"/>
      <c r="AT34" s="137" t="s">
        <v>220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77">
        <v>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>
        <v>1032.23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118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18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77">
        <f t="shared" si="1"/>
        <v>1032.23</v>
      </c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18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37"/>
      <c r="FI34" s="37"/>
      <c r="FJ34" s="37"/>
      <c r="FK34" s="5"/>
    </row>
    <row r="35" spans="1:167" s="4" customFormat="1" ht="36.75" customHeight="1">
      <c r="A35" s="97" t="s">
        <v>229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142"/>
      <c r="AO35" s="142"/>
      <c r="AP35" s="142"/>
      <c r="AQ35" s="142"/>
      <c r="AR35" s="142"/>
      <c r="AS35" s="142"/>
      <c r="AT35" s="137" t="s">
        <v>287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77">
        <v>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>
        <v>450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118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18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77">
        <f>CF35</f>
        <v>450</v>
      </c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18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37"/>
      <c r="FI35" s="37"/>
      <c r="FJ35" s="37"/>
      <c r="FK35" s="5"/>
    </row>
    <row r="36" spans="1:167" s="4" customFormat="1" ht="53.25" customHeight="1">
      <c r="A36" s="97" t="s">
        <v>228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142"/>
      <c r="AO36" s="142"/>
      <c r="AP36" s="142"/>
      <c r="AQ36" s="142"/>
      <c r="AR36" s="142"/>
      <c r="AS36" s="142"/>
      <c r="AT36" s="137" t="s">
        <v>246</v>
      </c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77">
        <v>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>
        <v>-3327.75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118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18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77">
        <f t="shared" si="1"/>
        <v>-3327.75</v>
      </c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18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37"/>
      <c r="FI36" s="37"/>
      <c r="FJ36" s="37"/>
      <c r="FK36" s="5"/>
    </row>
    <row r="37" spans="1:167" s="4" customFormat="1" ht="53.25" customHeight="1">
      <c r="A37" s="97" t="s">
        <v>228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142"/>
      <c r="AO37" s="142"/>
      <c r="AP37" s="142"/>
      <c r="AQ37" s="142"/>
      <c r="AR37" s="142"/>
      <c r="AS37" s="142"/>
      <c r="AT37" s="137" t="s">
        <v>221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77">
        <v>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>
        <v>0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118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18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77">
        <f t="shared" si="1"/>
        <v>0</v>
      </c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18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37"/>
      <c r="FI37" s="37"/>
      <c r="FJ37" s="37"/>
      <c r="FK37" s="5"/>
    </row>
    <row r="38" spans="1:167" s="4" customFormat="1" ht="55.5" customHeight="1">
      <c r="A38" s="89" t="s">
        <v>156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142"/>
      <c r="AO38" s="142"/>
      <c r="AP38" s="142"/>
      <c r="AQ38" s="142"/>
      <c r="AR38" s="142"/>
      <c r="AS38" s="142"/>
      <c r="AT38" s="135" t="s">
        <v>191</v>
      </c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91">
        <f>BJ39</f>
        <v>48800</v>
      </c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>
        <f>CF39+CF42+CF45</f>
        <v>46857.41</v>
      </c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118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18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77">
        <f t="shared" si="1"/>
        <v>46857.41</v>
      </c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18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37"/>
      <c r="FI38" s="37"/>
      <c r="FJ38" s="37"/>
      <c r="FK38" s="5"/>
    </row>
    <row r="39" spans="1:167" s="11" customFormat="1" ht="35.25" customHeight="1">
      <c r="A39" s="97" t="s">
        <v>177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142"/>
      <c r="AO39" s="142"/>
      <c r="AP39" s="142"/>
      <c r="AQ39" s="142"/>
      <c r="AR39" s="142"/>
      <c r="AS39" s="142"/>
      <c r="AT39" s="137" t="s">
        <v>190</v>
      </c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77">
        <v>48800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>
        <f>CF40+CF41</f>
        <v>48562.22</v>
      </c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77">
        <f t="shared" si="1"/>
        <v>48562.22</v>
      </c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161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3"/>
      <c r="FK39" s="10"/>
    </row>
    <row r="40" spans="1:167" s="11" customFormat="1" ht="37.5" customHeight="1">
      <c r="A40" s="97" t="s">
        <v>177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142"/>
      <c r="AO40" s="142"/>
      <c r="AP40" s="142"/>
      <c r="AQ40" s="142"/>
      <c r="AR40" s="142"/>
      <c r="AS40" s="142"/>
      <c r="AT40" s="137" t="s">
        <v>208</v>
      </c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77">
        <v>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>
        <v>48558.29</v>
      </c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77">
        <f aca="true" t="shared" si="2" ref="EE40:EE46">CF40</f>
        <v>48558.29</v>
      </c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161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3"/>
      <c r="FK40" s="10"/>
    </row>
    <row r="41" spans="1:167" s="11" customFormat="1" ht="37.5" customHeight="1">
      <c r="A41" s="97" t="s">
        <v>177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142"/>
      <c r="AO41" s="142"/>
      <c r="AP41" s="142"/>
      <c r="AQ41" s="142"/>
      <c r="AR41" s="142"/>
      <c r="AS41" s="142"/>
      <c r="AT41" s="137" t="s">
        <v>242</v>
      </c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77">
        <v>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>
        <v>3.93</v>
      </c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77">
        <f t="shared" si="2"/>
        <v>3.93</v>
      </c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161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3"/>
      <c r="FK41" s="10"/>
    </row>
    <row r="42" spans="1:167" s="11" customFormat="1" ht="54" customHeight="1">
      <c r="A42" s="97" t="s">
        <v>227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142"/>
      <c r="AO42" s="142"/>
      <c r="AP42" s="142"/>
      <c r="AQ42" s="142"/>
      <c r="AR42" s="142"/>
      <c r="AS42" s="142"/>
      <c r="AT42" s="137" t="s">
        <v>223</v>
      </c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77">
        <v>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>
        <f>CF43+CF44</f>
        <v>-1704.81</v>
      </c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77">
        <f t="shared" si="2"/>
        <v>-1704.81</v>
      </c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161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3"/>
      <c r="FK42" s="10"/>
    </row>
    <row r="43" spans="1:167" s="11" customFormat="1" ht="56.25" customHeight="1">
      <c r="A43" s="187" t="s">
        <v>227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9"/>
      <c r="AN43" s="142"/>
      <c r="AO43" s="142"/>
      <c r="AP43" s="142"/>
      <c r="AQ43" s="142"/>
      <c r="AR43" s="142"/>
      <c r="AS43" s="142"/>
      <c r="AT43" s="137" t="s">
        <v>222</v>
      </c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77">
        <v>0</v>
      </c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>
        <v>-113.03</v>
      </c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77">
        <f t="shared" si="2"/>
        <v>-113.03</v>
      </c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161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3"/>
      <c r="FK43" s="10"/>
    </row>
    <row r="44" spans="1:167" s="11" customFormat="1" ht="75" customHeight="1">
      <c r="A44" s="97" t="s">
        <v>231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142"/>
      <c r="AO44" s="142"/>
      <c r="AP44" s="142"/>
      <c r="AQ44" s="142"/>
      <c r="AR44" s="142"/>
      <c r="AS44" s="142"/>
      <c r="AT44" s="137" t="s">
        <v>224</v>
      </c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77">
        <v>0</v>
      </c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>
        <v>-1591.78</v>
      </c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77">
        <f t="shared" si="2"/>
        <v>-1591.78</v>
      </c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161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3"/>
      <c r="FK44" s="10"/>
    </row>
    <row r="45" spans="1:167" s="11" customFormat="1" ht="72" customHeight="1">
      <c r="A45" s="97" t="s">
        <v>230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142"/>
      <c r="AO45" s="142"/>
      <c r="AP45" s="142"/>
      <c r="AQ45" s="142"/>
      <c r="AR45" s="142"/>
      <c r="AS45" s="142"/>
      <c r="AT45" s="137" t="s">
        <v>225</v>
      </c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77">
        <v>0</v>
      </c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>
        <v>0</v>
      </c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77">
        <f t="shared" si="2"/>
        <v>0</v>
      </c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161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3"/>
      <c r="FK45" s="10"/>
    </row>
    <row r="46" spans="1:167" s="11" customFormat="1" ht="38.25" customHeight="1">
      <c r="A46" s="89" t="s">
        <v>247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142"/>
      <c r="AO46" s="142"/>
      <c r="AP46" s="142"/>
      <c r="AQ46" s="142"/>
      <c r="AR46" s="142"/>
      <c r="AS46" s="142"/>
      <c r="AT46" s="135" t="s">
        <v>249</v>
      </c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91">
        <f>BJ47</f>
        <v>0</v>
      </c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>
        <f>CF47+CF48</f>
        <v>10007.36</v>
      </c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91">
        <f t="shared" si="2"/>
        <v>10007.36</v>
      </c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161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3"/>
      <c r="FK46" s="10"/>
    </row>
    <row r="47" spans="1:167" s="11" customFormat="1" ht="38.25" customHeight="1">
      <c r="A47" s="97" t="s">
        <v>247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142"/>
      <c r="AO47" s="142"/>
      <c r="AP47" s="142"/>
      <c r="AQ47" s="142"/>
      <c r="AR47" s="142"/>
      <c r="AS47" s="142"/>
      <c r="AT47" s="137" t="s">
        <v>248</v>
      </c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77">
        <v>0</v>
      </c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>
        <v>9973.45</v>
      </c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77">
        <f aca="true" t="shared" si="3" ref="EE47:EE60">CF47</f>
        <v>9973.45</v>
      </c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161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3"/>
      <c r="FK47" s="10"/>
    </row>
    <row r="48" spans="1:167" s="11" customFormat="1" ht="38.25" customHeight="1">
      <c r="A48" s="97" t="s">
        <v>247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142"/>
      <c r="AO48" s="142"/>
      <c r="AP48" s="142"/>
      <c r="AQ48" s="142"/>
      <c r="AR48" s="142"/>
      <c r="AS48" s="142"/>
      <c r="AT48" s="137" t="s">
        <v>248</v>
      </c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77">
        <v>0</v>
      </c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>
        <v>33.91</v>
      </c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77">
        <f>CF48</f>
        <v>33.91</v>
      </c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161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3"/>
      <c r="FK48" s="10"/>
    </row>
    <row r="49" spans="1:167" s="11" customFormat="1" ht="21" customHeight="1">
      <c r="A49" s="68" t="s">
        <v>162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142"/>
      <c r="AO49" s="142"/>
      <c r="AP49" s="142"/>
      <c r="AQ49" s="142"/>
      <c r="AR49" s="142"/>
      <c r="AS49" s="142"/>
      <c r="AT49" s="135" t="s">
        <v>192</v>
      </c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91">
        <f>BJ50</f>
        <v>311100</v>
      </c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>
        <f>CF50</f>
        <v>56716.95</v>
      </c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91">
        <f t="shared" si="3"/>
        <v>56716.95</v>
      </c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161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3"/>
      <c r="FK49" s="10"/>
    </row>
    <row r="50" spans="1:167" s="11" customFormat="1" ht="24.75" customHeight="1">
      <c r="A50" s="206" t="s">
        <v>162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142"/>
      <c r="AO50" s="142"/>
      <c r="AP50" s="142"/>
      <c r="AQ50" s="142"/>
      <c r="AR50" s="142"/>
      <c r="AS50" s="142"/>
      <c r="AT50" s="137" t="s">
        <v>193</v>
      </c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77">
        <f>BJ51</f>
        <v>311100</v>
      </c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>
        <f>CF51+CF52</f>
        <v>56716.95</v>
      </c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91">
        <f t="shared" si="3"/>
        <v>56716.95</v>
      </c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36"/>
      <c r="FI50" s="36"/>
      <c r="FJ50" s="36"/>
      <c r="FK50" s="10"/>
    </row>
    <row r="51" spans="1:167" s="11" customFormat="1" ht="23.25" customHeight="1">
      <c r="A51" s="206" t="s">
        <v>162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142"/>
      <c r="AO51" s="142"/>
      <c r="AP51" s="142"/>
      <c r="AQ51" s="142"/>
      <c r="AR51" s="142"/>
      <c r="AS51" s="142"/>
      <c r="AT51" s="137" t="s">
        <v>233</v>
      </c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77">
        <v>311100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>
        <v>52038.97</v>
      </c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91">
        <f t="shared" si="3"/>
        <v>52038.97</v>
      </c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36"/>
      <c r="FI51" s="36"/>
      <c r="FJ51" s="36"/>
      <c r="FK51" s="10"/>
    </row>
    <row r="52" spans="1:167" s="11" customFormat="1" ht="21" customHeight="1">
      <c r="A52" s="206" t="s">
        <v>162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142"/>
      <c r="AO52" s="142"/>
      <c r="AP52" s="142"/>
      <c r="AQ52" s="142"/>
      <c r="AR52" s="142"/>
      <c r="AS52" s="142"/>
      <c r="AT52" s="137" t="s">
        <v>288</v>
      </c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77">
        <v>0</v>
      </c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>
        <v>4677.98</v>
      </c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91">
        <f>CF52</f>
        <v>4677.98</v>
      </c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36"/>
      <c r="FI52" s="36"/>
      <c r="FJ52" s="36"/>
      <c r="FK52" s="10"/>
    </row>
    <row r="53" spans="1:167" s="11" customFormat="1" ht="21.75" customHeight="1">
      <c r="A53" s="206" t="s">
        <v>162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142"/>
      <c r="AO53" s="142"/>
      <c r="AP53" s="142"/>
      <c r="AQ53" s="142"/>
      <c r="AR53" s="142"/>
      <c r="AS53" s="142"/>
      <c r="AT53" s="137" t="s">
        <v>209</v>
      </c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77">
        <v>0</v>
      </c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>
        <v>0</v>
      </c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91">
        <f t="shared" si="3"/>
        <v>0</v>
      </c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36"/>
      <c r="FI53" s="36"/>
      <c r="FJ53" s="36"/>
      <c r="FK53" s="10"/>
    </row>
    <row r="54" spans="1:167" s="4" customFormat="1" ht="21" customHeight="1">
      <c r="A54" s="70" t="s">
        <v>147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171"/>
      <c r="AO54" s="171"/>
      <c r="AP54" s="171"/>
      <c r="AQ54" s="171"/>
      <c r="AR54" s="171"/>
      <c r="AS54" s="171"/>
      <c r="AT54" s="135" t="s">
        <v>107</v>
      </c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41">
        <f>BJ55+BJ59</f>
        <v>1460500</v>
      </c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91">
        <f>CF55+CF59</f>
        <v>1310848.28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91">
        <f t="shared" si="3"/>
        <v>1310848.28</v>
      </c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37"/>
      <c r="FI54" s="37"/>
      <c r="FJ54" s="37"/>
      <c r="FK54" s="5"/>
    </row>
    <row r="55" spans="1:167" s="4" customFormat="1" ht="23.25" customHeight="1">
      <c r="A55" s="70" t="s">
        <v>106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142"/>
      <c r="AO55" s="142"/>
      <c r="AP55" s="142"/>
      <c r="AQ55" s="142"/>
      <c r="AR55" s="142"/>
      <c r="AS55" s="142"/>
      <c r="AT55" s="135" t="s">
        <v>108</v>
      </c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91">
        <f>BJ56</f>
        <v>336200</v>
      </c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>
        <f>CF56</f>
        <v>244900.49</v>
      </c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91">
        <f t="shared" si="3"/>
        <v>244900.49</v>
      </c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37"/>
      <c r="FI55" s="37"/>
      <c r="FJ55" s="37"/>
      <c r="FK55" s="5"/>
    </row>
    <row r="56" spans="1:167" s="11" customFormat="1" ht="37.5" customHeight="1">
      <c r="A56" s="89" t="s">
        <v>173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142"/>
      <c r="AO56" s="142"/>
      <c r="AP56" s="142"/>
      <c r="AQ56" s="142"/>
      <c r="AR56" s="142"/>
      <c r="AS56" s="142"/>
      <c r="AT56" s="135" t="s">
        <v>87</v>
      </c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91">
        <v>336200</v>
      </c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>
        <f>CF57+CF58</f>
        <v>244900.49</v>
      </c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91">
        <f t="shared" si="3"/>
        <v>244900.49</v>
      </c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161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3"/>
      <c r="FK56" s="10"/>
    </row>
    <row r="57" spans="1:167" s="4" customFormat="1" ht="18.75" customHeight="1">
      <c r="A57" s="176" t="s">
        <v>106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1"/>
      <c r="AO57" s="171"/>
      <c r="AP57" s="171"/>
      <c r="AQ57" s="171"/>
      <c r="AR57" s="171"/>
      <c r="AS57" s="171"/>
      <c r="AT57" s="137" t="s">
        <v>88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77">
        <v>0</v>
      </c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>
        <v>243293.27</v>
      </c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77">
        <f t="shared" si="3"/>
        <v>243293.27</v>
      </c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64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6"/>
      <c r="FK57" s="5"/>
    </row>
    <row r="58" spans="1:167" s="4" customFormat="1" ht="18" customHeight="1">
      <c r="A58" s="176" t="s">
        <v>106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1"/>
      <c r="AO58" s="171"/>
      <c r="AP58" s="171"/>
      <c r="AQ58" s="171"/>
      <c r="AR58" s="171"/>
      <c r="AS58" s="171"/>
      <c r="AT58" s="137" t="s">
        <v>202</v>
      </c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77">
        <v>0</v>
      </c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>
        <v>1607.22</v>
      </c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77">
        <f t="shared" si="3"/>
        <v>1607.22</v>
      </c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64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6"/>
      <c r="FK58" s="5"/>
    </row>
    <row r="59" spans="1:167" s="11" customFormat="1" ht="21.75" customHeight="1">
      <c r="A59" s="70" t="s">
        <v>89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142"/>
      <c r="AO59" s="142"/>
      <c r="AP59" s="142"/>
      <c r="AQ59" s="142"/>
      <c r="AR59" s="142"/>
      <c r="AS59" s="142"/>
      <c r="AT59" s="135" t="s">
        <v>138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91">
        <f>BJ61+BJ66</f>
        <v>1124300</v>
      </c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>
        <f>CF61+CF65</f>
        <v>1065947.79</v>
      </c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91">
        <f t="shared" si="3"/>
        <v>1065947.79</v>
      </c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161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3"/>
      <c r="FK59" s="10"/>
    </row>
    <row r="60" spans="1:167" s="11" customFormat="1" ht="18" customHeight="1">
      <c r="A60" s="70" t="s">
        <v>164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142"/>
      <c r="AO60" s="142"/>
      <c r="AP60" s="142"/>
      <c r="AQ60" s="142"/>
      <c r="AR60" s="142"/>
      <c r="AS60" s="142"/>
      <c r="AT60" s="135" t="s">
        <v>109</v>
      </c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91">
        <f>BJ61</f>
        <v>846300</v>
      </c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>
        <f>CF61</f>
        <v>658627.5499999999</v>
      </c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91">
        <f t="shared" si="3"/>
        <v>658627.5499999999</v>
      </c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36"/>
      <c r="FI60" s="36"/>
      <c r="FJ60" s="36"/>
      <c r="FK60" s="10"/>
    </row>
    <row r="61" spans="1:167" s="11" customFormat="1" ht="19.5" customHeight="1">
      <c r="A61" s="70" t="s">
        <v>165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142"/>
      <c r="AO61" s="142"/>
      <c r="AP61" s="142"/>
      <c r="AQ61" s="142"/>
      <c r="AR61" s="142"/>
      <c r="AS61" s="142"/>
      <c r="AT61" s="135" t="s">
        <v>90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91">
        <v>846300</v>
      </c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>
        <f>CF62+CF63+CF64</f>
        <v>658627.5499999999</v>
      </c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91">
        <f aca="true" t="shared" si="4" ref="EE61:EE70">CF61</f>
        <v>658627.5499999999</v>
      </c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161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3"/>
      <c r="FK61" s="10"/>
    </row>
    <row r="62" spans="1:167" s="4" customFormat="1" ht="20.25" customHeight="1">
      <c r="A62" s="176" t="s">
        <v>165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1"/>
      <c r="AO62" s="171"/>
      <c r="AP62" s="171"/>
      <c r="AQ62" s="171"/>
      <c r="AR62" s="171"/>
      <c r="AS62" s="171"/>
      <c r="AT62" s="137" t="s">
        <v>91</v>
      </c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77">
        <v>0</v>
      </c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>
        <v>656247.84</v>
      </c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77">
        <f t="shared" si="4"/>
        <v>656247.84</v>
      </c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64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6"/>
      <c r="FK62" s="5"/>
    </row>
    <row r="63" spans="1:167" s="4" customFormat="1" ht="18" customHeight="1">
      <c r="A63" s="209" t="s">
        <v>165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1"/>
      <c r="AN63" s="202"/>
      <c r="AO63" s="203"/>
      <c r="AP63" s="203"/>
      <c r="AQ63" s="203"/>
      <c r="AR63" s="203"/>
      <c r="AS63" s="204"/>
      <c r="AT63" s="138" t="s">
        <v>92</v>
      </c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40"/>
      <c r="BJ63" s="101">
        <v>0</v>
      </c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3"/>
      <c r="CF63" s="101">
        <v>1958.71</v>
      </c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3"/>
      <c r="CW63" s="64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6"/>
      <c r="DN63" s="64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6"/>
      <c r="EE63" s="101">
        <f t="shared" si="4"/>
        <v>1958.71</v>
      </c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3"/>
      <c r="ET63" s="64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6"/>
      <c r="FK63" s="5"/>
    </row>
    <row r="64" spans="1:167" s="4" customFormat="1" ht="18.75" customHeight="1">
      <c r="A64" s="209" t="s">
        <v>165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1"/>
      <c r="AN64" s="202"/>
      <c r="AO64" s="203"/>
      <c r="AP64" s="203"/>
      <c r="AQ64" s="203"/>
      <c r="AR64" s="203"/>
      <c r="AS64" s="204"/>
      <c r="AT64" s="138" t="s">
        <v>250</v>
      </c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40"/>
      <c r="BJ64" s="101">
        <v>0</v>
      </c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3"/>
      <c r="CF64" s="101">
        <v>421</v>
      </c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3"/>
      <c r="CW64" s="64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6"/>
      <c r="DN64" s="64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6"/>
      <c r="EE64" s="101">
        <f>CF64</f>
        <v>421</v>
      </c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3"/>
      <c r="ET64" s="64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6"/>
      <c r="FK64" s="5"/>
    </row>
    <row r="65" spans="1:167" s="4" customFormat="1" ht="18" customHeight="1">
      <c r="A65" s="70" t="s">
        <v>166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171"/>
      <c r="AO65" s="171"/>
      <c r="AP65" s="171"/>
      <c r="AQ65" s="171"/>
      <c r="AR65" s="171"/>
      <c r="AS65" s="171"/>
      <c r="AT65" s="135" t="s">
        <v>110</v>
      </c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91">
        <f>BJ66</f>
        <v>278000</v>
      </c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>
        <f>CF66</f>
        <v>407320.24</v>
      </c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91">
        <f t="shared" si="4"/>
        <v>407320.24</v>
      </c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37"/>
      <c r="FI65" s="37"/>
      <c r="FJ65" s="37"/>
      <c r="FK65" s="5"/>
    </row>
    <row r="66" spans="1:167" s="11" customFormat="1" ht="19.5" customHeight="1">
      <c r="A66" s="70" t="s">
        <v>166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142"/>
      <c r="AO66" s="142"/>
      <c r="AP66" s="142"/>
      <c r="AQ66" s="142"/>
      <c r="AR66" s="142"/>
      <c r="AS66" s="142"/>
      <c r="AT66" s="135" t="s">
        <v>93</v>
      </c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91">
        <v>278000</v>
      </c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>
        <f>CF67+CF68+CF69</f>
        <v>407320.24</v>
      </c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91">
        <f t="shared" si="4"/>
        <v>407320.24</v>
      </c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161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3"/>
      <c r="FK66" s="10"/>
    </row>
    <row r="67" spans="1:167" s="4" customFormat="1" ht="20.25" customHeight="1">
      <c r="A67" s="176" t="s">
        <v>166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1"/>
      <c r="AO67" s="171"/>
      <c r="AP67" s="171"/>
      <c r="AQ67" s="171"/>
      <c r="AR67" s="171"/>
      <c r="AS67" s="171"/>
      <c r="AT67" s="137" t="s">
        <v>94</v>
      </c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77">
        <v>0</v>
      </c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>
        <v>397538</v>
      </c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77">
        <f t="shared" si="4"/>
        <v>397538</v>
      </c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64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6"/>
      <c r="FK67" s="5"/>
    </row>
    <row r="68" spans="1:167" s="4" customFormat="1" ht="18" customHeight="1">
      <c r="A68" s="176" t="s">
        <v>166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1"/>
      <c r="AO68" s="171"/>
      <c r="AP68" s="171"/>
      <c r="AQ68" s="171"/>
      <c r="AR68" s="171"/>
      <c r="AS68" s="171"/>
      <c r="AT68" s="137" t="s">
        <v>234</v>
      </c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77">
        <v>0</v>
      </c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>
        <v>9782.24</v>
      </c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77">
        <f>CF68</f>
        <v>9782.24</v>
      </c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64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6"/>
      <c r="FK68" s="5"/>
    </row>
    <row r="69" spans="1:167" s="4" customFormat="1" ht="18" customHeight="1">
      <c r="A69" s="176" t="s">
        <v>166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1"/>
      <c r="AO69" s="171"/>
      <c r="AP69" s="171"/>
      <c r="AQ69" s="171"/>
      <c r="AR69" s="171"/>
      <c r="AS69" s="171"/>
      <c r="AT69" s="137" t="s">
        <v>255</v>
      </c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77">
        <v>0</v>
      </c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>
        <v>0</v>
      </c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77">
        <f>CF69</f>
        <v>0</v>
      </c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64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6"/>
      <c r="FK69" s="5"/>
    </row>
    <row r="70" spans="1:167" s="11" customFormat="1" ht="19.5" customHeight="1">
      <c r="A70" s="70" t="s">
        <v>148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142"/>
      <c r="AO70" s="142"/>
      <c r="AP70" s="142"/>
      <c r="AQ70" s="142"/>
      <c r="AR70" s="142"/>
      <c r="AS70" s="142"/>
      <c r="AT70" s="135" t="s">
        <v>95</v>
      </c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91">
        <f>BJ71</f>
        <v>37200</v>
      </c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>
        <f>CF71</f>
        <v>21511</v>
      </c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91">
        <f t="shared" si="4"/>
        <v>21511</v>
      </c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161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3"/>
      <c r="FK70" s="10"/>
    </row>
    <row r="71" spans="1:167" s="11" customFormat="1" ht="57.75" customHeight="1">
      <c r="A71" s="97" t="s">
        <v>167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171"/>
      <c r="AO71" s="171"/>
      <c r="AP71" s="171"/>
      <c r="AQ71" s="171"/>
      <c r="AR71" s="171"/>
      <c r="AS71" s="171"/>
      <c r="AT71" s="137" t="s">
        <v>111</v>
      </c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77">
        <f>BJ72</f>
        <v>37200</v>
      </c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>
        <f>CF72</f>
        <v>21511</v>
      </c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77">
        <f>CF71</f>
        <v>21511</v>
      </c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161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3"/>
      <c r="FI71" s="36"/>
      <c r="FJ71" s="36"/>
      <c r="FK71" s="10"/>
    </row>
    <row r="72" spans="1:167" s="11" customFormat="1" ht="93.75" customHeight="1">
      <c r="A72" s="206" t="s">
        <v>168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171"/>
      <c r="AO72" s="171"/>
      <c r="AP72" s="171"/>
      <c r="AQ72" s="171"/>
      <c r="AR72" s="171"/>
      <c r="AS72" s="171"/>
      <c r="AT72" s="137" t="s">
        <v>184</v>
      </c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77">
        <v>37200</v>
      </c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>
        <f>CF73</f>
        <v>21511</v>
      </c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77">
        <f>CF72</f>
        <v>21511</v>
      </c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161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3"/>
      <c r="FI72" s="36"/>
      <c r="FJ72" s="36"/>
      <c r="FK72" s="10"/>
    </row>
    <row r="73" spans="1:167" s="11" customFormat="1" ht="90.75" customHeight="1">
      <c r="A73" s="206" t="s">
        <v>168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171"/>
      <c r="AO73" s="171"/>
      <c r="AP73" s="171"/>
      <c r="AQ73" s="171"/>
      <c r="AR73" s="171"/>
      <c r="AS73" s="171"/>
      <c r="AT73" s="137" t="s">
        <v>100</v>
      </c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77">
        <v>0</v>
      </c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>
        <v>21511</v>
      </c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77">
        <f>CF73</f>
        <v>21511</v>
      </c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161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3"/>
      <c r="FI73" s="36"/>
      <c r="FJ73" s="36"/>
      <c r="FK73" s="10"/>
    </row>
    <row r="74" spans="1:167" s="4" customFormat="1" ht="55.5" customHeight="1">
      <c r="A74" s="68" t="s">
        <v>210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171"/>
      <c r="AO74" s="171"/>
      <c r="AP74" s="171"/>
      <c r="AQ74" s="171"/>
      <c r="AR74" s="171"/>
      <c r="AS74" s="171"/>
      <c r="AT74" s="135" t="s">
        <v>211</v>
      </c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91">
        <v>0</v>
      </c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>
        <f>CF75</f>
        <v>0</v>
      </c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91">
        <f aca="true" t="shared" si="5" ref="EE74:EE79">CF74</f>
        <v>0</v>
      </c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37"/>
      <c r="FI74" s="37"/>
      <c r="FJ74" s="37"/>
      <c r="FK74" s="5"/>
    </row>
    <row r="75" spans="1:167" s="11" customFormat="1" ht="20.25" customHeight="1">
      <c r="A75" s="70" t="s">
        <v>212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142"/>
      <c r="AO75" s="142"/>
      <c r="AP75" s="142"/>
      <c r="AQ75" s="142"/>
      <c r="AR75" s="142"/>
      <c r="AS75" s="142"/>
      <c r="AT75" s="135" t="s">
        <v>213</v>
      </c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91">
        <v>0</v>
      </c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>
        <f>CF77</f>
        <v>0</v>
      </c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91">
        <f t="shared" si="5"/>
        <v>0</v>
      </c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161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3"/>
      <c r="FK75" s="10"/>
    </row>
    <row r="76" spans="1:167" s="11" customFormat="1" ht="36" customHeight="1">
      <c r="A76" s="89" t="s">
        <v>214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142"/>
      <c r="AO76" s="142"/>
      <c r="AP76" s="142"/>
      <c r="AQ76" s="142"/>
      <c r="AR76" s="142"/>
      <c r="AS76" s="142"/>
      <c r="AT76" s="135" t="s">
        <v>215</v>
      </c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91">
        <v>0</v>
      </c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>
        <f>CF77</f>
        <v>0</v>
      </c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91">
        <f>CF76</f>
        <v>0</v>
      </c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36"/>
      <c r="FI76" s="36"/>
      <c r="FJ76" s="36"/>
      <c r="FK76" s="10"/>
    </row>
    <row r="77" spans="1:167" s="11" customFormat="1" ht="18.75" customHeight="1">
      <c r="A77" s="70" t="s">
        <v>216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142"/>
      <c r="AO77" s="142"/>
      <c r="AP77" s="142"/>
      <c r="AQ77" s="142"/>
      <c r="AR77" s="142"/>
      <c r="AS77" s="142"/>
      <c r="AT77" s="135" t="s">
        <v>217</v>
      </c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91">
        <v>0</v>
      </c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>
        <f>CF78+CF79+CF80</f>
        <v>0</v>
      </c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91">
        <f t="shared" si="5"/>
        <v>0</v>
      </c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36"/>
      <c r="FI77" s="36"/>
      <c r="FJ77" s="36"/>
      <c r="FK77" s="10"/>
    </row>
    <row r="78" spans="1:167" s="4" customFormat="1" ht="19.5" customHeight="1">
      <c r="A78" s="176" t="s">
        <v>216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1"/>
      <c r="AO78" s="171"/>
      <c r="AP78" s="171"/>
      <c r="AQ78" s="171"/>
      <c r="AR78" s="171"/>
      <c r="AS78" s="171"/>
      <c r="AT78" s="137" t="s">
        <v>218</v>
      </c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77">
        <v>0</v>
      </c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>
        <v>0</v>
      </c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77">
        <f t="shared" si="5"/>
        <v>0</v>
      </c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64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6"/>
      <c r="FK78" s="5"/>
    </row>
    <row r="79" spans="1:167" s="4" customFormat="1" ht="21" customHeight="1">
      <c r="A79" s="176" t="s">
        <v>216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1"/>
      <c r="AO79" s="171"/>
      <c r="AP79" s="171"/>
      <c r="AQ79" s="171"/>
      <c r="AR79" s="171"/>
      <c r="AS79" s="171"/>
      <c r="AT79" s="137" t="s">
        <v>219</v>
      </c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77">
        <v>0</v>
      </c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>
        <v>0</v>
      </c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77">
        <f t="shared" si="5"/>
        <v>0</v>
      </c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64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6"/>
      <c r="FK79" s="5"/>
    </row>
    <row r="80" spans="1:167" s="4" customFormat="1" ht="21" customHeight="1">
      <c r="A80" s="176" t="s">
        <v>216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1"/>
      <c r="AO80" s="171"/>
      <c r="AP80" s="171"/>
      <c r="AQ80" s="171"/>
      <c r="AR80" s="171"/>
      <c r="AS80" s="171"/>
      <c r="AT80" s="137" t="s">
        <v>268</v>
      </c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77">
        <v>0</v>
      </c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>
        <v>0</v>
      </c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77">
        <f aca="true" t="shared" si="6" ref="EE80:EE101">CF80</f>
        <v>0</v>
      </c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64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6"/>
      <c r="FK80" s="5"/>
    </row>
    <row r="81" spans="1:167" s="4" customFormat="1" ht="57.75" customHeight="1">
      <c r="A81" s="68" t="s">
        <v>149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171"/>
      <c r="AO81" s="171"/>
      <c r="AP81" s="171"/>
      <c r="AQ81" s="171"/>
      <c r="AR81" s="171"/>
      <c r="AS81" s="171"/>
      <c r="AT81" s="135" t="s">
        <v>112</v>
      </c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91">
        <f>BJ82</f>
        <v>80000</v>
      </c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>
        <f>CF82</f>
        <v>365829.92</v>
      </c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91">
        <f t="shared" si="6"/>
        <v>365829.92</v>
      </c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64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6"/>
      <c r="FI81" s="37"/>
      <c r="FJ81" s="37"/>
      <c r="FK81" s="5"/>
    </row>
    <row r="82" spans="1:167" s="11" customFormat="1" ht="36" customHeight="1">
      <c r="A82" s="68" t="s">
        <v>169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142"/>
      <c r="AO82" s="142"/>
      <c r="AP82" s="142"/>
      <c r="AQ82" s="142"/>
      <c r="AR82" s="142"/>
      <c r="AS82" s="142"/>
      <c r="AT82" s="135" t="s">
        <v>113</v>
      </c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91">
        <f>BJ83+BJ85</f>
        <v>80000</v>
      </c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>
        <f>+CF85+CF83</f>
        <v>365829.92</v>
      </c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91">
        <f t="shared" si="6"/>
        <v>365829.92</v>
      </c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161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3"/>
      <c r="FK82" s="10"/>
    </row>
    <row r="83" spans="1:167" s="11" customFormat="1" ht="18.75" customHeight="1">
      <c r="A83" s="68" t="s">
        <v>114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142"/>
      <c r="AO83" s="142"/>
      <c r="AP83" s="142"/>
      <c r="AQ83" s="142"/>
      <c r="AR83" s="142"/>
      <c r="AS83" s="142"/>
      <c r="AT83" s="135" t="s">
        <v>115</v>
      </c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91">
        <f>BJ84</f>
        <v>80000</v>
      </c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>
        <f>CF84</f>
        <v>305829.92</v>
      </c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91">
        <f t="shared" si="6"/>
        <v>305829.92</v>
      </c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161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3"/>
      <c r="FK83" s="10"/>
    </row>
    <row r="84" spans="1:167" s="4" customFormat="1" ht="21" customHeight="1">
      <c r="A84" s="176" t="s">
        <v>114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1"/>
      <c r="AO84" s="171"/>
      <c r="AP84" s="171"/>
      <c r="AQ84" s="171"/>
      <c r="AR84" s="171"/>
      <c r="AS84" s="171"/>
      <c r="AT84" s="137" t="s">
        <v>226</v>
      </c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77">
        <v>80000</v>
      </c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>
        <v>305829.92</v>
      </c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77">
        <f t="shared" si="6"/>
        <v>305829.92</v>
      </c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64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6"/>
      <c r="FK84" s="5"/>
    </row>
    <row r="85" spans="1:167" s="31" customFormat="1" ht="18.75" customHeight="1">
      <c r="A85" s="197" t="s">
        <v>114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205"/>
      <c r="AO85" s="205"/>
      <c r="AP85" s="205"/>
      <c r="AQ85" s="205"/>
      <c r="AR85" s="205"/>
      <c r="AS85" s="205"/>
      <c r="AT85" s="136" t="s">
        <v>277</v>
      </c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60">
        <f>BJ86</f>
        <v>0</v>
      </c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>
        <f>CF86</f>
        <v>60000</v>
      </c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60">
        <f>CF85</f>
        <v>60000</v>
      </c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232"/>
      <c r="EU85" s="233"/>
      <c r="EV85" s="233"/>
      <c r="EW85" s="233"/>
      <c r="EX85" s="233"/>
      <c r="EY85" s="233"/>
      <c r="EZ85" s="233"/>
      <c r="FA85" s="233"/>
      <c r="FB85" s="233"/>
      <c r="FC85" s="233"/>
      <c r="FD85" s="233"/>
      <c r="FE85" s="233"/>
      <c r="FF85" s="233"/>
      <c r="FG85" s="233"/>
      <c r="FH85" s="233"/>
      <c r="FI85" s="233"/>
      <c r="FJ85" s="234"/>
      <c r="FK85" s="30"/>
    </row>
    <row r="86" spans="1:167" s="32" customFormat="1" ht="21" customHeight="1">
      <c r="A86" s="198" t="s">
        <v>114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201"/>
      <c r="AO86" s="201"/>
      <c r="AP86" s="201"/>
      <c r="AQ86" s="201"/>
      <c r="AR86" s="201"/>
      <c r="AS86" s="201"/>
      <c r="AT86" s="172" t="s">
        <v>276</v>
      </c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78">
        <v>0</v>
      </c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>
        <v>60000</v>
      </c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78">
        <f>CF86</f>
        <v>60000</v>
      </c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229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1"/>
      <c r="FK86" s="33"/>
    </row>
    <row r="87" spans="1:167" s="4" customFormat="1" ht="36.75" customHeight="1">
      <c r="A87" s="89" t="s">
        <v>150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142"/>
      <c r="AO87" s="142"/>
      <c r="AP87" s="142"/>
      <c r="AQ87" s="142"/>
      <c r="AR87" s="142"/>
      <c r="AS87" s="142"/>
      <c r="AT87" s="135" t="s">
        <v>117</v>
      </c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91">
        <f>BJ88+BJ90</f>
        <v>227600</v>
      </c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>
        <f>CF88+CF90</f>
        <v>616172.37</v>
      </c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91">
        <f t="shared" si="6"/>
        <v>616172.37</v>
      </c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161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3"/>
      <c r="FK87" s="5"/>
    </row>
    <row r="88" spans="1:176" s="32" customFormat="1" ht="39" customHeight="1">
      <c r="A88" s="199" t="s">
        <v>257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200"/>
      <c r="AL88" s="28"/>
      <c r="AM88" s="28"/>
      <c r="AN88" s="29"/>
      <c r="AO88" s="29"/>
      <c r="AP88" s="29"/>
      <c r="AQ88" s="29"/>
      <c r="AR88" s="29"/>
      <c r="AS88" s="29"/>
      <c r="AT88" s="172" t="s">
        <v>260</v>
      </c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78">
        <f>BJ89</f>
        <v>0</v>
      </c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>
        <f>CF89</f>
        <v>0</v>
      </c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78">
        <f t="shared" si="6"/>
        <v>0</v>
      </c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232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  <c r="FF88" s="233"/>
      <c r="FG88" s="233"/>
      <c r="FH88" s="233"/>
      <c r="FI88" s="233"/>
      <c r="FJ88" s="234"/>
      <c r="FK88" s="30"/>
      <c r="FL88" s="31"/>
      <c r="FM88" s="31"/>
      <c r="FN88" s="31"/>
      <c r="FO88" s="31"/>
      <c r="FP88" s="31"/>
      <c r="FQ88" s="31"/>
      <c r="FR88" s="31"/>
      <c r="FS88" s="31"/>
      <c r="FT88" s="31"/>
    </row>
    <row r="89" spans="1:176" s="32" customFormat="1" ht="40.5" customHeight="1">
      <c r="A89" s="207" t="s">
        <v>258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8"/>
      <c r="AL89" s="28"/>
      <c r="AM89" s="28"/>
      <c r="AN89" s="29"/>
      <c r="AO89" s="29"/>
      <c r="AP89" s="29"/>
      <c r="AQ89" s="29"/>
      <c r="AR89" s="29"/>
      <c r="AS89" s="29"/>
      <c r="AT89" s="172" t="s">
        <v>261</v>
      </c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78">
        <v>0</v>
      </c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>
        <v>0</v>
      </c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78">
        <f t="shared" si="6"/>
        <v>0</v>
      </c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232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4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11" customFormat="1" ht="38.25" customHeight="1">
      <c r="A90" s="80" t="s">
        <v>131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67"/>
      <c r="AN90" s="202"/>
      <c r="AO90" s="203"/>
      <c r="AP90" s="203"/>
      <c r="AQ90" s="203"/>
      <c r="AR90" s="203"/>
      <c r="AS90" s="204"/>
      <c r="AT90" s="138" t="s">
        <v>102</v>
      </c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40"/>
      <c r="BJ90" s="101">
        <f>BJ91+BJ93</f>
        <v>227600</v>
      </c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3"/>
      <c r="CF90" s="101">
        <f>CF92+CF93+CF94</f>
        <v>616172.37</v>
      </c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3"/>
      <c r="CW90" s="64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6"/>
      <c r="DN90" s="64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6"/>
      <c r="EE90" s="101">
        <f t="shared" si="6"/>
        <v>616172.37</v>
      </c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3"/>
      <c r="ET90" s="161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3"/>
      <c r="FK90" s="10"/>
    </row>
    <row r="91" spans="1:167" s="11" customFormat="1" ht="54.75" customHeight="1">
      <c r="A91" s="97" t="s">
        <v>132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171"/>
      <c r="AO91" s="171"/>
      <c r="AP91" s="171"/>
      <c r="AQ91" s="171"/>
      <c r="AR91" s="171"/>
      <c r="AS91" s="171"/>
      <c r="AT91" s="137" t="s">
        <v>116</v>
      </c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77">
        <f>BJ92</f>
        <v>27600</v>
      </c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>
        <f>CF92</f>
        <v>238212.37</v>
      </c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77">
        <f t="shared" si="6"/>
        <v>238212.37</v>
      </c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161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3"/>
      <c r="FK91" s="10"/>
    </row>
    <row r="92" spans="1:167" s="4" customFormat="1" ht="72.75" customHeight="1">
      <c r="A92" s="97" t="s">
        <v>133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171"/>
      <c r="AO92" s="171"/>
      <c r="AP92" s="171"/>
      <c r="AQ92" s="171"/>
      <c r="AR92" s="171"/>
      <c r="AS92" s="171"/>
      <c r="AT92" s="137" t="s">
        <v>194</v>
      </c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77">
        <v>27600</v>
      </c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>
        <v>238212.37</v>
      </c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77">
        <f t="shared" si="6"/>
        <v>238212.37</v>
      </c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64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6"/>
      <c r="FK92" s="5"/>
    </row>
    <row r="93" spans="1:167" s="32" customFormat="1" ht="72.75" customHeight="1">
      <c r="A93" s="186" t="s">
        <v>279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201"/>
      <c r="AO93" s="201"/>
      <c r="AP93" s="201"/>
      <c r="AQ93" s="201"/>
      <c r="AR93" s="201"/>
      <c r="AS93" s="201"/>
      <c r="AT93" s="172" t="s">
        <v>280</v>
      </c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78">
        <f>BJ94</f>
        <v>200000</v>
      </c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>
        <v>0</v>
      </c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78">
        <f>CF93</f>
        <v>0</v>
      </c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229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1"/>
      <c r="FK93" s="33"/>
    </row>
    <row r="94" spans="1:167" s="32" customFormat="1" ht="72.75" customHeight="1">
      <c r="A94" s="186" t="s">
        <v>278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201"/>
      <c r="AO94" s="201"/>
      <c r="AP94" s="201"/>
      <c r="AQ94" s="201"/>
      <c r="AR94" s="201"/>
      <c r="AS94" s="201"/>
      <c r="AT94" s="172" t="s">
        <v>281</v>
      </c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78">
        <v>200000</v>
      </c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>
        <v>377960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78">
        <f>CF94</f>
        <v>377960</v>
      </c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229"/>
      <c r="EU94" s="230"/>
      <c r="EV94" s="230"/>
      <c r="EW94" s="230"/>
      <c r="EX94" s="230"/>
      <c r="EY94" s="230"/>
      <c r="EZ94" s="230"/>
      <c r="FA94" s="230"/>
      <c r="FB94" s="230"/>
      <c r="FC94" s="230"/>
      <c r="FD94" s="230"/>
      <c r="FE94" s="230"/>
      <c r="FF94" s="230"/>
      <c r="FG94" s="230"/>
      <c r="FH94" s="230"/>
      <c r="FI94" s="230"/>
      <c r="FJ94" s="231"/>
      <c r="FK94" s="33"/>
    </row>
    <row r="95" spans="1:167" s="4" customFormat="1" ht="23.25" customHeight="1">
      <c r="A95" s="89" t="s">
        <v>262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142"/>
      <c r="AO95" s="142"/>
      <c r="AP95" s="142"/>
      <c r="AQ95" s="142"/>
      <c r="AR95" s="142"/>
      <c r="AS95" s="142"/>
      <c r="AT95" s="135" t="s">
        <v>265</v>
      </c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91">
        <f>BJ96+BJ100</f>
        <v>200</v>
      </c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>
        <f>CF100+CF96+CF98</f>
        <v>0</v>
      </c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91">
        <f t="shared" si="6"/>
        <v>0</v>
      </c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161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3"/>
      <c r="FK95" s="5"/>
    </row>
    <row r="96" spans="1:176" s="32" customFormat="1" ht="57" customHeight="1">
      <c r="A96" s="199" t="s">
        <v>270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200"/>
      <c r="AL96" s="28"/>
      <c r="AM96" s="28"/>
      <c r="AN96" s="29"/>
      <c r="AO96" s="29"/>
      <c r="AP96" s="29"/>
      <c r="AQ96" s="29"/>
      <c r="AR96" s="29"/>
      <c r="AS96" s="29"/>
      <c r="AT96" s="172" t="s">
        <v>271</v>
      </c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78">
        <f>BJ97</f>
        <v>0</v>
      </c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>
        <f>CF97</f>
        <v>0</v>
      </c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78">
        <f t="shared" si="6"/>
        <v>0</v>
      </c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232"/>
      <c r="EU96" s="233"/>
      <c r="EV96" s="233"/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4"/>
      <c r="FK96" s="30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1:176" s="32" customFormat="1" ht="57" customHeight="1">
      <c r="A97" s="199" t="s">
        <v>270</v>
      </c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200"/>
      <c r="AL97" s="28"/>
      <c r="AM97" s="28"/>
      <c r="AN97" s="29"/>
      <c r="AO97" s="29"/>
      <c r="AP97" s="29"/>
      <c r="AQ97" s="29"/>
      <c r="AR97" s="29"/>
      <c r="AS97" s="29"/>
      <c r="AT97" s="172" t="s">
        <v>269</v>
      </c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78">
        <v>0</v>
      </c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>
        <v>0</v>
      </c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78">
        <f t="shared" si="6"/>
        <v>0</v>
      </c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232"/>
      <c r="EU97" s="233"/>
      <c r="EV97" s="233"/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4"/>
      <c r="FK97" s="30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1:176" s="32" customFormat="1" ht="56.25" customHeight="1">
      <c r="A98" s="199" t="s">
        <v>284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200"/>
      <c r="AL98" s="28"/>
      <c r="AM98" s="28"/>
      <c r="AN98" s="29"/>
      <c r="AO98" s="29"/>
      <c r="AP98" s="29"/>
      <c r="AQ98" s="29"/>
      <c r="AR98" s="29"/>
      <c r="AS98" s="29"/>
      <c r="AT98" s="172" t="s">
        <v>283</v>
      </c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78">
        <f>BJ99</f>
        <v>0</v>
      </c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>
        <f>CF99</f>
        <v>0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78">
        <f>CF98</f>
        <v>0</v>
      </c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232"/>
      <c r="EU98" s="233"/>
      <c r="EV98" s="233"/>
      <c r="EW98" s="233"/>
      <c r="EX98" s="233"/>
      <c r="EY98" s="233"/>
      <c r="EZ98" s="233"/>
      <c r="FA98" s="233"/>
      <c r="FB98" s="233"/>
      <c r="FC98" s="233"/>
      <c r="FD98" s="233"/>
      <c r="FE98" s="233"/>
      <c r="FF98" s="233"/>
      <c r="FG98" s="233"/>
      <c r="FH98" s="233"/>
      <c r="FI98" s="233"/>
      <c r="FJ98" s="234"/>
      <c r="FK98" s="30"/>
      <c r="FL98" s="31"/>
      <c r="FM98" s="31"/>
      <c r="FN98" s="31"/>
      <c r="FO98" s="31"/>
      <c r="FP98" s="31"/>
      <c r="FQ98" s="31"/>
      <c r="FR98" s="31"/>
      <c r="FS98" s="31"/>
      <c r="FT98" s="31"/>
    </row>
    <row r="99" spans="1:167" s="32" customFormat="1" ht="72.75" customHeight="1">
      <c r="A99" s="186" t="s">
        <v>285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201"/>
      <c r="AO99" s="201"/>
      <c r="AP99" s="201"/>
      <c r="AQ99" s="201"/>
      <c r="AR99" s="201"/>
      <c r="AS99" s="201"/>
      <c r="AT99" s="172" t="s">
        <v>282</v>
      </c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78">
        <v>0</v>
      </c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>
        <v>0</v>
      </c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78">
        <f>CF99</f>
        <v>0</v>
      </c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229"/>
      <c r="EU99" s="230"/>
      <c r="EV99" s="230"/>
      <c r="EW99" s="230"/>
      <c r="EX99" s="230"/>
      <c r="EY99" s="230"/>
      <c r="EZ99" s="230"/>
      <c r="FA99" s="230"/>
      <c r="FB99" s="230"/>
      <c r="FC99" s="230"/>
      <c r="FD99" s="230"/>
      <c r="FE99" s="230"/>
      <c r="FF99" s="230"/>
      <c r="FG99" s="230"/>
      <c r="FH99" s="230"/>
      <c r="FI99" s="230"/>
      <c r="FJ99" s="231"/>
      <c r="FK99" s="33"/>
    </row>
    <row r="100" spans="1:176" s="32" customFormat="1" ht="39" customHeight="1">
      <c r="A100" s="199" t="s">
        <v>263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200"/>
      <c r="AL100" s="28"/>
      <c r="AM100" s="28"/>
      <c r="AN100" s="29"/>
      <c r="AO100" s="29"/>
      <c r="AP100" s="29"/>
      <c r="AQ100" s="29"/>
      <c r="AR100" s="29"/>
      <c r="AS100" s="29"/>
      <c r="AT100" s="172" t="s">
        <v>267</v>
      </c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78">
        <f>BJ101</f>
        <v>200</v>
      </c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>
        <f>CF101</f>
        <v>0</v>
      </c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78">
        <f t="shared" si="6"/>
        <v>0</v>
      </c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232"/>
      <c r="EU100" s="233"/>
      <c r="EV100" s="233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3"/>
      <c r="FH100" s="233"/>
      <c r="FI100" s="233"/>
      <c r="FJ100" s="234"/>
      <c r="FK100" s="30"/>
      <c r="FL100" s="31"/>
      <c r="FM100" s="31"/>
      <c r="FN100" s="31"/>
      <c r="FO100" s="31"/>
      <c r="FP100" s="31"/>
      <c r="FQ100" s="31"/>
      <c r="FR100" s="31"/>
      <c r="FS100" s="31"/>
      <c r="FT100" s="31"/>
    </row>
    <row r="101" spans="1:167" s="4" customFormat="1" ht="55.5" customHeight="1">
      <c r="A101" s="97" t="s">
        <v>264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171"/>
      <c r="AO101" s="171"/>
      <c r="AP101" s="171"/>
      <c r="AQ101" s="171"/>
      <c r="AR101" s="171"/>
      <c r="AS101" s="171"/>
      <c r="AT101" s="137" t="s">
        <v>266</v>
      </c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77">
        <v>200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>
        <v>0</v>
      </c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77">
        <f t="shared" si="6"/>
        <v>0</v>
      </c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64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6"/>
      <c r="FK101" s="5"/>
    </row>
    <row r="102" spans="1:167" s="4" customFormat="1" ht="27" customHeight="1">
      <c r="A102" s="70" t="s">
        <v>235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142"/>
      <c r="AO102" s="142"/>
      <c r="AP102" s="142"/>
      <c r="AQ102" s="142"/>
      <c r="AR102" s="142"/>
      <c r="AS102" s="142"/>
      <c r="AT102" s="135" t="s">
        <v>236</v>
      </c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91">
        <f>BJ104</f>
        <v>0</v>
      </c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>
        <f>CF104</f>
        <v>0</v>
      </c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91">
        <f>EE104</f>
        <v>0</v>
      </c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37"/>
      <c r="FI102" s="37"/>
      <c r="FJ102" s="37"/>
      <c r="FK102" s="5"/>
    </row>
    <row r="103" spans="1:167" s="4" customFormat="1" ht="23.25" customHeight="1">
      <c r="A103" s="176" t="s">
        <v>237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42"/>
      <c r="AO103" s="142"/>
      <c r="AP103" s="142"/>
      <c r="AQ103" s="142"/>
      <c r="AR103" s="142"/>
      <c r="AS103" s="142"/>
      <c r="AT103" s="135" t="s">
        <v>238</v>
      </c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91">
        <v>0</v>
      </c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>
        <f>CF104</f>
        <v>0</v>
      </c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91">
        <f aca="true" t="shared" si="7" ref="EE103:EE109">CF103</f>
        <v>0</v>
      </c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"/>
    </row>
    <row r="104" spans="1:167" s="11" customFormat="1" ht="38.25" customHeight="1">
      <c r="A104" s="97" t="s">
        <v>239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171"/>
      <c r="AO104" s="171"/>
      <c r="AP104" s="171"/>
      <c r="AQ104" s="171"/>
      <c r="AR104" s="171"/>
      <c r="AS104" s="171"/>
      <c r="AT104" s="137" t="s">
        <v>240</v>
      </c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77">
        <v>0</v>
      </c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>
        <v>0</v>
      </c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77">
        <f t="shared" si="7"/>
        <v>0</v>
      </c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10"/>
    </row>
    <row r="105" spans="1:167" s="11" customFormat="1" ht="22.5" customHeight="1">
      <c r="A105" s="89" t="s">
        <v>151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142"/>
      <c r="AO105" s="142"/>
      <c r="AP105" s="142"/>
      <c r="AQ105" s="142"/>
      <c r="AR105" s="142"/>
      <c r="AS105" s="142"/>
      <c r="AT105" s="135" t="s">
        <v>122</v>
      </c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91">
        <f>BJ106</f>
        <v>5630600</v>
      </c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>
        <f>CF106</f>
        <v>5386775</v>
      </c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91">
        <f t="shared" si="7"/>
        <v>5386775</v>
      </c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161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3"/>
      <c r="FK105" s="10"/>
    </row>
    <row r="106" spans="1:256" s="11" customFormat="1" ht="57" customHeight="1">
      <c r="A106" s="89" t="s">
        <v>170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142"/>
      <c r="AO106" s="142"/>
      <c r="AP106" s="142"/>
      <c r="AQ106" s="142"/>
      <c r="AR106" s="142"/>
      <c r="AS106" s="142"/>
      <c r="AT106" s="135" t="s">
        <v>96</v>
      </c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91">
        <f>BJ107+BJ110+BJ117+BJ115</f>
        <v>5630600</v>
      </c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>
        <f>CF107+CF110+CF117+CF115</f>
        <v>5386775</v>
      </c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91">
        <f t="shared" si="7"/>
        <v>5386775</v>
      </c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161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3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11" customFormat="1" ht="42" customHeight="1">
      <c r="A107" s="89" t="s">
        <v>123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142"/>
      <c r="AO107" s="142"/>
      <c r="AP107" s="142"/>
      <c r="AQ107" s="142"/>
      <c r="AR107" s="142"/>
      <c r="AS107" s="142"/>
      <c r="AT107" s="135" t="s">
        <v>124</v>
      </c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91">
        <f>BJ109</f>
        <v>4357000</v>
      </c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>
        <f>CF109</f>
        <v>4357000</v>
      </c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91">
        <f t="shared" si="7"/>
        <v>4357000</v>
      </c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161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3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4" customFormat="1" ht="27.75" customHeight="1">
      <c r="A108" s="97" t="s">
        <v>126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171"/>
      <c r="AO108" s="171"/>
      <c r="AP108" s="171"/>
      <c r="AQ108" s="171"/>
      <c r="AR108" s="171"/>
      <c r="AS108" s="171"/>
      <c r="AT108" s="137" t="s">
        <v>125</v>
      </c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77">
        <f>BJ109</f>
        <v>4357000</v>
      </c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>
        <f>CF109</f>
        <v>4357000</v>
      </c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118" t="s">
        <v>119</v>
      </c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77">
        <f t="shared" si="7"/>
        <v>4357000</v>
      </c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64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6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4" customFormat="1" ht="39" customHeight="1">
      <c r="A109" s="97" t="s">
        <v>127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171"/>
      <c r="AO109" s="171"/>
      <c r="AP109" s="171"/>
      <c r="AQ109" s="171"/>
      <c r="AR109" s="171"/>
      <c r="AS109" s="171"/>
      <c r="AT109" s="137" t="s">
        <v>97</v>
      </c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77">
        <v>4357000</v>
      </c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>
        <v>4357000</v>
      </c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77">
        <f t="shared" si="7"/>
        <v>4357000</v>
      </c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64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6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1" customFormat="1" ht="40.5" customHeight="1">
      <c r="A110" s="89" t="s">
        <v>158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142"/>
      <c r="AO110" s="142"/>
      <c r="AP110" s="142"/>
      <c r="AQ110" s="142"/>
      <c r="AR110" s="142"/>
      <c r="AS110" s="142"/>
      <c r="AT110" s="135" t="s">
        <v>128</v>
      </c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91">
        <f>BJ111+BJ113</f>
        <v>154600</v>
      </c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>
        <f>CF111+CF113</f>
        <v>154600</v>
      </c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91">
        <f aca="true" t="shared" si="8" ref="EE110:EE117">CF110</f>
        <v>154600</v>
      </c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161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3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11" customFormat="1" ht="42" customHeight="1">
      <c r="A111" s="89" t="s">
        <v>171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142"/>
      <c r="AO111" s="142"/>
      <c r="AP111" s="142"/>
      <c r="AQ111" s="142"/>
      <c r="AR111" s="142"/>
      <c r="AS111" s="142"/>
      <c r="AT111" s="135" t="s">
        <v>157</v>
      </c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91">
        <f>BJ112</f>
        <v>154400</v>
      </c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>
        <f>CF112</f>
        <v>154400</v>
      </c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91">
        <f t="shared" si="8"/>
        <v>154400</v>
      </c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161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3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15" customFormat="1" ht="42.75" customHeight="1">
      <c r="A112" s="97" t="s">
        <v>171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171"/>
      <c r="AO112" s="171"/>
      <c r="AP112" s="171"/>
      <c r="AQ112" s="171"/>
      <c r="AR112" s="171"/>
      <c r="AS112" s="171"/>
      <c r="AT112" s="137" t="s">
        <v>98</v>
      </c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77">
        <v>154400</v>
      </c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>
        <v>154400</v>
      </c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77">
        <f t="shared" si="8"/>
        <v>154400</v>
      </c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64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6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166" s="10" customFormat="1" ht="56.25" customHeight="1">
      <c r="A113" s="89" t="s">
        <v>176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142"/>
      <c r="AO113" s="142"/>
      <c r="AP113" s="142"/>
      <c r="AQ113" s="142"/>
      <c r="AR113" s="142"/>
      <c r="AS113" s="142"/>
      <c r="AT113" s="135" t="s">
        <v>175</v>
      </c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91">
        <f>BJ114</f>
        <v>200</v>
      </c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>
        <f>CF114</f>
        <v>200</v>
      </c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91">
        <f>CF113</f>
        <v>200</v>
      </c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36"/>
      <c r="FI113" s="36"/>
      <c r="FJ113" s="36"/>
    </row>
    <row r="114" spans="1:166" s="5" customFormat="1" ht="57" customHeight="1">
      <c r="A114" s="97" t="s">
        <v>176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171"/>
      <c r="AO114" s="171"/>
      <c r="AP114" s="171"/>
      <c r="AQ114" s="171"/>
      <c r="AR114" s="171"/>
      <c r="AS114" s="171"/>
      <c r="AT114" s="137" t="s">
        <v>174</v>
      </c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77">
        <v>200</v>
      </c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>
        <v>200</v>
      </c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77">
        <f>CF114</f>
        <v>200</v>
      </c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37"/>
      <c r="FI114" s="37"/>
      <c r="FJ114" s="37"/>
    </row>
    <row r="115" spans="1:167" s="11" customFormat="1" ht="72.75" customHeight="1">
      <c r="A115" s="89" t="s">
        <v>273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142"/>
      <c r="AO115" s="142"/>
      <c r="AP115" s="142"/>
      <c r="AQ115" s="142"/>
      <c r="AR115" s="142"/>
      <c r="AS115" s="142"/>
      <c r="AT115" s="135" t="s">
        <v>274</v>
      </c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91">
        <f>BJ116</f>
        <v>600000</v>
      </c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>
        <f>CF116</f>
        <v>600000</v>
      </c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91">
        <f>CF115</f>
        <v>600000</v>
      </c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161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3"/>
      <c r="FK115" s="10"/>
    </row>
    <row r="116" spans="1:167" s="4" customFormat="1" ht="73.5" customHeight="1">
      <c r="A116" s="97" t="s">
        <v>273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171"/>
      <c r="AO116" s="171"/>
      <c r="AP116" s="171"/>
      <c r="AQ116" s="171"/>
      <c r="AR116" s="171"/>
      <c r="AS116" s="171"/>
      <c r="AT116" s="137" t="s">
        <v>275</v>
      </c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77">
        <v>600000</v>
      </c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>
        <v>600000</v>
      </c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77">
        <f>CF116</f>
        <v>600000</v>
      </c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64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6"/>
      <c r="FK116" s="5"/>
    </row>
    <row r="117" spans="1:167" s="11" customFormat="1" ht="36" customHeight="1">
      <c r="A117" s="194" t="s">
        <v>172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6"/>
      <c r="AN117" s="142"/>
      <c r="AO117" s="142"/>
      <c r="AP117" s="142"/>
      <c r="AQ117" s="142"/>
      <c r="AR117" s="142"/>
      <c r="AS117" s="142"/>
      <c r="AT117" s="135" t="s">
        <v>130</v>
      </c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91">
        <f>BJ118</f>
        <v>519000</v>
      </c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>
        <f>CF118</f>
        <v>275175</v>
      </c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91">
        <f t="shared" si="8"/>
        <v>275175</v>
      </c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161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3"/>
      <c r="FK117" s="10"/>
    </row>
    <row r="118" spans="1:167" s="32" customFormat="1" ht="37.5" customHeight="1">
      <c r="A118" s="186" t="s">
        <v>129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201"/>
      <c r="AO118" s="201"/>
      <c r="AP118" s="201"/>
      <c r="AQ118" s="201"/>
      <c r="AR118" s="201"/>
      <c r="AS118" s="201"/>
      <c r="AT118" s="172" t="s">
        <v>99</v>
      </c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78">
        <v>519000</v>
      </c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>
        <v>275175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212"/>
      <c r="CX118" s="212"/>
      <c r="CY118" s="212"/>
      <c r="CZ118" s="212"/>
      <c r="DA118" s="212"/>
      <c r="DB118" s="212"/>
      <c r="DC118" s="212"/>
      <c r="DD118" s="212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212"/>
      <c r="DW118" s="212"/>
      <c r="DX118" s="212"/>
      <c r="DY118" s="212"/>
      <c r="DZ118" s="212"/>
      <c r="EA118" s="212"/>
      <c r="EB118" s="212"/>
      <c r="EC118" s="212"/>
      <c r="ED118" s="212"/>
      <c r="EE118" s="78">
        <f>CF118</f>
        <v>275175</v>
      </c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229"/>
      <c r="EU118" s="230"/>
      <c r="EV118" s="230"/>
      <c r="EW118" s="230"/>
      <c r="EX118" s="230"/>
      <c r="EY118" s="230"/>
      <c r="EZ118" s="230"/>
      <c r="FA118" s="230"/>
      <c r="FB118" s="230"/>
      <c r="FC118" s="230"/>
      <c r="FD118" s="230"/>
      <c r="FE118" s="230"/>
      <c r="FF118" s="230"/>
      <c r="FG118" s="230"/>
      <c r="FH118" s="230"/>
      <c r="FI118" s="230"/>
      <c r="FJ118" s="231"/>
      <c r="FK118" s="33"/>
    </row>
    <row r="119" spans="1:167" s="4" customFormat="1" ht="18.75">
      <c r="A119" s="168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70"/>
      <c r="FH119" s="12"/>
      <c r="FI119" s="12"/>
      <c r="FJ119" s="16" t="s">
        <v>39</v>
      </c>
      <c r="FK119" s="5"/>
    </row>
    <row r="120" spans="1:167" s="4" customFormat="1" ht="18.75">
      <c r="A120" s="168" t="s">
        <v>81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70"/>
      <c r="FK120" s="5"/>
    </row>
    <row r="121" spans="1:167" s="4" customFormat="1" ht="18" customHeight="1">
      <c r="A121" s="74" t="s">
        <v>8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 t="s">
        <v>23</v>
      </c>
      <c r="AL121" s="74"/>
      <c r="AM121" s="74"/>
      <c r="AN121" s="74"/>
      <c r="AO121" s="74"/>
      <c r="AP121" s="74"/>
      <c r="AQ121" s="17" t="s">
        <v>35</v>
      </c>
      <c r="AR121" s="17"/>
      <c r="AS121" s="17"/>
      <c r="AT121" s="223"/>
      <c r="AU121" s="224"/>
      <c r="AV121" s="224"/>
      <c r="AW121" s="224"/>
      <c r="AX121" s="224"/>
      <c r="AY121" s="224"/>
      <c r="AZ121" s="224"/>
      <c r="BA121" s="224"/>
      <c r="BB121" s="225"/>
      <c r="BC121" s="74" t="s">
        <v>137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 t="s">
        <v>37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 t="s">
        <v>24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165" t="s">
        <v>29</v>
      </c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7"/>
      <c r="FK121" s="5"/>
    </row>
    <row r="122" spans="1:167" s="4" customFormat="1" ht="78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17"/>
      <c r="AR122" s="17"/>
      <c r="AS122" s="17"/>
      <c r="AT122" s="226"/>
      <c r="AU122" s="227"/>
      <c r="AV122" s="227"/>
      <c r="AW122" s="227"/>
      <c r="AX122" s="227"/>
      <c r="AY122" s="227"/>
      <c r="AZ122" s="227"/>
      <c r="BA122" s="227"/>
      <c r="BB122" s="228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 t="s">
        <v>45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 t="s">
        <v>25</v>
      </c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 t="s">
        <v>26</v>
      </c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 t="s">
        <v>27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 t="s">
        <v>38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165" t="s">
        <v>46</v>
      </c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7"/>
      <c r="FK122" s="5"/>
    </row>
    <row r="123" spans="1:167" s="4" customFormat="1" ht="18.75">
      <c r="A123" s="69">
        <v>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>
        <v>2</v>
      </c>
      <c r="AL123" s="69"/>
      <c r="AM123" s="69"/>
      <c r="AN123" s="69"/>
      <c r="AO123" s="69"/>
      <c r="AP123" s="69"/>
      <c r="AQ123" s="69">
        <v>3</v>
      </c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>
        <v>4</v>
      </c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>
        <v>5</v>
      </c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>
        <v>6</v>
      </c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>
        <v>7</v>
      </c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>
        <v>8</v>
      </c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>
        <v>9</v>
      </c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>
        <v>10</v>
      </c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120">
        <v>11</v>
      </c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2"/>
      <c r="FK123" s="5"/>
    </row>
    <row r="124" spans="1:167" s="11" customFormat="1" ht="19.5" customHeight="1">
      <c r="A124" s="126" t="s">
        <v>32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7" t="s">
        <v>33</v>
      </c>
      <c r="AL124" s="127"/>
      <c r="AM124" s="127"/>
      <c r="AN124" s="127"/>
      <c r="AO124" s="127"/>
      <c r="AP124" s="127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91">
        <f>BC130+BC134</f>
        <v>764200</v>
      </c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>
        <f>BU130+BU134</f>
        <v>693568.24</v>
      </c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61">
        <f>CH130+CH134</f>
        <v>693568.24</v>
      </c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>
        <f>DX130+DX134</f>
        <v>693568.24</v>
      </c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222">
        <f>EK131+EK134</f>
        <v>0</v>
      </c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85">
        <f>EX130</f>
        <v>0</v>
      </c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3"/>
      <c r="FK124" s="10"/>
    </row>
    <row r="125" spans="1:167" s="4" customFormat="1" ht="20.25" customHeight="1">
      <c r="A125" s="304" t="s">
        <v>140</v>
      </c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104"/>
      <c r="EY125" s="105"/>
      <c r="EZ125" s="105"/>
      <c r="FA125" s="105"/>
      <c r="FB125" s="105"/>
      <c r="FC125" s="105"/>
      <c r="FD125" s="105"/>
      <c r="FE125" s="105"/>
      <c r="FF125" s="105"/>
      <c r="FG125" s="105"/>
      <c r="FH125" s="105"/>
      <c r="FI125" s="105"/>
      <c r="FJ125" s="106"/>
      <c r="FK125" s="5"/>
    </row>
    <row r="126" spans="1:167" s="20" customFormat="1" ht="15" customHeight="1" hidden="1">
      <c r="A126" s="177" t="s">
        <v>134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4" t="s">
        <v>52</v>
      </c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58">
        <f>SUM(BC127:BT129)</f>
        <v>116900</v>
      </c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>
        <f>BU129+BU128+BU127</f>
        <v>116769.88</v>
      </c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19">
        <f>SUM(CH127:CW129)</f>
        <v>116769.88</v>
      </c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>
        <f>SUM(DX127:EJ129)</f>
        <v>116769.88</v>
      </c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>
        <f>SUM(EK127:EW129)</f>
        <v>130.12000000000262</v>
      </c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55">
        <v>0</v>
      </c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7"/>
      <c r="FK126" s="19"/>
    </row>
    <row r="127" spans="1:167" s="4" customFormat="1" ht="15" customHeight="1" hidden="1">
      <c r="A127" s="176" t="s">
        <v>56</v>
      </c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90" t="s">
        <v>53</v>
      </c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77">
        <v>82900</v>
      </c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>
        <v>82880.2</v>
      </c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9">
        <v>82880.2</v>
      </c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>
        <f>CH127</f>
        <v>82880.2</v>
      </c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40">
        <f>BC127-BU127</f>
        <v>19.80000000000291</v>
      </c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104">
        <f>BU127-CH127</f>
        <v>0</v>
      </c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6"/>
      <c r="FK127" s="5"/>
    </row>
    <row r="128" spans="1:167" s="4" customFormat="1" ht="15" customHeight="1" hidden="1">
      <c r="A128" s="176" t="s">
        <v>57</v>
      </c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90" t="s">
        <v>54</v>
      </c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77">
        <v>13200</v>
      </c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>
        <v>13172</v>
      </c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9">
        <v>13172</v>
      </c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>
        <f>CH128</f>
        <v>13172</v>
      </c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>
        <f>BC128-BU128</f>
        <v>28</v>
      </c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104">
        <f>BU128-CH128</f>
        <v>0</v>
      </c>
      <c r="EY128" s="105"/>
      <c r="EZ128" s="105"/>
      <c r="FA128" s="105"/>
      <c r="FB128" s="105"/>
      <c r="FC128" s="105"/>
      <c r="FD128" s="105"/>
      <c r="FE128" s="105"/>
      <c r="FF128" s="105"/>
      <c r="FG128" s="105"/>
      <c r="FH128" s="105"/>
      <c r="FI128" s="105"/>
      <c r="FJ128" s="106"/>
      <c r="FK128" s="5"/>
    </row>
    <row r="129" spans="1:167" s="4" customFormat="1" ht="16.5" customHeight="1" hidden="1">
      <c r="A129" s="176" t="s">
        <v>58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90" t="s">
        <v>55</v>
      </c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77">
        <v>20800</v>
      </c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>
        <v>20717.68</v>
      </c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9">
        <v>20717.68</v>
      </c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>
        <f>CH129</f>
        <v>20717.68</v>
      </c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>
        <f>BC129-BU129</f>
        <v>82.31999999999971</v>
      </c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104">
        <f>BU129-CH129</f>
        <v>0</v>
      </c>
      <c r="EY129" s="105"/>
      <c r="EZ129" s="105"/>
      <c r="FA129" s="105"/>
      <c r="FB129" s="105"/>
      <c r="FC129" s="105"/>
      <c r="FD129" s="105"/>
      <c r="FE129" s="105"/>
      <c r="FF129" s="105"/>
      <c r="FG129" s="105"/>
      <c r="FH129" s="105"/>
      <c r="FI129" s="105"/>
      <c r="FJ129" s="106"/>
      <c r="FK129" s="5"/>
    </row>
    <row r="130" spans="1:167" s="4" customFormat="1" ht="21" customHeight="1">
      <c r="A130" s="303" t="s">
        <v>139</v>
      </c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73"/>
      <c r="AL130" s="73"/>
      <c r="AM130" s="73"/>
      <c r="AN130" s="73"/>
      <c r="AO130" s="73"/>
      <c r="AP130" s="73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1">
        <f>BC131</f>
        <v>694000</v>
      </c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91">
        <f>BU131</f>
        <v>644454.64</v>
      </c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61">
        <f>CH131</f>
        <v>644454.64</v>
      </c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213"/>
      <c r="CY130" s="213"/>
      <c r="CZ130" s="213"/>
      <c r="DA130" s="213"/>
      <c r="DB130" s="213"/>
      <c r="DC130" s="213"/>
      <c r="DD130" s="213"/>
      <c r="DE130" s="213"/>
      <c r="DF130" s="213"/>
      <c r="DG130" s="213"/>
      <c r="DH130" s="213"/>
      <c r="DI130" s="213"/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124">
        <f>DX131</f>
        <v>644454.64</v>
      </c>
      <c r="DY130" s="124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>
        <f>EK132+EK133+EK136</f>
        <v>0</v>
      </c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10">
        <v>0</v>
      </c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2"/>
      <c r="FK130" s="5"/>
    </row>
    <row r="131" spans="1:167" s="4" customFormat="1" ht="22.5" customHeight="1">
      <c r="A131" s="177" t="s">
        <v>289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13" t="s">
        <v>195</v>
      </c>
      <c r="AL131" s="114"/>
      <c r="AM131" s="114"/>
      <c r="AN131" s="114"/>
      <c r="AO131" s="114"/>
      <c r="AP131" s="115"/>
      <c r="AQ131" s="39"/>
      <c r="AR131" s="39"/>
      <c r="AS131" s="98"/>
      <c r="AT131" s="99"/>
      <c r="AU131" s="99"/>
      <c r="AV131" s="99"/>
      <c r="AW131" s="99"/>
      <c r="AX131" s="99"/>
      <c r="AY131" s="99"/>
      <c r="AZ131" s="99"/>
      <c r="BA131" s="99"/>
      <c r="BB131" s="100"/>
      <c r="BC131" s="91">
        <f>BC132+BC133</f>
        <v>694000</v>
      </c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36"/>
      <c r="BT131" s="36"/>
      <c r="BU131" s="91">
        <f>BU132+BU133</f>
        <v>644454.64</v>
      </c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61">
        <f>CH132+CH133</f>
        <v>644454.64</v>
      </c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213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213"/>
      <c r="DN131" s="213"/>
      <c r="DO131" s="213"/>
      <c r="DP131" s="213"/>
      <c r="DQ131" s="213"/>
      <c r="DR131" s="213"/>
      <c r="DS131" s="213"/>
      <c r="DT131" s="213"/>
      <c r="DU131" s="213"/>
      <c r="DV131" s="213"/>
      <c r="DW131" s="213"/>
      <c r="DX131" s="124">
        <f>DX132+DX133</f>
        <v>644454.64</v>
      </c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4"/>
      <c r="EI131" s="124"/>
      <c r="EJ131" s="124"/>
      <c r="EK131" s="124">
        <f>EK132+EK133+EK136</f>
        <v>0</v>
      </c>
      <c r="EL131" s="124"/>
      <c r="EM131" s="124"/>
      <c r="EN131" s="124"/>
      <c r="EO131" s="124"/>
      <c r="EP131" s="124"/>
      <c r="EQ131" s="124"/>
      <c r="ER131" s="124"/>
      <c r="ES131" s="124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  <c r="FF131" s="124"/>
      <c r="FG131" s="124"/>
      <c r="FH131" s="46"/>
      <c r="FI131" s="46"/>
      <c r="FJ131" s="46"/>
      <c r="FK131" s="5"/>
    </row>
    <row r="132" spans="1:167" s="4" customFormat="1" ht="21" customHeight="1">
      <c r="A132" s="176" t="s">
        <v>56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90" t="s">
        <v>53</v>
      </c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77">
        <v>532500</v>
      </c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>
        <v>497158.86</v>
      </c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9">
        <v>497158.86</v>
      </c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>
        <f>CH132</f>
        <v>497158.86</v>
      </c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>
        <v>0</v>
      </c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107">
        <f>BU132-CH132</f>
        <v>0</v>
      </c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9"/>
      <c r="FK132" s="5"/>
    </row>
    <row r="133" spans="1:167" s="4" customFormat="1" ht="21" customHeight="1">
      <c r="A133" s="176" t="s">
        <v>58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90" t="s">
        <v>55</v>
      </c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77">
        <v>161500</v>
      </c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>
        <v>147295.78</v>
      </c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9">
        <v>147295.78</v>
      </c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>
        <f>CH133</f>
        <v>147295.78</v>
      </c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>
        <v>0</v>
      </c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107">
        <v>0</v>
      </c>
      <c r="EY133" s="108"/>
      <c r="EZ133" s="108"/>
      <c r="FA133" s="108"/>
      <c r="FB133" s="108"/>
      <c r="FC133" s="108"/>
      <c r="FD133" s="108"/>
      <c r="FE133" s="108"/>
      <c r="FF133" s="108"/>
      <c r="FG133" s="108"/>
      <c r="FH133" s="108"/>
      <c r="FI133" s="108"/>
      <c r="FJ133" s="109"/>
      <c r="FK133" s="5"/>
    </row>
    <row r="134" spans="1:167" s="4" customFormat="1" ht="23.25" customHeight="1">
      <c r="A134" s="177" t="s">
        <v>290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13" t="s">
        <v>196</v>
      </c>
      <c r="AL134" s="114"/>
      <c r="AM134" s="114"/>
      <c r="AN134" s="114"/>
      <c r="AO134" s="114"/>
      <c r="AP134" s="115"/>
      <c r="AQ134" s="39"/>
      <c r="AR134" s="39"/>
      <c r="AS134" s="98"/>
      <c r="AT134" s="99"/>
      <c r="AU134" s="99"/>
      <c r="AV134" s="99"/>
      <c r="AW134" s="99"/>
      <c r="AX134" s="99"/>
      <c r="AY134" s="99"/>
      <c r="AZ134" s="99"/>
      <c r="BA134" s="99"/>
      <c r="BB134" s="100"/>
      <c r="BC134" s="91">
        <f>BC135+BC136</f>
        <v>70200</v>
      </c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36"/>
      <c r="BT134" s="36"/>
      <c r="BU134" s="91">
        <f>BU135+BU136</f>
        <v>49113.6</v>
      </c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61">
        <f>CH135+CH136</f>
        <v>49113.6</v>
      </c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213"/>
      <c r="CY134" s="213"/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213"/>
      <c r="DN134" s="213"/>
      <c r="DO134" s="213"/>
      <c r="DP134" s="213"/>
      <c r="DQ134" s="213"/>
      <c r="DR134" s="213"/>
      <c r="DS134" s="213"/>
      <c r="DT134" s="213"/>
      <c r="DU134" s="213"/>
      <c r="DV134" s="213"/>
      <c r="DW134" s="213"/>
      <c r="DX134" s="124">
        <f>DX135+DX136+DX138</f>
        <v>49113.6</v>
      </c>
      <c r="DY134" s="124"/>
      <c r="DZ134" s="124"/>
      <c r="EA134" s="124"/>
      <c r="EB134" s="124"/>
      <c r="EC134" s="124"/>
      <c r="ED134" s="124"/>
      <c r="EE134" s="124"/>
      <c r="EF134" s="124"/>
      <c r="EG134" s="124"/>
      <c r="EH134" s="124"/>
      <c r="EI134" s="124"/>
      <c r="EJ134" s="124"/>
      <c r="EK134" s="124">
        <f>EK135+EK136</f>
        <v>0</v>
      </c>
      <c r="EL134" s="124"/>
      <c r="EM134" s="124"/>
      <c r="EN134" s="124"/>
      <c r="EO134" s="124"/>
      <c r="EP134" s="124"/>
      <c r="EQ134" s="124"/>
      <c r="ER134" s="124"/>
      <c r="ES134" s="124"/>
      <c r="ET134" s="124"/>
      <c r="EU134" s="124"/>
      <c r="EV134" s="124"/>
      <c r="EW134" s="124"/>
      <c r="EX134" s="124"/>
      <c r="EY134" s="124"/>
      <c r="EZ134" s="124"/>
      <c r="FA134" s="124"/>
      <c r="FB134" s="124"/>
      <c r="FC134" s="124"/>
      <c r="FD134" s="124"/>
      <c r="FE134" s="124"/>
      <c r="FF134" s="124"/>
      <c r="FG134" s="124"/>
      <c r="FH134" s="46"/>
      <c r="FI134" s="46"/>
      <c r="FJ134" s="46"/>
      <c r="FK134" s="5"/>
    </row>
    <row r="135" spans="1:167" s="4" customFormat="1" ht="20.25" customHeight="1">
      <c r="A135" s="176" t="s">
        <v>57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90" t="s">
        <v>54</v>
      </c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77">
        <v>49200</v>
      </c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>
        <v>49113.6</v>
      </c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9">
        <v>49113.6</v>
      </c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>
        <f>CH135</f>
        <v>49113.6</v>
      </c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>
        <v>0</v>
      </c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107">
        <f>BU135-CH135</f>
        <v>0</v>
      </c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9"/>
      <c r="FK135" s="5"/>
    </row>
    <row r="136" spans="1:167" s="4" customFormat="1" ht="20.25" customHeight="1">
      <c r="A136" s="176" t="s">
        <v>201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90" t="s">
        <v>55</v>
      </c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77">
        <v>21000</v>
      </c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>
        <v>0</v>
      </c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9">
        <v>0</v>
      </c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>
        <f>CH136</f>
        <v>0</v>
      </c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>
        <v>0</v>
      </c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107">
        <v>0</v>
      </c>
      <c r="EY136" s="108"/>
      <c r="EZ136" s="108"/>
      <c r="FA136" s="108"/>
      <c r="FB136" s="108"/>
      <c r="FC136" s="108"/>
      <c r="FD136" s="108"/>
      <c r="FE136" s="108"/>
      <c r="FF136" s="108"/>
      <c r="FG136" s="108"/>
      <c r="FH136" s="108"/>
      <c r="FI136" s="108"/>
      <c r="FJ136" s="109"/>
      <c r="FK136" s="5"/>
    </row>
    <row r="137" spans="1:167" s="4" customFormat="1" ht="18.75">
      <c r="A137" s="168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70"/>
      <c r="CG137" s="235" t="s">
        <v>81</v>
      </c>
      <c r="CH137" s="235"/>
      <c r="CI137" s="235"/>
      <c r="CJ137" s="235"/>
      <c r="CK137" s="235"/>
      <c r="CL137" s="235"/>
      <c r="CM137" s="235"/>
      <c r="CN137" s="235"/>
      <c r="CO137" s="235"/>
      <c r="CP137" s="235"/>
      <c r="CQ137" s="235"/>
      <c r="CR137" s="235"/>
      <c r="CS137" s="235"/>
      <c r="CT137" s="235"/>
      <c r="CU137" s="235"/>
      <c r="CV137" s="235"/>
      <c r="CW137" s="235"/>
      <c r="CX137" s="235"/>
      <c r="CY137" s="120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2"/>
      <c r="FH137" s="12"/>
      <c r="FI137" s="12"/>
      <c r="FJ137" s="16" t="s">
        <v>39</v>
      </c>
      <c r="FK137" s="5"/>
    </row>
    <row r="138" spans="1:167" s="4" customFormat="1" ht="19.5" customHeight="1">
      <c r="A138" s="74" t="s">
        <v>8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 t="s">
        <v>23</v>
      </c>
      <c r="AL138" s="74"/>
      <c r="AM138" s="74"/>
      <c r="AN138" s="74"/>
      <c r="AO138" s="74"/>
      <c r="AP138" s="74"/>
      <c r="AQ138" s="74" t="s">
        <v>35</v>
      </c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 t="s">
        <v>36</v>
      </c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 t="s">
        <v>37</v>
      </c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 t="s">
        <v>24</v>
      </c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165" t="s">
        <v>29</v>
      </c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66"/>
      <c r="EV138" s="166"/>
      <c r="EW138" s="166"/>
      <c r="EX138" s="166"/>
      <c r="EY138" s="166"/>
      <c r="EZ138" s="166"/>
      <c r="FA138" s="166"/>
      <c r="FB138" s="166"/>
      <c r="FC138" s="166"/>
      <c r="FD138" s="166"/>
      <c r="FE138" s="166"/>
      <c r="FF138" s="166"/>
      <c r="FG138" s="166"/>
      <c r="FH138" s="166"/>
      <c r="FI138" s="166"/>
      <c r="FJ138" s="167"/>
      <c r="FK138" s="5"/>
    </row>
    <row r="139" spans="1:167" s="4" customFormat="1" ht="78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 t="s">
        <v>45</v>
      </c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 t="s">
        <v>25</v>
      </c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 t="s">
        <v>26</v>
      </c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 t="s">
        <v>27</v>
      </c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 t="s">
        <v>38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165" t="s">
        <v>46</v>
      </c>
      <c r="EY139" s="166"/>
      <c r="EZ139" s="166"/>
      <c r="FA139" s="166"/>
      <c r="FB139" s="166"/>
      <c r="FC139" s="166"/>
      <c r="FD139" s="166"/>
      <c r="FE139" s="166"/>
      <c r="FF139" s="166"/>
      <c r="FG139" s="166"/>
      <c r="FH139" s="166"/>
      <c r="FI139" s="166"/>
      <c r="FJ139" s="167"/>
      <c r="FK139" s="5"/>
    </row>
    <row r="140" spans="1:167" s="4" customFormat="1" ht="18.75">
      <c r="A140" s="69">
        <v>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>
        <v>2</v>
      </c>
      <c r="AL140" s="69"/>
      <c r="AM140" s="69"/>
      <c r="AN140" s="69"/>
      <c r="AO140" s="69"/>
      <c r="AP140" s="69"/>
      <c r="AQ140" s="69">
        <v>3</v>
      </c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>
        <v>4</v>
      </c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>
        <v>5</v>
      </c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>
        <v>6</v>
      </c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>
        <v>7</v>
      </c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>
        <v>8</v>
      </c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>
        <v>9</v>
      </c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>
        <v>10</v>
      </c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120">
        <v>11</v>
      </c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2"/>
      <c r="FK140" s="5"/>
    </row>
    <row r="141" spans="1:167" s="11" customFormat="1" ht="21" customHeight="1">
      <c r="A141" s="126" t="s">
        <v>101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7" t="s">
        <v>33</v>
      </c>
      <c r="AL141" s="127"/>
      <c r="AM141" s="127"/>
      <c r="AN141" s="127"/>
      <c r="AO141" s="127"/>
      <c r="AP141" s="127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91">
        <f>BC145+BC154+BC151</f>
        <v>2609250</v>
      </c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>
        <f>BU145+BU151+BU154</f>
        <v>2273144.24</v>
      </c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61">
        <f>CH145+CH151+CH154</f>
        <v>2273144.24</v>
      </c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>
        <f>DX145+DX151+DX154</f>
        <v>2273144.24</v>
      </c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222">
        <f>EK145+EK151+EK154</f>
        <v>336105.76</v>
      </c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85">
        <f>EX145+EX151+EX154</f>
        <v>0</v>
      </c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3"/>
      <c r="FK141" s="10"/>
    </row>
    <row r="142" spans="1:167" s="4" customFormat="1" ht="14.25" customHeight="1">
      <c r="A142" s="181" t="s">
        <v>22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0"/>
      <c r="AL142" s="180"/>
      <c r="AM142" s="180"/>
      <c r="AN142" s="180"/>
      <c r="AO142" s="180"/>
      <c r="AP142" s="18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104"/>
      <c r="EY142" s="105"/>
      <c r="EZ142" s="105"/>
      <c r="FA142" s="105"/>
      <c r="FB142" s="105"/>
      <c r="FC142" s="105"/>
      <c r="FD142" s="105"/>
      <c r="FE142" s="105"/>
      <c r="FF142" s="105"/>
      <c r="FG142" s="105"/>
      <c r="FH142" s="105"/>
      <c r="FI142" s="105"/>
      <c r="FJ142" s="106"/>
      <c r="FK142" s="5"/>
    </row>
    <row r="143" spans="1:166" s="4" customFormat="1" ht="20.25" customHeight="1">
      <c r="A143" s="305" t="s">
        <v>141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146"/>
      <c r="EY143" s="146"/>
      <c r="EZ143" s="146"/>
      <c r="FA143" s="146"/>
      <c r="FB143" s="146"/>
      <c r="FC143" s="146"/>
      <c r="FD143" s="146"/>
      <c r="FE143" s="146"/>
      <c r="FF143" s="146"/>
      <c r="FG143" s="146"/>
      <c r="FH143" s="47"/>
      <c r="FI143" s="47"/>
      <c r="FJ143" s="47"/>
    </row>
    <row r="144" spans="1:166" s="4" customFormat="1" ht="18" customHeight="1">
      <c r="A144" s="177" t="s">
        <v>291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4"/>
      <c r="AL144" s="174"/>
      <c r="AM144" s="174"/>
      <c r="AN144" s="174"/>
      <c r="AO144" s="174"/>
      <c r="AP144" s="174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104"/>
      <c r="EY144" s="105"/>
      <c r="EZ144" s="105"/>
      <c r="FA144" s="105"/>
      <c r="FB144" s="105"/>
      <c r="FC144" s="105"/>
      <c r="FD144" s="105"/>
      <c r="FE144" s="105"/>
      <c r="FF144" s="105"/>
      <c r="FG144" s="105"/>
      <c r="FH144" s="105"/>
      <c r="FI144" s="105"/>
      <c r="FJ144" s="106"/>
    </row>
    <row r="145" spans="1:166" s="20" customFormat="1" ht="19.5" customHeight="1">
      <c r="A145" s="97" t="s">
        <v>139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174" t="s">
        <v>52</v>
      </c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91">
        <f>BC146+BC147</f>
        <v>1641400</v>
      </c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158">
        <f>SUM(BU146:CG147)</f>
        <v>1537346.94</v>
      </c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19">
        <f>SUM(CH146:CW147)</f>
        <v>1537346.94</v>
      </c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>
        <f>SUM(DX146:EJ147)</f>
        <v>1537346.94</v>
      </c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>
        <f>EK146+EK147</f>
        <v>104053.06000000006</v>
      </c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55">
        <f>EX146+EX147</f>
        <v>0</v>
      </c>
      <c r="EY145" s="156"/>
      <c r="EZ145" s="156"/>
      <c r="FA145" s="156"/>
      <c r="FB145" s="156"/>
      <c r="FC145" s="156"/>
      <c r="FD145" s="156"/>
      <c r="FE145" s="156"/>
      <c r="FF145" s="156"/>
      <c r="FG145" s="156"/>
      <c r="FH145" s="156"/>
      <c r="FI145" s="156"/>
      <c r="FJ145" s="157"/>
    </row>
    <row r="146" spans="1:166" s="4" customFormat="1" ht="21" customHeight="1">
      <c r="A146" s="176" t="s">
        <v>56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90" t="s">
        <v>53</v>
      </c>
      <c r="AL146" s="90"/>
      <c r="AM146" s="90"/>
      <c r="AN146" s="90"/>
      <c r="AO146" s="90"/>
      <c r="AP146" s="90"/>
      <c r="AQ146" s="90" t="s">
        <v>119</v>
      </c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77">
        <v>1263800</v>
      </c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>
        <v>1156885.44</v>
      </c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9">
        <v>1156885.44</v>
      </c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>
        <f aca="true" t="shared" si="9" ref="DX146:DX152">CH146</f>
        <v>1156885.44</v>
      </c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>
        <f>BC146-BU146</f>
        <v>106914.56000000006</v>
      </c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104">
        <f aca="true" t="shared" si="10" ref="EX146:EX153">BU146-CH146</f>
        <v>0</v>
      </c>
      <c r="EY146" s="105"/>
      <c r="EZ146" s="105"/>
      <c r="FA146" s="105"/>
      <c r="FB146" s="105"/>
      <c r="FC146" s="105"/>
      <c r="FD146" s="105"/>
      <c r="FE146" s="105"/>
      <c r="FF146" s="105"/>
      <c r="FG146" s="105"/>
      <c r="FH146" s="105"/>
      <c r="FI146" s="105"/>
      <c r="FJ146" s="106"/>
    </row>
    <row r="147" spans="1:166" s="4" customFormat="1" ht="22.5" customHeight="1">
      <c r="A147" s="176" t="s">
        <v>58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90" t="s">
        <v>55</v>
      </c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77">
        <v>377600</v>
      </c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>
        <v>380461.5</v>
      </c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9">
        <v>380461.5</v>
      </c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>
        <f t="shared" si="9"/>
        <v>380461.5</v>
      </c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>
        <f>BC147-BU147</f>
        <v>-2861.5</v>
      </c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104">
        <f t="shared" si="10"/>
        <v>0</v>
      </c>
      <c r="EY147" s="105"/>
      <c r="EZ147" s="105"/>
      <c r="FA147" s="105"/>
      <c r="FB147" s="105"/>
      <c r="FC147" s="105"/>
      <c r="FD147" s="105"/>
      <c r="FE147" s="105"/>
      <c r="FF147" s="105"/>
      <c r="FG147" s="105"/>
      <c r="FH147" s="105"/>
      <c r="FI147" s="105"/>
      <c r="FJ147" s="106"/>
    </row>
    <row r="148" spans="1:166" s="11" customFormat="1" ht="23.25" customHeight="1">
      <c r="A148" s="70" t="s">
        <v>241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91">
        <f>BC149+BC150</f>
        <v>1458000</v>
      </c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91">
        <f>BU149+BU150</f>
        <v>1381493.71</v>
      </c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61">
        <f>CH149+CH150</f>
        <v>1381493.71</v>
      </c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61">
        <f t="shared" si="9"/>
        <v>1381493.71</v>
      </c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61">
        <f aca="true" t="shared" si="11" ref="EK148:EK153">BC148-CH148</f>
        <v>76506.29000000004</v>
      </c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85">
        <f t="shared" si="10"/>
        <v>0</v>
      </c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3"/>
    </row>
    <row r="149" spans="1:166" s="4" customFormat="1" ht="21" customHeight="1">
      <c r="A149" s="176" t="s">
        <v>56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90" t="s">
        <v>53</v>
      </c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77">
        <v>1123400</v>
      </c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>
        <v>1037544.79</v>
      </c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9">
        <v>1037544.79</v>
      </c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>
        <f t="shared" si="9"/>
        <v>1037544.79</v>
      </c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>
        <f t="shared" si="11"/>
        <v>85855.20999999996</v>
      </c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107">
        <f t="shared" si="10"/>
        <v>0</v>
      </c>
      <c r="EY149" s="108"/>
      <c r="EZ149" s="108"/>
      <c r="FA149" s="108"/>
      <c r="FB149" s="108"/>
      <c r="FC149" s="108"/>
      <c r="FD149" s="108"/>
      <c r="FE149" s="108"/>
      <c r="FF149" s="108"/>
      <c r="FG149" s="108"/>
      <c r="FH149" s="108"/>
      <c r="FI149" s="108"/>
      <c r="FJ149" s="109"/>
    </row>
    <row r="150" spans="1:166" s="4" customFormat="1" ht="18" customHeight="1">
      <c r="A150" s="176" t="s">
        <v>58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90" t="s">
        <v>55</v>
      </c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77">
        <v>334600</v>
      </c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>
        <v>343948.92</v>
      </c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9">
        <v>343948.92</v>
      </c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>
        <f t="shared" si="9"/>
        <v>343948.92</v>
      </c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>
        <f t="shared" si="11"/>
        <v>-9348.919999999984</v>
      </c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107">
        <f t="shared" si="10"/>
        <v>0</v>
      </c>
      <c r="EY150" s="108"/>
      <c r="EZ150" s="108"/>
      <c r="FA150" s="108"/>
      <c r="FB150" s="108"/>
      <c r="FC150" s="108"/>
      <c r="FD150" s="108"/>
      <c r="FE150" s="108"/>
      <c r="FF150" s="108"/>
      <c r="FG150" s="108"/>
      <c r="FH150" s="108"/>
      <c r="FI150" s="108"/>
      <c r="FJ150" s="109"/>
    </row>
    <row r="151" spans="1:166" s="20" customFormat="1" ht="21.75" customHeight="1">
      <c r="A151" s="177" t="s">
        <v>292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4" t="s">
        <v>52</v>
      </c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91">
        <f>SUM(BC152:BT153)</f>
        <v>207200</v>
      </c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158">
        <f>SUM(BU152:CG153)</f>
        <v>25459.37</v>
      </c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19">
        <f>SUM(CH152:CW153)</f>
        <v>25459.37</v>
      </c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  <c r="DU151" s="119"/>
      <c r="DV151" s="119"/>
      <c r="DW151" s="119"/>
      <c r="DX151" s="119">
        <f t="shared" si="9"/>
        <v>25459.37</v>
      </c>
      <c r="DY151" s="119"/>
      <c r="DZ151" s="119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>
        <f t="shared" si="11"/>
        <v>181740.63</v>
      </c>
      <c r="EL151" s="119"/>
      <c r="EM151" s="119"/>
      <c r="EN151" s="119"/>
      <c r="EO151" s="119"/>
      <c r="EP151" s="119"/>
      <c r="EQ151" s="119"/>
      <c r="ER151" s="119"/>
      <c r="ES151" s="119"/>
      <c r="ET151" s="119"/>
      <c r="EU151" s="119"/>
      <c r="EV151" s="119"/>
      <c r="EW151" s="119"/>
      <c r="EX151" s="155">
        <f t="shared" si="10"/>
        <v>0</v>
      </c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7"/>
    </row>
    <row r="152" spans="1:166" s="4" customFormat="1" ht="21.75" customHeight="1">
      <c r="A152" s="176" t="s">
        <v>57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90" t="s">
        <v>54</v>
      </c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77">
        <v>158900</v>
      </c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>
        <v>10190.4</v>
      </c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9">
        <v>10190.4</v>
      </c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>
        <f t="shared" si="9"/>
        <v>10190.4</v>
      </c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>
        <f t="shared" si="11"/>
        <v>148709.6</v>
      </c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107">
        <f t="shared" si="10"/>
        <v>0</v>
      </c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9"/>
    </row>
    <row r="153" spans="1:166" s="4" customFormat="1" ht="20.25" customHeight="1">
      <c r="A153" s="176" t="s">
        <v>201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90" t="s">
        <v>55</v>
      </c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77">
        <v>48300</v>
      </c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>
        <v>15268.97</v>
      </c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9">
        <v>15268.97</v>
      </c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>
        <v>15268.97</v>
      </c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>
        <f t="shared" si="11"/>
        <v>33031.03</v>
      </c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107">
        <f t="shared" si="10"/>
        <v>0</v>
      </c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9"/>
    </row>
    <row r="154" spans="1:166" s="20" customFormat="1" ht="18.75" customHeight="1">
      <c r="A154" s="70" t="s">
        <v>159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91">
        <f>BC155+BC162</f>
        <v>760650</v>
      </c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158">
        <f>BU155+BU162</f>
        <v>710337.93</v>
      </c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19">
        <f>CH155+CH162</f>
        <v>710337.93</v>
      </c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>
        <f>CH154</f>
        <v>710337.93</v>
      </c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>
        <f>BC154-CH154</f>
        <v>50312.06999999995</v>
      </c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55">
        <f>BU154-CH154</f>
        <v>0</v>
      </c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7"/>
    </row>
    <row r="155" spans="1:166" s="4" customFormat="1" ht="19.5" customHeight="1">
      <c r="A155" s="177" t="s">
        <v>293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91">
        <f>BC156+BC158+BC157+BC159+BC161+BC160</f>
        <v>740050</v>
      </c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54"/>
      <c r="BT155" s="54"/>
      <c r="BU155" s="60">
        <f>BU156+BU158+BU157+BU159+BU161+BU160</f>
        <v>689737.93</v>
      </c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1">
        <f>CH156+CH158+CI157+CH159+CH161+CH160</f>
        <v>689737.93</v>
      </c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61">
        <f>CH155</f>
        <v>689737.93</v>
      </c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>
        <f>EK156+EK158+EK157</f>
        <v>312.6200000000026</v>
      </c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>
        <f>EX156+EX158</f>
        <v>0</v>
      </c>
      <c r="EY155" s="61"/>
      <c r="EZ155" s="61"/>
      <c r="FA155" s="61"/>
      <c r="FB155" s="61"/>
      <c r="FC155" s="61"/>
      <c r="FD155" s="61"/>
      <c r="FE155" s="61"/>
      <c r="FF155" s="61"/>
      <c r="FG155" s="61"/>
      <c r="FH155" s="40"/>
      <c r="FI155" s="40"/>
      <c r="FJ155" s="40"/>
    </row>
    <row r="156" spans="1:166" s="4" customFormat="1" ht="18.75" customHeight="1">
      <c r="A156" s="214" t="s">
        <v>78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90" t="s">
        <v>79</v>
      </c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77">
        <v>56400</v>
      </c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54"/>
      <c r="BT156" s="54"/>
      <c r="BU156" s="78">
        <v>56237.38</v>
      </c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9">
        <v>56237.38</v>
      </c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>
        <f>CH156</f>
        <v>56237.38</v>
      </c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>
        <f>BC156-BU156</f>
        <v>162.62000000000262</v>
      </c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>
        <f>BU156-CH156</f>
        <v>0</v>
      </c>
      <c r="EY156" s="79"/>
      <c r="EZ156" s="79"/>
      <c r="FA156" s="79"/>
      <c r="FB156" s="79"/>
      <c r="FC156" s="79"/>
      <c r="FD156" s="79"/>
      <c r="FE156" s="79"/>
      <c r="FF156" s="79"/>
      <c r="FG156" s="79"/>
      <c r="FH156" s="40"/>
      <c r="FI156" s="40"/>
      <c r="FJ156" s="40"/>
    </row>
    <row r="157" spans="1:166" s="32" customFormat="1" ht="21" customHeight="1">
      <c r="A157" s="215" t="s">
        <v>160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7"/>
      <c r="AI157" s="58"/>
      <c r="AJ157" s="58"/>
      <c r="AK157" s="218" t="s">
        <v>334</v>
      </c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20"/>
      <c r="BC157" s="84">
        <v>480000</v>
      </c>
      <c r="BD157" s="75"/>
      <c r="BE157" s="75"/>
      <c r="BF157" s="75"/>
      <c r="BG157" s="75"/>
      <c r="BH157" s="75"/>
      <c r="BI157" s="76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84">
        <v>480000</v>
      </c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6"/>
      <c r="CH157" s="45"/>
      <c r="CI157" s="149">
        <v>480000</v>
      </c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1"/>
      <c r="CX157" s="149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1"/>
      <c r="DS157" s="45"/>
      <c r="DT157" s="45"/>
      <c r="DU157" s="45"/>
      <c r="DV157" s="45"/>
      <c r="DW157" s="45"/>
      <c r="DX157" s="149">
        <f>CI157</f>
        <v>480000</v>
      </c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1"/>
      <c r="EK157" s="149">
        <f>BC157-CI157</f>
        <v>0</v>
      </c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1"/>
      <c r="EX157" s="149">
        <f>BU157-CI157</f>
        <v>0</v>
      </c>
      <c r="EY157" s="150"/>
      <c r="EZ157" s="150"/>
      <c r="FA157" s="150"/>
      <c r="FB157" s="150"/>
      <c r="FC157" s="150"/>
      <c r="FD157" s="150"/>
      <c r="FE157" s="151"/>
      <c r="FF157" s="45"/>
      <c r="FG157" s="45"/>
      <c r="FH157" s="45"/>
      <c r="FI157" s="45"/>
      <c r="FJ157" s="45"/>
    </row>
    <row r="158" spans="1:166" s="4" customFormat="1" ht="22.5" customHeight="1">
      <c r="A158" s="97" t="s">
        <v>204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90" t="s">
        <v>63</v>
      </c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77">
        <v>3550</v>
      </c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54"/>
      <c r="BT158" s="54"/>
      <c r="BU158" s="78">
        <v>3400</v>
      </c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9">
        <v>3400</v>
      </c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>
        <f>CH158</f>
        <v>3400</v>
      </c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>
        <f>BC158-BU158</f>
        <v>150</v>
      </c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>
        <f>BU158-CH158</f>
        <v>0</v>
      </c>
      <c r="EY158" s="79"/>
      <c r="EZ158" s="79"/>
      <c r="FA158" s="79"/>
      <c r="FB158" s="79"/>
      <c r="FC158" s="79"/>
      <c r="FD158" s="79"/>
      <c r="FE158" s="79"/>
      <c r="FF158" s="79"/>
      <c r="FG158" s="79"/>
      <c r="FH158" s="40"/>
      <c r="FI158" s="40"/>
      <c r="FJ158" s="40"/>
    </row>
    <row r="159" spans="1:166" s="4" customFormat="1" ht="22.5" customHeight="1">
      <c r="A159" s="214" t="s">
        <v>66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90" t="s">
        <v>60</v>
      </c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77">
        <v>99450</v>
      </c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54"/>
      <c r="BT159" s="54"/>
      <c r="BU159" s="78">
        <v>49450.55</v>
      </c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9">
        <v>49450.55</v>
      </c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>
        <f>CH159</f>
        <v>49450.55</v>
      </c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>
        <f>BC159-BU159</f>
        <v>49999.45</v>
      </c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>
        <f>BU159-CH159</f>
        <v>0</v>
      </c>
      <c r="EY159" s="79"/>
      <c r="EZ159" s="79"/>
      <c r="FA159" s="79"/>
      <c r="FB159" s="79"/>
      <c r="FC159" s="79"/>
      <c r="FD159" s="79"/>
      <c r="FE159" s="79"/>
      <c r="FF159" s="79"/>
      <c r="FG159" s="79"/>
      <c r="FH159" s="40"/>
      <c r="FI159" s="40"/>
      <c r="FJ159" s="40"/>
    </row>
    <row r="160" spans="1:166" s="4" customFormat="1" ht="22.5" customHeight="1">
      <c r="A160" s="97" t="s">
        <v>121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8" t="s">
        <v>62</v>
      </c>
      <c r="AL160" s="99"/>
      <c r="AM160" s="99"/>
      <c r="AN160" s="99"/>
      <c r="AO160" s="99"/>
      <c r="AP160" s="100"/>
      <c r="AQ160" s="98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100"/>
      <c r="BC160" s="101">
        <v>11400</v>
      </c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3"/>
      <c r="BU160" s="101">
        <v>11400</v>
      </c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3"/>
      <c r="CH160" s="104">
        <v>11400</v>
      </c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6"/>
      <c r="CX160" s="104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6"/>
      <c r="DK160" s="104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6"/>
      <c r="DX160" s="104">
        <f>CH160</f>
        <v>11400</v>
      </c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6"/>
      <c r="EK160" s="104">
        <f>BC160-CH160</f>
        <v>0</v>
      </c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6"/>
      <c r="EX160" s="107">
        <v>0</v>
      </c>
      <c r="EY160" s="108"/>
      <c r="EZ160" s="108"/>
      <c r="FA160" s="108"/>
      <c r="FB160" s="108"/>
      <c r="FC160" s="108"/>
      <c r="FD160" s="108"/>
      <c r="FE160" s="108"/>
      <c r="FF160" s="108"/>
      <c r="FG160" s="109"/>
      <c r="FH160" s="48"/>
      <c r="FI160" s="48"/>
      <c r="FJ160" s="48"/>
    </row>
    <row r="161" spans="1:166" s="4" customFormat="1" ht="19.5" customHeight="1">
      <c r="A161" s="97" t="s">
        <v>142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0" t="s">
        <v>61</v>
      </c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77">
        <v>89250</v>
      </c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54"/>
      <c r="BT161" s="54"/>
      <c r="BU161" s="78">
        <v>89250</v>
      </c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9">
        <v>89250</v>
      </c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>
        <f>CH161</f>
        <v>89250</v>
      </c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>
        <f>BC161-CH161</f>
        <v>0</v>
      </c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>
        <f>BU161-CH161</f>
        <v>0</v>
      </c>
      <c r="EY161" s="79"/>
      <c r="EZ161" s="79"/>
      <c r="FA161" s="79"/>
      <c r="FB161" s="79"/>
      <c r="FC161" s="79"/>
      <c r="FD161" s="79"/>
      <c r="FE161" s="79"/>
      <c r="FF161" s="79"/>
      <c r="FG161" s="79"/>
      <c r="FH161" s="40"/>
      <c r="FI161" s="40"/>
      <c r="FJ161" s="40"/>
    </row>
    <row r="162" spans="1:166" s="11" customFormat="1" ht="19.5" customHeight="1">
      <c r="A162" s="70" t="s">
        <v>294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91">
        <f>BC163</f>
        <v>20600</v>
      </c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53"/>
      <c r="BT162" s="53"/>
      <c r="BU162" s="60">
        <f>BU163</f>
        <v>20600</v>
      </c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1">
        <f>CH163</f>
        <v>20600</v>
      </c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>
        <f>DX163</f>
        <v>20600</v>
      </c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>
        <f>EK163</f>
        <v>0</v>
      </c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>
        <f>EX163</f>
        <v>0</v>
      </c>
      <c r="EY162" s="61"/>
      <c r="EZ162" s="61"/>
      <c r="FA162" s="61"/>
      <c r="FB162" s="61"/>
      <c r="FC162" s="61"/>
      <c r="FD162" s="61"/>
      <c r="FE162" s="61"/>
      <c r="FF162" s="61"/>
      <c r="FG162" s="61"/>
      <c r="FH162" s="38"/>
      <c r="FI162" s="38"/>
      <c r="FJ162" s="38"/>
    </row>
    <row r="163" spans="1:166" s="4" customFormat="1" ht="34.5" customHeight="1">
      <c r="A163" s="285" t="s">
        <v>197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7"/>
      <c r="AK163" s="90" t="s">
        <v>64</v>
      </c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77">
        <v>20600</v>
      </c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54"/>
      <c r="BR163" s="54"/>
      <c r="BS163" s="54"/>
      <c r="BT163" s="54"/>
      <c r="BU163" s="78">
        <v>20600</v>
      </c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9">
        <v>20600</v>
      </c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>
        <f>CH163</f>
        <v>20600</v>
      </c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145">
        <f>BC163-BU163</f>
        <v>0</v>
      </c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79">
        <f>BU163-CH163</f>
        <v>0</v>
      </c>
      <c r="EY163" s="79"/>
      <c r="EZ163" s="79"/>
      <c r="FA163" s="79"/>
      <c r="FB163" s="79"/>
      <c r="FC163" s="79"/>
      <c r="FD163" s="79"/>
      <c r="FE163" s="79"/>
      <c r="FF163" s="79"/>
      <c r="FG163" s="79"/>
      <c r="FH163" s="40"/>
      <c r="FI163" s="40"/>
      <c r="FJ163" s="40"/>
    </row>
    <row r="164" spans="1:166" s="4" customFormat="1" ht="18.75">
      <c r="A164" s="168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70"/>
      <c r="CG164" s="235" t="s">
        <v>81</v>
      </c>
      <c r="CH164" s="235"/>
      <c r="CI164" s="235"/>
      <c r="CJ164" s="235"/>
      <c r="CK164" s="235"/>
      <c r="CL164" s="235"/>
      <c r="CM164" s="235"/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120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2"/>
      <c r="FH164" s="12"/>
      <c r="FI164" s="12"/>
      <c r="FJ164" s="16" t="s">
        <v>39</v>
      </c>
    </row>
    <row r="165" spans="1:166" s="4" customFormat="1" ht="20.25" customHeight="1">
      <c r="A165" s="74" t="s">
        <v>8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 t="s">
        <v>23</v>
      </c>
      <c r="AL165" s="74"/>
      <c r="AM165" s="74"/>
      <c r="AN165" s="74"/>
      <c r="AO165" s="74"/>
      <c r="AP165" s="74"/>
      <c r="AQ165" s="74" t="s">
        <v>35</v>
      </c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 t="s">
        <v>36</v>
      </c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 t="s">
        <v>37</v>
      </c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 t="s">
        <v>24</v>
      </c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165" t="s">
        <v>29</v>
      </c>
      <c r="EL165" s="166"/>
      <c r="EM165" s="166"/>
      <c r="EN165" s="166"/>
      <c r="EO165" s="166"/>
      <c r="EP165" s="166"/>
      <c r="EQ165" s="166"/>
      <c r="ER165" s="166"/>
      <c r="ES165" s="166"/>
      <c r="ET165" s="166"/>
      <c r="EU165" s="166"/>
      <c r="EV165" s="166"/>
      <c r="EW165" s="166"/>
      <c r="EX165" s="166"/>
      <c r="EY165" s="166"/>
      <c r="EZ165" s="166"/>
      <c r="FA165" s="166"/>
      <c r="FB165" s="166"/>
      <c r="FC165" s="166"/>
      <c r="FD165" s="166"/>
      <c r="FE165" s="166"/>
      <c r="FF165" s="166"/>
      <c r="FG165" s="166"/>
      <c r="FH165" s="166"/>
      <c r="FI165" s="166"/>
      <c r="FJ165" s="167"/>
    </row>
    <row r="166" spans="1:166" s="4" customFormat="1" ht="78.7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 t="s">
        <v>45</v>
      </c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 t="s">
        <v>25</v>
      </c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 t="s">
        <v>26</v>
      </c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 t="s">
        <v>27</v>
      </c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 t="s">
        <v>38</v>
      </c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165" t="s">
        <v>46</v>
      </c>
      <c r="EY166" s="166"/>
      <c r="EZ166" s="166"/>
      <c r="FA166" s="166"/>
      <c r="FB166" s="166"/>
      <c r="FC166" s="166"/>
      <c r="FD166" s="166"/>
      <c r="FE166" s="166"/>
      <c r="FF166" s="166"/>
      <c r="FG166" s="166"/>
      <c r="FH166" s="166"/>
      <c r="FI166" s="166"/>
      <c r="FJ166" s="167"/>
    </row>
    <row r="167" spans="1:166" s="4" customFormat="1" ht="18.75">
      <c r="A167" s="69">
        <v>1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>
        <v>2</v>
      </c>
      <c r="AL167" s="69"/>
      <c r="AM167" s="69"/>
      <c r="AN167" s="69"/>
      <c r="AO167" s="69"/>
      <c r="AP167" s="69"/>
      <c r="AQ167" s="69">
        <v>3</v>
      </c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>
        <v>4</v>
      </c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>
        <v>5</v>
      </c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>
        <v>6</v>
      </c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>
        <v>7</v>
      </c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>
        <v>8</v>
      </c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>
        <v>9</v>
      </c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>
        <v>10</v>
      </c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120">
        <v>11</v>
      </c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2"/>
    </row>
    <row r="168" spans="1:166" s="4" customFormat="1" ht="18.75" customHeight="1">
      <c r="A168" s="221" t="s">
        <v>32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90" t="s">
        <v>33</v>
      </c>
      <c r="AL168" s="90"/>
      <c r="AM168" s="90"/>
      <c r="AN168" s="90"/>
      <c r="AO168" s="90"/>
      <c r="AP168" s="90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91">
        <f>BC171</f>
        <v>200</v>
      </c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54"/>
      <c r="BT168" s="54"/>
      <c r="BU168" s="60">
        <f>BU171</f>
        <v>200</v>
      </c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1">
        <f>CH171</f>
        <v>200</v>
      </c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46"/>
      <c r="DL168" s="146"/>
      <c r="DM168" s="146"/>
      <c r="DN168" s="146"/>
      <c r="DO168" s="146"/>
      <c r="DP168" s="146"/>
      <c r="DQ168" s="146"/>
      <c r="DR168" s="146"/>
      <c r="DS168" s="146"/>
      <c r="DT168" s="146"/>
      <c r="DU168" s="146"/>
      <c r="DV168" s="146"/>
      <c r="DW168" s="146"/>
      <c r="DX168" s="61">
        <f>DX171</f>
        <v>200</v>
      </c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>
        <f>BU168-CH168</f>
        <v>0</v>
      </c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289">
        <f>EX171</f>
        <v>0</v>
      </c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1"/>
      <c r="FI168" s="13"/>
      <c r="FJ168" s="13"/>
    </row>
    <row r="169" spans="1:166" s="4" customFormat="1" ht="18.75" customHeight="1">
      <c r="A169" s="176" t="s">
        <v>22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90" t="s">
        <v>34</v>
      </c>
      <c r="AL169" s="90"/>
      <c r="AM169" s="90"/>
      <c r="AN169" s="90"/>
      <c r="AO169" s="90"/>
      <c r="AP169" s="90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317"/>
      <c r="EY169" s="317"/>
      <c r="EZ169" s="317"/>
      <c r="FA169" s="317"/>
      <c r="FB169" s="317"/>
      <c r="FC169" s="317"/>
      <c r="FD169" s="317"/>
      <c r="FE169" s="317"/>
      <c r="FF169" s="317"/>
      <c r="FG169" s="317"/>
      <c r="FH169" s="13"/>
      <c r="FI169" s="13"/>
      <c r="FJ169" s="13"/>
    </row>
    <row r="170" spans="1:166" s="20" customFormat="1" ht="150" customHeight="1">
      <c r="A170" s="97" t="s">
        <v>203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55"/>
      <c r="BT170" s="55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309"/>
      <c r="EY170" s="309"/>
      <c r="EZ170" s="309"/>
      <c r="FA170" s="309"/>
      <c r="FB170" s="309"/>
      <c r="FC170" s="309"/>
      <c r="FD170" s="309"/>
      <c r="FE170" s="309"/>
      <c r="FF170" s="309"/>
      <c r="FG170" s="309"/>
      <c r="FH170" s="18"/>
      <c r="FI170" s="18"/>
      <c r="FJ170" s="18"/>
    </row>
    <row r="171" spans="1:166" s="4" customFormat="1" ht="19.5" customHeight="1">
      <c r="A171" s="177" t="s">
        <v>295</v>
      </c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1">
        <f>BC172</f>
        <v>200</v>
      </c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>
        <f>BU172</f>
        <v>200</v>
      </c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61">
        <f>CH172</f>
        <v>200</v>
      </c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>
        <f>DX172</f>
        <v>200</v>
      </c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>
        <f>BC171-CH171</f>
        <v>0</v>
      </c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289">
        <f>EX172</f>
        <v>0</v>
      </c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1"/>
    </row>
    <row r="172" spans="1:166" s="20" customFormat="1" ht="24" customHeight="1">
      <c r="A172" s="206" t="s">
        <v>142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90" t="s">
        <v>61</v>
      </c>
      <c r="AL172" s="90"/>
      <c r="AM172" s="90"/>
      <c r="AN172" s="90"/>
      <c r="AO172" s="90"/>
      <c r="AP172" s="90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77">
        <v>200</v>
      </c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>
        <v>200</v>
      </c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9">
        <v>200</v>
      </c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>
        <f>CH172</f>
        <v>200</v>
      </c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>
        <f>BC172-CH172</f>
        <v>0</v>
      </c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306">
        <f>BU172-CH172</f>
        <v>0</v>
      </c>
      <c r="EY172" s="307"/>
      <c r="EZ172" s="307"/>
      <c r="FA172" s="307"/>
      <c r="FB172" s="307"/>
      <c r="FC172" s="307"/>
      <c r="FD172" s="307"/>
      <c r="FE172" s="307"/>
      <c r="FF172" s="307"/>
      <c r="FG172" s="307"/>
      <c r="FH172" s="307"/>
      <c r="FI172" s="307"/>
      <c r="FJ172" s="308"/>
    </row>
    <row r="173" spans="1:166" s="4" customFormat="1" ht="15" customHeight="1">
      <c r="A173" s="168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70"/>
      <c r="CE173" s="12"/>
      <c r="CF173" s="12"/>
      <c r="CG173" s="235" t="s">
        <v>81</v>
      </c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235"/>
      <c r="CT173" s="235"/>
      <c r="CU173" s="235"/>
      <c r="CV173" s="235"/>
      <c r="CW173" s="235"/>
      <c r="CX173" s="235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12"/>
      <c r="FI173" s="12"/>
      <c r="FJ173" s="16" t="s">
        <v>39</v>
      </c>
    </row>
    <row r="174" spans="1:166" s="4" customFormat="1" ht="32.25" customHeight="1">
      <c r="A174" s="74" t="s">
        <v>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 t="s">
        <v>23</v>
      </c>
      <c r="AL174" s="74"/>
      <c r="AM174" s="74"/>
      <c r="AN174" s="74"/>
      <c r="AO174" s="74"/>
      <c r="AP174" s="74"/>
      <c r="AQ174" s="74" t="s">
        <v>35</v>
      </c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 t="s">
        <v>137</v>
      </c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 t="s">
        <v>37</v>
      </c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 t="s">
        <v>24</v>
      </c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165" t="s">
        <v>29</v>
      </c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7"/>
    </row>
    <row r="175" spans="1:166" s="4" customFormat="1" ht="81.7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 t="s">
        <v>45</v>
      </c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 t="s">
        <v>25</v>
      </c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 t="s">
        <v>26</v>
      </c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 t="s">
        <v>27</v>
      </c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 t="s">
        <v>38</v>
      </c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165" t="s">
        <v>46</v>
      </c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7"/>
    </row>
    <row r="176" spans="1:166" s="4" customFormat="1" ht="15" customHeight="1">
      <c r="A176" s="69">
        <v>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>
        <v>2</v>
      </c>
      <c r="AL176" s="69"/>
      <c r="AM176" s="69"/>
      <c r="AN176" s="69"/>
      <c r="AO176" s="69"/>
      <c r="AP176" s="69"/>
      <c r="AQ176" s="69">
        <v>3</v>
      </c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>
        <v>4</v>
      </c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>
        <v>5</v>
      </c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>
        <v>6</v>
      </c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>
        <v>7</v>
      </c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>
        <v>8</v>
      </c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>
        <v>9</v>
      </c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>
        <v>10</v>
      </c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120">
        <v>11</v>
      </c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2"/>
    </row>
    <row r="177" spans="1:166" s="4" customFormat="1" ht="19.5" customHeight="1">
      <c r="A177" s="221" t="s">
        <v>32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90" t="s">
        <v>33</v>
      </c>
      <c r="AL177" s="90"/>
      <c r="AM177" s="90"/>
      <c r="AN177" s="90"/>
      <c r="AO177" s="90"/>
      <c r="AP177" s="90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91">
        <f>BC188+BC183+BC180+BC185</f>
        <v>236800</v>
      </c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54"/>
      <c r="BT177" s="54"/>
      <c r="BU177" s="60">
        <f>BU183+BU188+BU180+BU185</f>
        <v>204032.31</v>
      </c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1">
        <f>CH180+CH183+CH188+CH185</f>
        <v>204032.31</v>
      </c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46"/>
      <c r="DL177" s="146"/>
      <c r="DM177" s="146"/>
      <c r="DN177" s="146"/>
      <c r="DO177" s="146"/>
      <c r="DP177" s="146"/>
      <c r="DQ177" s="146"/>
      <c r="DR177" s="146"/>
      <c r="DS177" s="146"/>
      <c r="DT177" s="146"/>
      <c r="DU177" s="146"/>
      <c r="DV177" s="146"/>
      <c r="DW177" s="146"/>
      <c r="DX177" s="61">
        <f>DX180+DX183+DX188</f>
        <v>199032.31</v>
      </c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>
        <f>BC177-CH177</f>
        <v>32767.690000000002</v>
      </c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85">
        <f>EX189</f>
        <v>0</v>
      </c>
      <c r="EY177" s="82"/>
      <c r="EZ177" s="82"/>
      <c r="FA177" s="82"/>
      <c r="FB177" s="82"/>
      <c r="FC177" s="82"/>
      <c r="FD177" s="82"/>
      <c r="FE177" s="82"/>
      <c r="FF177" s="82"/>
      <c r="FG177" s="82"/>
      <c r="FH177" s="83"/>
      <c r="FI177" s="13"/>
      <c r="FJ177" s="13"/>
    </row>
    <row r="178" spans="1:166" s="4" customFormat="1" ht="19.5" customHeight="1">
      <c r="A178" s="176" t="s">
        <v>22</v>
      </c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90"/>
      <c r="AL178" s="90"/>
      <c r="AM178" s="90"/>
      <c r="AN178" s="90"/>
      <c r="AO178" s="90"/>
      <c r="AP178" s="90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  <c r="EO178" s="119"/>
      <c r="EP178" s="119"/>
      <c r="EQ178" s="119"/>
      <c r="ER178" s="119"/>
      <c r="ES178" s="119"/>
      <c r="ET178" s="119"/>
      <c r="EU178" s="119"/>
      <c r="EV178" s="119"/>
      <c r="EW178" s="11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40"/>
      <c r="FI178" s="13"/>
      <c r="FJ178" s="13"/>
    </row>
    <row r="179" spans="1:166" s="4" customFormat="1" ht="54.75" customHeight="1">
      <c r="A179" s="191" t="s">
        <v>305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3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54"/>
      <c r="BT179" s="54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40"/>
      <c r="FI179" s="13"/>
      <c r="FJ179" s="13"/>
    </row>
    <row r="180" spans="1:166" s="11" customFormat="1" ht="18.75" customHeight="1">
      <c r="A180" s="177" t="s">
        <v>296</v>
      </c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91">
        <f>BC181</f>
        <v>9000</v>
      </c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53"/>
      <c r="BT180" s="53"/>
      <c r="BU180" s="91">
        <f>BU181</f>
        <v>9000</v>
      </c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61">
        <f>CH181</f>
        <v>9000</v>
      </c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>
        <f>DX181</f>
        <v>9000</v>
      </c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>
        <f>BC180-CH180</f>
        <v>0</v>
      </c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>
        <f>BU180-CH180</f>
        <v>0</v>
      </c>
      <c r="EY180" s="310"/>
      <c r="EZ180" s="310"/>
      <c r="FA180" s="310"/>
      <c r="FB180" s="310"/>
      <c r="FC180" s="310"/>
      <c r="FD180" s="310"/>
      <c r="FE180" s="310"/>
      <c r="FF180" s="310"/>
      <c r="FG180" s="310"/>
      <c r="FH180" s="38"/>
      <c r="FI180" s="9"/>
      <c r="FJ180" s="9"/>
    </row>
    <row r="181" spans="1:166" s="4" customFormat="1" ht="21.75" customHeight="1">
      <c r="A181" s="176" t="s">
        <v>59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90" t="s">
        <v>60</v>
      </c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77">
        <v>9000</v>
      </c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54"/>
      <c r="BT181" s="54"/>
      <c r="BU181" s="77">
        <v>9000</v>
      </c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9">
        <v>9000</v>
      </c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>
        <v>9000</v>
      </c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>
        <f>BC181-CH181</f>
        <v>0</v>
      </c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>
        <f>BU181-CH181</f>
        <v>0</v>
      </c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40"/>
      <c r="FI181" s="13"/>
      <c r="FJ181" s="13"/>
    </row>
    <row r="182" spans="1:166" s="4" customFormat="1" ht="37.5" customHeight="1">
      <c r="A182" s="175" t="s">
        <v>297</v>
      </c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90"/>
      <c r="AL182" s="90"/>
      <c r="AM182" s="90"/>
      <c r="AN182" s="90"/>
      <c r="AO182" s="90"/>
      <c r="AP182" s="90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  <c r="ES182" s="119"/>
      <c r="ET182" s="119"/>
      <c r="EU182" s="119"/>
      <c r="EV182" s="119"/>
      <c r="EW182" s="11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40"/>
      <c r="FI182" s="13"/>
      <c r="FJ182" s="13"/>
    </row>
    <row r="183" spans="1:166" s="4" customFormat="1" ht="19.5" customHeight="1">
      <c r="A183" s="177" t="s">
        <v>298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90"/>
      <c r="AL183" s="90"/>
      <c r="AM183" s="90"/>
      <c r="AN183" s="90"/>
      <c r="AO183" s="90"/>
      <c r="AP183" s="90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91">
        <f>BC184</f>
        <v>99800</v>
      </c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>
        <f>BU184</f>
        <v>99330</v>
      </c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61">
        <f>CH184</f>
        <v>99330</v>
      </c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  <c r="DU183" s="119"/>
      <c r="DV183" s="119"/>
      <c r="DW183" s="119"/>
      <c r="DX183" s="61">
        <f>DX184</f>
        <v>99330</v>
      </c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>
        <f>BC183-CH183</f>
        <v>470</v>
      </c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>
        <v>0</v>
      </c>
      <c r="EY183" s="61"/>
      <c r="EZ183" s="61"/>
      <c r="FA183" s="61"/>
      <c r="FB183" s="61"/>
      <c r="FC183" s="61"/>
      <c r="FD183" s="61"/>
      <c r="FE183" s="61"/>
      <c r="FF183" s="61"/>
      <c r="FG183" s="61"/>
      <c r="FH183" s="40"/>
      <c r="FI183" s="13"/>
      <c r="FJ183" s="13"/>
    </row>
    <row r="184" spans="1:166" s="4" customFormat="1" ht="19.5" customHeight="1">
      <c r="A184" s="176" t="s">
        <v>243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90" t="s">
        <v>60</v>
      </c>
      <c r="AL184" s="90"/>
      <c r="AM184" s="90"/>
      <c r="AN184" s="90"/>
      <c r="AO184" s="90"/>
      <c r="AP184" s="90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77">
        <v>99800</v>
      </c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>
        <v>99330</v>
      </c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9">
        <v>99330</v>
      </c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79">
        <v>99330</v>
      </c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61">
        <f>BC184-CH184</f>
        <v>470</v>
      </c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79">
        <v>0</v>
      </c>
      <c r="EY184" s="79"/>
      <c r="EZ184" s="79"/>
      <c r="FA184" s="79"/>
      <c r="FB184" s="79"/>
      <c r="FC184" s="79"/>
      <c r="FD184" s="79"/>
      <c r="FE184" s="79"/>
      <c r="FF184" s="79"/>
      <c r="FG184" s="79"/>
      <c r="FH184" s="40"/>
      <c r="FI184" s="13"/>
      <c r="FJ184" s="13"/>
    </row>
    <row r="185" spans="1:166" s="4" customFormat="1" ht="19.5" customHeight="1">
      <c r="A185" s="177" t="s">
        <v>298</v>
      </c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90"/>
      <c r="AL185" s="90"/>
      <c r="AM185" s="90"/>
      <c r="AN185" s="90"/>
      <c r="AO185" s="90"/>
      <c r="AP185" s="90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91">
        <f>BC186</f>
        <v>5000</v>
      </c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>
        <f>BU186</f>
        <v>5000</v>
      </c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61">
        <f>CH186</f>
        <v>5000</v>
      </c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61">
        <f>DX186</f>
        <v>5000</v>
      </c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>
        <f>BC185-CH185</f>
        <v>0</v>
      </c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>
        <v>0</v>
      </c>
      <c r="EY185" s="61"/>
      <c r="EZ185" s="61"/>
      <c r="FA185" s="61"/>
      <c r="FB185" s="61"/>
      <c r="FC185" s="61"/>
      <c r="FD185" s="61"/>
      <c r="FE185" s="61"/>
      <c r="FF185" s="61"/>
      <c r="FG185" s="61"/>
      <c r="FH185" s="40"/>
      <c r="FI185" s="13"/>
      <c r="FJ185" s="13"/>
    </row>
    <row r="186" spans="1:166" s="4" customFormat="1" ht="25.5" customHeight="1">
      <c r="A186" s="176" t="s">
        <v>59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90" t="s">
        <v>67</v>
      </c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77">
        <v>5000</v>
      </c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54"/>
      <c r="BT186" s="54"/>
      <c r="BU186" s="77">
        <v>5000</v>
      </c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9">
        <v>5000</v>
      </c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>
        <f>CH186</f>
        <v>5000</v>
      </c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>
        <f>BC186-CH186</f>
        <v>0</v>
      </c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>
        <f>BU186-CH186</f>
        <v>0</v>
      </c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40"/>
      <c r="FI186" s="13"/>
      <c r="FJ186" s="13"/>
    </row>
    <row r="187" spans="1:166" s="4" customFormat="1" ht="18.75" customHeight="1">
      <c r="A187" s="175" t="s">
        <v>299</v>
      </c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54"/>
      <c r="BT187" s="54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40"/>
      <c r="FI187" s="13"/>
      <c r="FJ187" s="13"/>
    </row>
    <row r="188" spans="1:166" s="4" customFormat="1" ht="18.75" customHeight="1">
      <c r="A188" s="177" t="s">
        <v>321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91">
        <f>BC189</f>
        <v>123000</v>
      </c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53"/>
      <c r="BT188" s="53"/>
      <c r="BU188" s="91">
        <f>BU189</f>
        <v>90702.31</v>
      </c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61">
        <f>CH189</f>
        <v>90702.31</v>
      </c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>
        <f>CH188</f>
        <v>90702.31</v>
      </c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>
        <f>BC188-CH188</f>
        <v>32297.690000000002</v>
      </c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>
        <f>BU188-CH188</f>
        <v>0</v>
      </c>
      <c r="EY188" s="310"/>
      <c r="EZ188" s="310"/>
      <c r="FA188" s="310"/>
      <c r="FB188" s="310"/>
      <c r="FC188" s="310"/>
      <c r="FD188" s="310"/>
      <c r="FE188" s="310"/>
      <c r="FF188" s="310"/>
      <c r="FG188" s="310"/>
      <c r="FH188" s="40"/>
      <c r="FI188" s="13"/>
      <c r="FJ188" s="13"/>
    </row>
    <row r="189" spans="1:166" s="4" customFormat="1" ht="25.5" customHeight="1">
      <c r="A189" s="176" t="s">
        <v>59</v>
      </c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90" t="s">
        <v>67</v>
      </c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77">
        <v>123000</v>
      </c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54"/>
      <c r="BT189" s="54"/>
      <c r="BU189" s="77">
        <v>90702.31</v>
      </c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9">
        <v>90702.31</v>
      </c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>
        <f>CH189</f>
        <v>90702.31</v>
      </c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>
        <f>BC189-CH189</f>
        <v>32297.690000000002</v>
      </c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>
        <f>BU189-CH189</f>
        <v>0</v>
      </c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40"/>
      <c r="FI189" s="13"/>
      <c r="FJ189" s="13"/>
    </row>
    <row r="190" spans="1:166" s="4" customFormat="1" ht="18.75">
      <c r="A190" s="168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70"/>
      <c r="FH190" s="12"/>
      <c r="FI190" s="12"/>
      <c r="FJ190" s="16" t="s">
        <v>39</v>
      </c>
    </row>
    <row r="191" spans="1:166" s="4" customFormat="1" ht="18.75">
      <c r="A191" s="168" t="s">
        <v>81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70"/>
    </row>
    <row r="192" spans="1:166" s="4" customFormat="1" ht="17.25" customHeight="1">
      <c r="A192" s="74" t="s">
        <v>8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 t="s">
        <v>23</v>
      </c>
      <c r="AL192" s="74"/>
      <c r="AM192" s="74"/>
      <c r="AN192" s="74"/>
      <c r="AO192" s="74"/>
      <c r="AP192" s="74"/>
      <c r="AQ192" s="74" t="s">
        <v>35</v>
      </c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 t="s">
        <v>36</v>
      </c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 t="s">
        <v>37</v>
      </c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 t="s">
        <v>24</v>
      </c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165" t="s">
        <v>29</v>
      </c>
      <c r="EL192" s="166"/>
      <c r="EM192" s="166"/>
      <c r="EN192" s="166"/>
      <c r="EO192" s="166"/>
      <c r="EP192" s="166"/>
      <c r="EQ192" s="166"/>
      <c r="ER192" s="166"/>
      <c r="ES192" s="166"/>
      <c r="ET192" s="166"/>
      <c r="EU192" s="166"/>
      <c r="EV192" s="166"/>
      <c r="EW192" s="166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  <c r="FH192" s="166"/>
      <c r="FI192" s="166"/>
      <c r="FJ192" s="167"/>
    </row>
    <row r="193" spans="1:166" s="4" customFormat="1" ht="78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 t="s">
        <v>45</v>
      </c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 t="s">
        <v>25</v>
      </c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 t="s">
        <v>26</v>
      </c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 t="s">
        <v>27</v>
      </c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 t="s">
        <v>38</v>
      </c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165" t="s">
        <v>46</v>
      </c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7"/>
    </row>
    <row r="194" spans="1:166" s="4" customFormat="1" ht="18.75">
      <c r="A194" s="69">
        <v>1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>
        <v>2</v>
      </c>
      <c r="AL194" s="69"/>
      <c r="AM194" s="69"/>
      <c r="AN194" s="69"/>
      <c r="AO194" s="69"/>
      <c r="AP194" s="69"/>
      <c r="AQ194" s="69">
        <v>3</v>
      </c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>
        <v>4</v>
      </c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>
        <v>5</v>
      </c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>
        <v>6</v>
      </c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>
        <v>7</v>
      </c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>
        <v>8</v>
      </c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>
        <v>9</v>
      </c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>
        <v>10</v>
      </c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120">
        <v>11</v>
      </c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2"/>
    </row>
    <row r="195" spans="1:166" s="11" customFormat="1" ht="22.5" customHeight="1">
      <c r="A195" s="126" t="s">
        <v>32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7" t="s">
        <v>33</v>
      </c>
      <c r="AL195" s="127"/>
      <c r="AM195" s="127"/>
      <c r="AN195" s="127"/>
      <c r="AO195" s="127"/>
      <c r="AP195" s="127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91">
        <f>BC198+BC206</f>
        <v>154400</v>
      </c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>
        <f>BU198+BU206</f>
        <v>124090.37000000001</v>
      </c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61">
        <f>CH198+CH206</f>
        <v>124090.37000000001</v>
      </c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>
        <f>CH195</f>
        <v>124090.37000000001</v>
      </c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>
        <f>EK198+EK206</f>
        <v>30309.62999999999</v>
      </c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85">
        <f>EX198+EX206</f>
        <v>0</v>
      </c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3"/>
    </row>
    <row r="196" spans="1:166" s="4" customFormat="1" ht="15" customHeight="1">
      <c r="A196" s="181" t="s">
        <v>22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0" t="s">
        <v>34</v>
      </c>
      <c r="AL196" s="180"/>
      <c r="AM196" s="180"/>
      <c r="AN196" s="180"/>
      <c r="AO196" s="180"/>
      <c r="AP196" s="18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104"/>
      <c r="EY196" s="105"/>
      <c r="EZ196" s="105"/>
      <c r="FA196" s="105"/>
      <c r="FB196" s="105"/>
      <c r="FC196" s="105"/>
      <c r="FD196" s="105"/>
      <c r="FE196" s="105"/>
      <c r="FF196" s="105"/>
      <c r="FG196" s="105"/>
      <c r="FH196" s="105"/>
      <c r="FI196" s="105"/>
      <c r="FJ196" s="106"/>
    </row>
    <row r="197" spans="1:166" s="4" customFormat="1" ht="57.75" customHeight="1">
      <c r="A197" s="190" t="s">
        <v>143</v>
      </c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104"/>
      <c r="EY197" s="105"/>
      <c r="EZ197" s="105"/>
      <c r="FA197" s="105"/>
      <c r="FB197" s="105"/>
      <c r="FC197" s="105"/>
      <c r="FD197" s="105"/>
      <c r="FE197" s="105"/>
      <c r="FF197" s="105"/>
      <c r="FG197" s="105"/>
      <c r="FH197" s="105"/>
      <c r="FI197" s="105"/>
      <c r="FJ197" s="106"/>
    </row>
    <row r="198" spans="1:166" s="20" customFormat="1" ht="19.5" customHeight="1">
      <c r="A198" s="177" t="s">
        <v>300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91">
        <f>BC199</f>
        <v>139800</v>
      </c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>
        <f>BU199</f>
        <v>123810.37000000001</v>
      </c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61">
        <f>CH199</f>
        <v>123810.37000000001</v>
      </c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61">
        <f>CH198</f>
        <v>123810.37000000001</v>
      </c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>
        <f>EK199</f>
        <v>15989.62999999999</v>
      </c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85">
        <f>EX199</f>
        <v>0</v>
      </c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3"/>
    </row>
    <row r="199" spans="1:166" s="4" customFormat="1" ht="20.25" customHeight="1">
      <c r="A199" s="97" t="s">
        <v>139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73" t="s">
        <v>52</v>
      </c>
      <c r="AL199" s="73"/>
      <c r="AM199" s="73"/>
      <c r="AN199" s="73"/>
      <c r="AO199" s="73"/>
      <c r="AP199" s="73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1">
        <f>BC200+BC201</f>
        <v>139800</v>
      </c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>
        <f>BU200+BU201</f>
        <v>123810.37000000001</v>
      </c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61">
        <f>CH200+CH201</f>
        <v>123810.37000000001</v>
      </c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>
        <f>SUM(DX200:EJ201)</f>
        <v>123810.37000000001</v>
      </c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>
        <f>BC199-CH199</f>
        <v>15989.62999999999</v>
      </c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85">
        <f>BU199-CH199</f>
        <v>0</v>
      </c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3"/>
    </row>
    <row r="200" spans="1:166" s="4" customFormat="1" ht="20.25" customHeight="1">
      <c r="A200" s="176" t="s">
        <v>56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90" t="s">
        <v>53</v>
      </c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77">
        <v>106700</v>
      </c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>
        <v>98074.32</v>
      </c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9">
        <v>98074.32</v>
      </c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>
        <f>CH200</f>
        <v>98074.32</v>
      </c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>
        <f>BC200-BU200</f>
        <v>8625.679999999993</v>
      </c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104">
        <v>0</v>
      </c>
      <c r="EY200" s="105"/>
      <c r="EZ200" s="105"/>
      <c r="FA200" s="105"/>
      <c r="FB200" s="105"/>
      <c r="FC200" s="105"/>
      <c r="FD200" s="105"/>
      <c r="FE200" s="105"/>
      <c r="FF200" s="105"/>
      <c r="FG200" s="105"/>
      <c r="FH200" s="105"/>
      <c r="FI200" s="105"/>
      <c r="FJ200" s="106"/>
    </row>
    <row r="201" spans="1:166" s="4" customFormat="1" ht="18.75" customHeight="1">
      <c r="A201" s="176" t="s">
        <v>58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90" t="s">
        <v>55</v>
      </c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77">
        <v>33100</v>
      </c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>
        <v>25736.05</v>
      </c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9">
        <v>25736.05</v>
      </c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>
        <f>CH201</f>
        <v>25736.05</v>
      </c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>
        <f>BC201-BU201</f>
        <v>7363.950000000001</v>
      </c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104">
        <f>BU201-CH201</f>
        <v>0</v>
      </c>
      <c r="EY201" s="105"/>
      <c r="EZ201" s="105"/>
      <c r="FA201" s="105"/>
      <c r="FB201" s="105"/>
      <c r="FC201" s="105"/>
      <c r="FD201" s="105"/>
      <c r="FE201" s="105"/>
      <c r="FF201" s="105"/>
      <c r="FG201" s="105"/>
      <c r="FH201" s="105"/>
      <c r="FI201" s="105"/>
      <c r="FJ201" s="106"/>
    </row>
    <row r="202" spans="1:166" s="4" customFormat="1" ht="18" customHeight="1">
      <c r="A202" s="70" t="s">
        <v>120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3"/>
      <c r="AL202" s="73"/>
      <c r="AM202" s="73"/>
      <c r="AN202" s="73"/>
      <c r="AO202" s="73"/>
      <c r="AP202" s="73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173"/>
      <c r="BD202" s="173"/>
      <c r="BE202" s="173"/>
      <c r="BF202" s="173"/>
      <c r="BG202" s="173"/>
      <c r="BH202" s="173"/>
      <c r="BI202" s="173"/>
      <c r="BJ202" s="173"/>
      <c r="BK202" s="173"/>
      <c r="BL202" s="173"/>
      <c r="BM202" s="173"/>
      <c r="BN202" s="173"/>
      <c r="BO202" s="173"/>
      <c r="BP202" s="173"/>
      <c r="BQ202" s="173"/>
      <c r="BR202" s="173"/>
      <c r="BS202" s="173"/>
      <c r="BT202" s="173"/>
      <c r="BU202" s="173"/>
      <c r="BV202" s="173"/>
      <c r="BW202" s="173"/>
      <c r="BX202" s="173"/>
      <c r="BY202" s="173"/>
      <c r="BZ202" s="173"/>
      <c r="CA202" s="173"/>
      <c r="CB202" s="173"/>
      <c r="CC202" s="173"/>
      <c r="CD202" s="173"/>
      <c r="CE202" s="173"/>
      <c r="CF202" s="173"/>
      <c r="CG202" s="173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24"/>
      <c r="DG202" s="124"/>
      <c r="DH202" s="124"/>
      <c r="DI202" s="124"/>
      <c r="DJ202" s="124"/>
      <c r="DK202" s="124"/>
      <c r="DL202" s="124"/>
      <c r="DM202" s="124"/>
      <c r="DN202" s="124"/>
      <c r="DO202" s="124"/>
      <c r="DP202" s="124"/>
      <c r="DQ202" s="124"/>
      <c r="DR202" s="124"/>
      <c r="DS202" s="124"/>
      <c r="DT202" s="124"/>
      <c r="DU202" s="124"/>
      <c r="DV202" s="124"/>
      <c r="DW202" s="124"/>
      <c r="DX202" s="124"/>
      <c r="DY202" s="124"/>
      <c r="DZ202" s="124"/>
      <c r="EA202" s="124"/>
      <c r="EB202" s="124"/>
      <c r="EC202" s="124"/>
      <c r="ED202" s="124"/>
      <c r="EE202" s="124"/>
      <c r="EF202" s="124"/>
      <c r="EG202" s="124"/>
      <c r="EH202" s="124"/>
      <c r="EI202" s="124"/>
      <c r="EJ202" s="124"/>
      <c r="EK202" s="124"/>
      <c r="EL202" s="124"/>
      <c r="EM202" s="124"/>
      <c r="EN202" s="124"/>
      <c r="EO202" s="124"/>
      <c r="EP202" s="124"/>
      <c r="EQ202" s="124"/>
      <c r="ER202" s="124"/>
      <c r="ES202" s="124"/>
      <c r="ET202" s="124"/>
      <c r="EU202" s="124"/>
      <c r="EV202" s="124"/>
      <c r="EW202" s="124"/>
      <c r="EX202" s="107"/>
      <c r="EY202" s="108"/>
      <c r="EZ202" s="108"/>
      <c r="FA202" s="108"/>
      <c r="FB202" s="108"/>
      <c r="FC202" s="108"/>
      <c r="FD202" s="108"/>
      <c r="FE202" s="108"/>
      <c r="FF202" s="108"/>
      <c r="FG202" s="108"/>
      <c r="FH202" s="108"/>
      <c r="FI202" s="108"/>
      <c r="FJ202" s="109"/>
    </row>
    <row r="203" spans="1:166" s="4" customFormat="1" ht="15" customHeight="1" hidden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1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37"/>
      <c r="BT203" s="37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41"/>
      <c r="FI203" s="41"/>
      <c r="FJ203" s="41"/>
    </row>
    <row r="204" spans="1:166" s="4" customFormat="1" ht="15" customHeight="1" hidden="1">
      <c r="A204" s="176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37"/>
      <c r="BT204" s="37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79"/>
      <c r="EL204" s="213"/>
      <c r="EM204" s="213"/>
      <c r="EN204" s="213"/>
      <c r="EO204" s="213"/>
      <c r="EP204" s="213"/>
      <c r="EQ204" s="213"/>
      <c r="ER204" s="213"/>
      <c r="ES204" s="213"/>
      <c r="ET204" s="213"/>
      <c r="EU204" s="213"/>
      <c r="EV204" s="213"/>
      <c r="EW204" s="213"/>
      <c r="EX204" s="63"/>
      <c r="EY204" s="213"/>
      <c r="EZ204" s="213"/>
      <c r="FA204" s="213"/>
      <c r="FB204" s="213"/>
      <c r="FC204" s="213"/>
      <c r="FD204" s="213"/>
      <c r="FE204" s="213"/>
      <c r="FF204" s="213"/>
      <c r="FG204" s="213"/>
      <c r="FH204" s="41"/>
      <c r="FI204" s="41"/>
      <c r="FJ204" s="41"/>
    </row>
    <row r="205" spans="1:166" s="4" customFormat="1" ht="15" customHeight="1" hidden="1">
      <c r="A205" s="176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37"/>
      <c r="BT205" s="37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79"/>
      <c r="EL205" s="213"/>
      <c r="EM205" s="213"/>
      <c r="EN205" s="213"/>
      <c r="EO205" s="213"/>
      <c r="EP205" s="213"/>
      <c r="EQ205" s="213"/>
      <c r="ER205" s="213"/>
      <c r="ES205" s="213"/>
      <c r="ET205" s="213"/>
      <c r="EU205" s="213"/>
      <c r="EV205" s="213"/>
      <c r="EW205" s="213"/>
      <c r="EX205" s="63"/>
      <c r="EY205" s="213"/>
      <c r="EZ205" s="213"/>
      <c r="FA205" s="213"/>
      <c r="FB205" s="213"/>
      <c r="FC205" s="213"/>
      <c r="FD205" s="213"/>
      <c r="FE205" s="213"/>
      <c r="FF205" s="213"/>
      <c r="FG205" s="213"/>
      <c r="FH205" s="41"/>
      <c r="FI205" s="41"/>
      <c r="FJ205" s="41"/>
    </row>
    <row r="206" spans="1:166" s="4" customFormat="1" ht="18.75" customHeight="1">
      <c r="A206" s="177" t="s">
        <v>301</v>
      </c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73" t="s">
        <v>180</v>
      </c>
      <c r="AL206" s="73"/>
      <c r="AM206" s="73"/>
      <c r="AN206" s="73"/>
      <c r="AO206" s="73"/>
      <c r="AP206" s="73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1">
        <f>BC207</f>
        <v>14600</v>
      </c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>
        <f>BU207</f>
        <v>280</v>
      </c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61">
        <f>CH207</f>
        <v>280</v>
      </c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>
        <f>CH206</f>
        <v>280</v>
      </c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>
        <f>BC206-CH206</f>
        <v>14320</v>
      </c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85">
        <f>BU206-CH206</f>
        <v>0</v>
      </c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3"/>
    </row>
    <row r="207" spans="1:166" s="4" customFormat="1" ht="18.75" customHeight="1">
      <c r="A207" s="97" t="s">
        <v>142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0" t="s">
        <v>61</v>
      </c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77">
        <v>14600</v>
      </c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>
        <v>280</v>
      </c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9">
        <v>280</v>
      </c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>
        <f>CH207</f>
        <v>280</v>
      </c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>
        <f>BC207-CH207</f>
        <v>14320</v>
      </c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104">
        <f>BU207-CH207</f>
        <v>0</v>
      </c>
      <c r="EY207" s="105"/>
      <c r="EZ207" s="105"/>
      <c r="FA207" s="105"/>
      <c r="FB207" s="105"/>
      <c r="FC207" s="105"/>
      <c r="FD207" s="105"/>
      <c r="FE207" s="105"/>
      <c r="FF207" s="105"/>
      <c r="FG207" s="105"/>
      <c r="FH207" s="105"/>
      <c r="FI207" s="105"/>
      <c r="FJ207" s="106"/>
    </row>
    <row r="208" spans="1:166" s="4" customFormat="1" ht="18.75">
      <c r="A208" s="168" t="s">
        <v>81</v>
      </c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  <c r="EN208" s="169"/>
      <c r="EO208" s="169"/>
      <c r="EP208" s="169"/>
      <c r="EQ208" s="169"/>
      <c r="ER208" s="169"/>
      <c r="ES208" s="169"/>
      <c r="ET208" s="169"/>
      <c r="EU208" s="169"/>
      <c r="EV208" s="169"/>
      <c r="EW208" s="169"/>
      <c r="EX208" s="169"/>
      <c r="EY208" s="169"/>
      <c r="EZ208" s="169"/>
      <c r="FA208" s="169"/>
      <c r="FB208" s="169"/>
      <c r="FC208" s="169"/>
      <c r="FD208" s="169"/>
      <c r="FE208" s="169"/>
      <c r="FF208" s="169"/>
      <c r="FG208" s="169"/>
      <c r="FH208" s="169"/>
      <c r="FI208" s="169"/>
      <c r="FJ208" s="170"/>
    </row>
    <row r="209" spans="1:166" s="4" customFormat="1" ht="15.75" customHeight="1">
      <c r="A209" s="74" t="s">
        <v>8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 t="s">
        <v>23</v>
      </c>
      <c r="AL209" s="74"/>
      <c r="AM209" s="74"/>
      <c r="AN209" s="74"/>
      <c r="AO209" s="74"/>
      <c r="AP209" s="74"/>
      <c r="AQ209" s="74" t="s">
        <v>35</v>
      </c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 t="s">
        <v>36</v>
      </c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 t="s">
        <v>37</v>
      </c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 t="s">
        <v>24</v>
      </c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165" t="s">
        <v>29</v>
      </c>
      <c r="EL209" s="166"/>
      <c r="EM209" s="166"/>
      <c r="EN209" s="166"/>
      <c r="EO209" s="166"/>
      <c r="EP209" s="166"/>
      <c r="EQ209" s="166"/>
      <c r="ER209" s="166"/>
      <c r="ES209" s="166"/>
      <c r="ET209" s="166"/>
      <c r="EU209" s="166"/>
      <c r="EV209" s="166"/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  <c r="FH209" s="166"/>
      <c r="FI209" s="166"/>
      <c r="FJ209" s="167"/>
    </row>
    <row r="210" spans="1:166" s="4" customFormat="1" ht="98.2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 t="s">
        <v>45</v>
      </c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 t="s">
        <v>25</v>
      </c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 t="s">
        <v>26</v>
      </c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 t="s">
        <v>27</v>
      </c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 t="s">
        <v>38</v>
      </c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165" t="s">
        <v>46</v>
      </c>
      <c r="EY210" s="166"/>
      <c r="EZ210" s="166"/>
      <c r="FA210" s="166"/>
      <c r="FB210" s="166"/>
      <c r="FC210" s="166"/>
      <c r="FD210" s="166"/>
      <c r="FE210" s="166"/>
      <c r="FF210" s="166"/>
      <c r="FG210" s="166"/>
      <c r="FH210" s="166"/>
      <c r="FI210" s="166"/>
      <c r="FJ210" s="167"/>
    </row>
    <row r="211" spans="1:166" s="4" customFormat="1" ht="18.75">
      <c r="A211" s="69">
        <v>1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>
        <v>2</v>
      </c>
      <c r="AL211" s="69"/>
      <c r="AM211" s="69"/>
      <c r="AN211" s="69"/>
      <c r="AO211" s="69"/>
      <c r="AP211" s="69"/>
      <c r="AQ211" s="69">
        <v>3</v>
      </c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>
        <v>4</v>
      </c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>
        <v>5</v>
      </c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>
        <v>6</v>
      </c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>
        <v>7</v>
      </c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>
        <v>8</v>
      </c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>
        <v>9</v>
      </c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>
        <v>10</v>
      </c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120">
        <v>11</v>
      </c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2"/>
    </row>
    <row r="212" spans="1:166" s="11" customFormat="1" ht="18.75" customHeight="1">
      <c r="A212" s="126" t="s">
        <v>32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7" t="s">
        <v>33</v>
      </c>
      <c r="AL212" s="127"/>
      <c r="AM212" s="127"/>
      <c r="AN212" s="127"/>
      <c r="AO212" s="127"/>
      <c r="AP212" s="127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91">
        <f>BC215+BC217+BC220+BC223+BC225</f>
        <v>193300</v>
      </c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>
        <f>BU215+BU217+BU220+BU223</f>
        <v>182916.32</v>
      </c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61">
        <f>CH215+CH220+CH223+CH217</f>
        <v>182916.32</v>
      </c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>
        <f>DX215+DX220+DX222+DX217</f>
        <v>182916.32</v>
      </c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>
        <f>BC212-CH212</f>
        <v>10383.679999999993</v>
      </c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85">
        <f>BU212-CH212</f>
        <v>0</v>
      </c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3"/>
    </row>
    <row r="213" spans="1:166" s="4" customFormat="1" ht="15" customHeight="1">
      <c r="A213" s="181" t="s">
        <v>22</v>
      </c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0" t="s">
        <v>34</v>
      </c>
      <c r="AL213" s="180"/>
      <c r="AM213" s="180"/>
      <c r="AN213" s="180"/>
      <c r="AO213" s="180"/>
      <c r="AP213" s="18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104"/>
      <c r="EY213" s="105"/>
      <c r="EZ213" s="105"/>
      <c r="FA213" s="105"/>
      <c r="FB213" s="105"/>
      <c r="FC213" s="105"/>
      <c r="FD213" s="105"/>
      <c r="FE213" s="105"/>
      <c r="FF213" s="105"/>
      <c r="FG213" s="105"/>
      <c r="FH213" s="105"/>
      <c r="FI213" s="105"/>
      <c r="FJ213" s="106"/>
    </row>
    <row r="214" spans="1:166" s="11" customFormat="1" ht="33" customHeight="1">
      <c r="A214" s="89" t="s">
        <v>306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90"/>
      <c r="AL214" s="90"/>
      <c r="AM214" s="90"/>
      <c r="AN214" s="90"/>
      <c r="AO214" s="90"/>
      <c r="AP214" s="90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53"/>
      <c r="BT214" s="53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38"/>
      <c r="FI214" s="38"/>
      <c r="FJ214" s="38"/>
    </row>
    <row r="215" spans="1:166" s="4" customFormat="1" ht="19.5" customHeight="1">
      <c r="A215" s="70" t="s">
        <v>302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1">
        <f>BC216</f>
        <v>5000</v>
      </c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>
        <f>BU216</f>
        <v>1000</v>
      </c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61">
        <f>CH216</f>
        <v>1000</v>
      </c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61">
        <f>DX216</f>
        <v>1000</v>
      </c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>
        <f>EK216</f>
        <v>4000</v>
      </c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85">
        <v>0</v>
      </c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3"/>
    </row>
    <row r="216" spans="1:166" s="4" customFormat="1" ht="18.75" customHeight="1">
      <c r="A216" s="97" t="s">
        <v>199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0" t="s">
        <v>60</v>
      </c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77">
        <v>5000</v>
      </c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>
        <v>1000</v>
      </c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9">
        <v>1000</v>
      </c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>
        <v>1000</v>
      </c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>
        <f>BC216-CH216</f>
        <v>4000</v>
      </c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107">
        <v>0</v>
      </c>
      <c r="EY216" s="108"/>
      <c r="EZ216" s="108"/>
      <c r="FA216" s="108"/>
      <c r="FB216" s="108"/>
      <c r="FC216" s="108"/>
      <c r="FD216" s="108"/>
      <c r="FE216" s="108"/>
      <c r="FF216" s="108"/>
      <c r="FG216" s="108"/>
      <c r="FH216" s="108"/>
      <c r="FI216" s="108"/>
      <c r="FJ216" s="109"/>
    </row>
    <row r="217" spans="1:166" s="4" customFormat="1" ht="18" customHeight="1">
      <c r="A217" s="70" t="s">
        <v>303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1">
        <f>BC218</f>
        <v>5000</v>
      </c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>
        <f>BU218</f>
        <v>2616.32</v>
      </c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61">
        <f>CH218</f>
        <v>2616.32</v>
      </c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61">
        <f>DX218</f>
        <v>2616.32</v>
      </c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>
        <f>EK218</f>
        <v>2383.68</v>
      </c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85">
        <v>0</v>
      </c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3"/>
    </row>
    <row r="218" spans="1:166" s="4" customFormat="1" ht="18.75" customHeight="1">
      <c r="A218" s="97" t="s">
        <v>199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0" t="s">
        <v>60</v>
      </c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77">
        <v>5000</v>
      </c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>
        <v>2616.32</v>
      </c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9">
        <v>2616.32</v>
      </c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>
        <v>2616.32</v>
      </c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>
        <f>BC218-CH218</f>
        <v>2383.68</v>
      </c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107">
        <v>0</v>
      </c>
      <c r="EY218" s="108"/>
      <c r="EZ218" s="108"/>
      <c r="FA218" s="108"/>
      <c r="FB218" s="108"/>
      <c r="FC218" s="108"/>
      <c r="FD218" s="108"/>
      <c r="FE218" s="108"/>
      <c r="FF218" s="108"/>
      <c r="FG218" s="108"/>
      <c r="FH218" s="108"/>
      <c r="FI218" s="108"/>
      <c r="FJ218" s="109"/>
    </row>
    <row r="219" spans="1:166" s="4" customFormat="1" ht="21" customHeight="1">
      <c r="A219" s="182" t="s">
        <v>181</v>
      </c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0"/>
      <c r="AL219" s="180"/>
      <c r="AM219" s="180"/>
      <c r="AN219" s="180"/>
      <c r="AO219" s="180"/>
      <c r="AP219" s="18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54"/>
      <c r="BT219" s="54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40"/>
      <c r="FI219" s="40"/>
      <c r="FJ219" s="40"/>
    </row>
    <row r="220" spans="1:166" s="11" customFormat="1" ht="19.5" customHeight="1">
      <c r="A220" s="70" t="s">
        <v>320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91">
        <f>BC221</f>
        <v>119300</v>
      </c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>
        <f>BU221</f>
        <v>119300</v>
      </c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61">
        <f>CH221</f>
        <v>119300</v>
      </c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>
        <f>DX221</f>
        <v>119300</v>
      </c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>
        <f>BC220-CH220</f>
        <v>0</v>
      </c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85">
        <v>0</v>
      </c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3"/>
    </row>
    <row r="221" spans="1:166" s="11" customFormat="1" ht="34.5" customHeight="1">
      <c r="A221" s="187" t="s">
        <v>198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9"/>
      <c r="AK221" s="90" t="s">
        <v>64</v>
      </c>
      <c r="AL221" s="90"/>
      <c r="AM221" s="90"/>
      <c r="AN221" s="90"/>
      <c r="AO221" s="90"/>
      <c r="AP221" s="90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7">
        <v>119300</v>
      </c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53"/>
      <c r="BT221" s="53"/>
      <c r="BU221" s="77">
        <v>119300</v>
      </c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9">
        <v>119300</v>
      </c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>
        <v>119300</v>
      </c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>
        <f>BC221-CH221</f>
        <v>0</v>
      </c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61">
        <f>BU221-CH221</f>
        <v>0</v>
      </c>
      <c r="EY221" s="61"/>
      <c r="EZ221" s="61"/>
      <c r="FA221" s="61"/>
      <c r="FB221" s="61"/>
      <c r="FC221" s="61"/>
      <c r="FD221" s="61"/>
      <c r="FE221" s="61"/>
      <c r="FF221" s="61"/>
      <c r="FG221" s="61"/>
      <c r="FH221" s="38"/>
      <c r="FI221" s="38"/>
      <c r="FJ221" s="38"/>
    </row>
    <row r="222" spans="1:166" s="4" customFormat="1" ht="58.5" customHeight="1">
      <c r="A222" s="89" t="s">
        <v>307</v>
      </c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>
        <f>DX226</f>
        <v>60000</v>
      </c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>
        <f>EK226</f>
        <v>0</v>
      </c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124">
        <f>EX226</f>
        <v>0</v>
      </c>
      <c r="EY222" s="124"/>
      <c r="EZ222" s="124"/>
      <c r="FA222" s="124"/>
      <c r="FB222" s="124"/>
      <c r="FC222" s="124"/>
      <c r="FD222" s="124"/>
      <c r="FE222" s="124"/>
      <c r="FF222" s="124"/>
      <c r="FG222" s="124"/>
      <c r="FH222" s="48"/>
      <c r="FI222" s="48"/>
      <c r="FJ222" s="48"/>
    </row>
    <row r="223" spans="1:166" s="11" customFormat="1" ht="18.75" customHeight="1">
      <c r="A223" s="70" t="s">
        <v>304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173">
        <f>BC224</f>
        <v>4000</v>
      </c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173">
        <f>BU226</f>
        <v>60000</v>
      </c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124">
        <f>CH226</f>
        <v>60000</v>
      </c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  <c r="DB223" s="123"/>
      <c r="DC223" s="123"/>
      <c r="DD223" s="123"/>
      <c r="DE223" s="123"/>
      <c r="DF223" s="123"/>
      <c r="DG223" s="123"/>
      <c r="DH223" s="123"/>
      <c r="DI223" s="123"/>
      <c r="DJ223" s="123"/>
      <c r="DK223" s="123"/>
      <c r="DL223" s="123"/>
      <c r="DM223" s="123"/>
      <c r="DN223" s="123"/>
      <c r="DO223" s="123"/>
      <c r="DP223" s="123"/>
      <c r="DQ223" s="123"/>
      <c r="DR223" s="123"/>
      <c r="DS223" s="123"/>
      <c r="DT223" s="123"/>
      <c r="DU223" s="123"/>
      <c r="DV223" s="123"/>
      <c r="DW223" s="123"/>
      <c r="DX223" s="123"/>
      <c r="DY223" s="123"/>
      <c r="DZ223" s="123"/>
      <c r="EA223" s="123"/>
      <c r="EB223" s="123"/>
      <c r="EC223" s="123"/>
      <c r="ED223" s="123"/>
      <c r="EE223" s="123"/>
      <c r="EF223" s="123"/>
      <c r="EG223" s="123"/>
      <c r="EH223" s="123"/>
      <c r="EI223" s="123"/>
      <c r="EJ223" s="123"/>
      <c r="EK223" s="123"/>
      <c r="EL223" s="123"/>
      <c r="EM223" s="123"/>
      <c r="EN223" s="123"/>
      <c r="EO223" s="123"/>
      <c r="EP223" s="123"/>
      <c r="EQ223" s="123"/>
      <c r="ER223" s="123"/>
      <c r="ES223" s="123"/>
      <c r="ET223" s="123"/>
      <c r="EU223" s="123"/>
      <c r="EV223" s="123"/>
      <c r="EW223" s="123"/>
      <c r="EX223" s="318"/>
      <c r="EY223" s="319"/>
      <c r="EZ223" s="319"/>
      <c r="FA223" s="319"/>
      <c r="FB223" s="319"/>
      <c r="FC223" s="319"/>
      <c r="FD223" s="319"/>
      <c r="FE223" s="319"/>
      <c r="FF223" s="319"/>
      <c r="FG223" s="319"/>
      <c r="FH223" s="319"/>
      <c r="FI223" s="319"/>
      <c r="FJ223" s="320"/>
    </row>
    <row r="224" spans="1:166" s="4" customFormat="1" ht="18.75" customHeight="1">
      <c r="A224" s="97" t="s">
        <v>199</v>
      </c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0" t="s">
        <v>60</v>
      </c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6">
        <v>4000</v>
      </c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>
        <v>0</v>
      </c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63">
        <v>0</v>
      </c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>
        <v>0</v>
      </c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>
        <f>BC224-BU224</f>
        <v>4000</v>
      </c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107">
        <v>0</v>
      </c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9"/>
    </row>
    <row r="225" spans="1:166" s="31" customFormat="1" ht="18.75" customHeight="1">
      <c r="A225" s="92" t="s">
        <v>338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4">
        <f>BC226</f>
        <v>60000</v>
      </c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4">
        <v>60000</v>
      </c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87">
        <v>60000</v>
      </c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7">
        <v>60000</v>
      </c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314"/>
      <c r="EY225" s="315"/>
      <c r="EZ225" s="315"/>
      <c r="FA225" s="315"/>
      <c r="FB225" s="315"/>
      <c r="FC225" s="315"/>
      <c r="FD225" s="315"/>
      <c r="FE225" s="315"/>
      <c r="FF225" s="315"/>
      <c r="FG225" s="315"/>
      <c r="FH225" s="315"/>
      <c r="FI225" s="315"/>
      <c r="FJ225" s="316"/>
    </row>
    <row r="226" spans="1:166" s="32" customFormat="1" ht="18.75" customHeight="1">
      <c r="A226" s="186" t="s">
        <v>199</v>
      </c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79" t="s">
        <v>336</v>
      </c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33">
        <v>60000</v>
      </c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>
        <v>60000</v>
      </c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4">
        <v>60000</v>
      </c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4"/>
      <c r="DL226" s="134"/>
      <c r="DM226" s="134"/>
      <c r="DN226" s="134"/>
      <c r="DO226" s="134"/>
      <c r="DP226" s="134"/>
      <c r="DQ226" s="134"/>
      <c r="DR226" s="134"/>
      <c r="DS226" s="134"/>
      <c r="DT226" s="134"/>
      <c r="DU226" s="134"/>
      <c r="DV226" s="134"/>
      <c r="DW226" s="134"/>
      <c r="DX226" s="134">
        <v>60000</v>
      </c>
      <c r="DY226" s="134"/>
      <c r="DZ226" s="134"/>
      <c r="EA226" s="134"/>
      <c r="EB226" s="134"/>
      <c r="EC226" s="134"/>
      <c r="ED226" s="134"/>
      <c r="EE226" s="134"/>
      <c r="EF226" s="134"/>
      <c r="EG226" s="134"/>
      <c r="EH226" s="134"/>
      <c r="EI226" s="134"/>
      <c r="EJ226" s="134"/>
      <c r="EK226" s="134">
        <f>BC226-BU226</f>
        <v>0</v>
      </c>
      <c r="EL226" s="134"/>
      <c r="EM226" s="134"/>
      <c r="EN226" s="134"/>
      <c r="EO226" s="134"/>
      <c r="EP226" s="134"/>
      <c r="EQ226" s="134"/>
      <c r="ER226" s="134"/>
      <c r="ES226" s="134"/>
      <c r="ET226" s="134"/>
      <c r="EU226" s="134"/>
      <c r="EV226" s="134"/>
      <c r="EW226" s="134"/>
      <c r="EX226" s="311">
        <v>0</v>
      </c>
      <c r="EY226" s="312"/>
      <c r="EZ226" s="312"/>
      <c r="FA226" s="312"/>
      <c r="FB226" s="312"/>
      <c r="FC226" s="312"/>
      <c r="FD226" s="312"/>
      <c r="FE226" s="312"/>
      <c r="FF226" s="312"/>
      <c r="FG226" s="312"/>
      <c r="FH226" s="312"/>
      <c r="FI226" s="312"/>
      <c r="FJ226" s="313"/>
    </row>
    <row r="227" spans="1:166" s="4" customFormat="1" ht="22.5" customHeight="1">
      <c r="A227" s="130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2"/>
      <c r="BI227" s="178" t="s">
        <v>103</v>
      </c>
      <c r="BJ227" s="178"/>
      <c r="BK227" s="178"/>
      <c r="BL227" s="178"/>
      <c r="BM227" s="178"/>
      <c r="BN227" s="178"/>
      <c r="BO227" s="178"/>
      <c r="BP227" s="178"/>
      <c r="BQ227" s="178"/>
      <c r="BR227" s="178"/>
      <c r="BS227" s="178"/>
      <c r="BT227" s="178"/>
      <c r="BU227" s="178"/>
      <c r="BV227" s="178"/>
      <c r="BW227" s="178"/>
      <c r="BX227" s="178"/>
      <c r="BY227" s="178"/>
      <c r="BZ227" s="178"/>
      <c r="CA227" s="178"/>
      <c r="CB227" s="178"/>
      <c r="CC227" s="178"/>
      <c r="CD227" s="178"/>
      <c r="CE227" s="178"/>
      <c r="CF227" s="178"/>
      <c r="CG227" s="178"/>
      <c r="CH227" s="178"/>
      <c r="CI227" s="178"/>
      <c r="CJ227" s="178"/>
      <c r="CK227" s="178"/>
      <c r="CL227" s="178"/>
      <c r="CM227" s="130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2"/>
      <c r="FH227" s="14"/>
      <c r="FI227" s="14"/>
      <c r="FJ227" s="14"/>
    </row>
    <row r="228" spans="1:166" s="4" customFormat="1" ht="18" customHeight="1">
      <c r="A228" s="74" t="s">
        <v>8</v>
      </c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 t="s">
        <v>23</v>
      </c>
      <c r="AL228" s="74"/>
      <c r="AM228" s="74"/>
      <c r="AN228" s="74"/>
      <c r="AO228" s="74"/>
      <c r="AP228" s="74"/>
      <c r="AQ228" s="74" t="s">
        <v>35</v>
      </c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 t="s">
        <v>36</v>
      </c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 t="s">
        <v>37</v>
      </c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 t="s">
        <v>24</v>
      </c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165" t="s">
        <v>29</v>
      </c>
      <c r="EL228" s="166"/>
      <c r="EM228" s="166"/>
      <c r="EN228" s="166"/>
      <c r="EO228" s="166"/>
      <c r="EP228" s="166"/>
      <c r="EQ228" s="166"/>
      <c r="ER228" s="166"/>
      <c r="ES228" s="166"/>
      <c r="ET228" s="166"/>
      <c r="EU228" s="166"/>
      <c r="EV228" s="166"/>
      <c r="EW228" s="166"/>
      <c r="EX228" s="166"/>
      <c r="EY228" s="166"/>
      <c r="EZ228" s="166"/>
      <c r="FA228" s="166"/>
      <c r="FB228" s="166"/>
      <c r="FC228" s="166"/>
      <c r="FD228" s="166"/>
      <c r="FE228" s="166"/>
      <c r="FF228" s="166"/>
      <c r="FG228" s="166"/>
      <c r="FH228" s="166"/>
      <c r="FI228" s="166"/>
      <c r="FJ228" s="167"/>
    </row>
    <row r="229" spans="1:166" s="4" customFormat="1" ht="122.2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 t="s">
        <v>45</v>
      </c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 t="s">
        <v>25</v>
      </c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 t="s">
        <v>26</v>
      </c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 t="s">
        <v>27</v>
      </c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 t="s">
        <v>38</v>
      </c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165" t="s">
        <v>46</v>
      </c>
      <c r="EY229" s="166"/>
      <c r="EZ229" s="166"/>
      <c r="FA229" s="166"/>
      <c r="FB229" s="166"/>
      <c r="FC229" s="166"/>
      <c r="FD229" s="166"/>
      <c r="FE229" s="166"/>
      <c r="FF229" s="166"/>
      <c r="FG229" s="166"/>
      <c r="FH229" s="166"/>
      <c r="FI229" s="166"/>
      <c r="FJ229" s="167"/>
    </row>
    <row r="230" spans="1:166" s="4" customFormat="1" ht="18" customHeight="1">
      <c r="A230" s="69">
        <v>1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>
        <v>2</v>
      </c>
      <c r="AL230" s="69"/>
      <c r="AM230" s="69"/>
      <c r="AN230" s="69"/>
      <c r="AO230" s="69"/>
      <c r="AP230" s="69"/>
      <c r="AQ230" s="69">
        <v>3</v>
      </c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>
        <v>4</v>
      </c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>
        <v>5</v>
      </c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>
        <v>6</v>
      </c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>
        <v>7</v>
      </c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>
        <v>8</v>
      </c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>
        <v>9</v>
      </c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>
        <v>10</v>
      </c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120">
        <v>11</v>
      </c>
      <c r="EY230" s="121"/>
      <c r="EZ230" s="121"/>
      <c r="FA230" s="121"/>
      <c r="FB230" s="121"/>
      <c r="FC230" s="121"/>
      <c r="FD230" s="121"/>
      <c r="FE230" s="121"/>
      <c r="FF230" s="121"/>
      <c r="FG230" s="121"/>
      <c r="FH230" s="121"/>
      <c r="FI230" s="121"/>
      <c r="FJ230" s="122"/>
    </row>
    <row r="231" spans="1:166" s="11" customFormat="1" ht="19.5" customHeight="1">
      <c r="A231" s="126" t="s">
        <v>32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7" t="s">
        <v>33</v>
      </c>
      <c r="AL231" s="127"/>
      <c r="AM231" s="127"/>
      <c r="AN231" s="127"/>
      <c r="AO231" s="127"/>
      <c r="AP231" s="127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91">
        <f>BC245+BC238+BC240+BC242+BC236</f>
        <v>1317900</v>
      </c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>
        <f>BU245+BU238+BU240+BU242+BU236</f>
        <v>1317305</v>
      </c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61">
        <f>CH238+CH240+CH245+CH242+CH236</f>
        <v>1317305</v>
      </c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>
        <f>CH231</f>
        <v>1317305</v>
      </c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>
        <f>BC231-CH231</f>
        <v>595</v>
      </c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85">
        <f>EX245</f>
        <v>0</v>
      </c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3"/>
    </row>
    <row r="232" spans="1:166" s="4" customFormat="1" ht="18" customHeight="1">
      <c r="A232" s="181" t="s">
        <v>22</v>
      </c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0" t="s">
        <v>34</v>
      </c>
      <c r="AL232" s="180"/>
      <c r="AM232" s="180"/>
      <c r="AN232" s="180"/>
      <c r="AO232" s="180"/>
      <c r="AP232" s="18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104"/>
      <c r="EY232" s="105"/>
      <c r="EZ232" s="105"/>
      <c r="FA232" s="105"/>
      <c r="FB232" s="105"/>
      <c r="FC232" s="105"/>
      <c r="FD232" s="105"/>
      <c r="FE232" s="105"/>
      <c r="FF232" s="105"/>
      <c r="FG232" s="105"/>
      <c r="FH232" s="105"/>
      <c r="FI232" s="105"/>
      <c r="FJ232" s="106"/>
    </row>
    <row r="233" spans="1:166" s="4" customFormat="1" ht="41.25" customHeight="1">
      <c r="A233" s="182" t="s">
        <v>308</v>
      </c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0"/>
      <c r="AL233" s="180"/>
      <c r="AM233" s="180"/>
      <c r="AN233" s="180"/>
      <c r="AO233" s="180"/>
      <c r="AP233" s="18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54"/>
      <c r="BT233" s="54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40"/>
      <c r="FI233" s="40"/>
      <c r="FJ233" s="40"/>
    </row>
    <row r="234" spans="1:166" s="4" customFormat="1" ht="25.5" customHeight="1" hidden="1">
      <c r="A234" s="176" t="s">
        <v>66</v>
      </c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6"/>
      <c r="AG234" s="176"/>
      <c r="AH234" s="176"/>
      <c r="AI234" s="176"/>
      <c r="AJ234" s="176"/>
      <c r="AK234" s="90" t="s">
        <v>60</v>
      </c>
      <c r="AL234" s="90"/>
      <c r="AM234" s="90"/>
      <c r="AN234" s="90"/>
      <c r="AO234" s="90"/>
      <c r="AP234" s="90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7">
        <v>9000</v>
      </c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53"/>
      <c r="BT234" s="53"/>
      <c r="BU234" s="77">
        <v>252.98</v>
      </c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9">
        <v>252.98</v>
      </c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>
        <v>252.98</v>
      </c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>
        <f>BC234-CH234</f>
        <v>8747.02</v>
      </c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61">
        <f>BU234-CH234</f>
        <v>0</v>
      </c>
      <c r="EY234" s="61"/>
      <c r="EZ234" s="61"/>
      <c r="FA234" s="61"/>
      <c r="FB234" s="61"/>
      <c r="FC234" s="61"/>
      <c r="FD234" s="61"/>
      <c r="FE234" s="61"/>
      <c r="FF234" s="61"/>
      <c r="FG234" s="61"/>
      <c r="FH234" s="38"/>
      <c r="FI234" s="38"/>
      <c r="FJ234" s="38"/>
    </row>
    <row r="235" spans="1:166" s="4" customFormat="1" ht="25.5" customHeight="1" hidden="1">
      <c r="A235" s="89" t="s">
        <v>153</v>
      </c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90"/>
      <c r="AL235" s="90"/>
      <c r="AM235" s="90"/>
      <c r="AN235" s="90"/>
      <c r="AO235" s="90"/>
      <c r="AP235" s="90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53"/>
      <c r="BT235" s="53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38"/>
      <c r="FI235" s="38"/>
      <c r="FJ235" s="38"/>
    </row>
    <row r="236" spans="1:166" s="11" customFormat="1" ht="27" customHeight="1">
      <c r="A236" s="183" t="s">
        <v>329</v>
      </c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5"/>
      <c r="AK236" s="113" t="s">
        <v>60</v>
      </c>
      <c r="AL236" s="114"/>
      <c r="AM236" s="114"/>
      <c r="AN236" s="114"/>
      <c r="AO236" s="114"/>
      <c r="AP236" s="115"/>
      <c r="AQ236" s="113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5"/>
      <c r="BC236" s="116">
        <f>BC237</f>
        <v>295000</v>
      </c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86"/>
      <c r="BU236" s="116">
        <f>BU237</f>
        <v>295000</v>
      </c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86"/>
      <c r="CH236" s="85">
        <f>CH237</f>
        <v>295000</v>
      </c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3"/>
      <c r="CX236" s="85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3"/>
      <c r="DK236" s="85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3"/>
      <c r="DX236" s="85">
        <f>CH236</f>
        <v>295000</v>
      </c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3"/>
      <c r="EK236" s="85">
        <f>BC236-CH236</f>
        <v>0</v>
      </c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3"/>
      <c r="EX236" s="110">
        <v>0</v>
      </c>
      <c r="EY236" s="111"/>
      <c r="EZ236" s="111"/>
      <c r="FA236" s="111"/>
      <c r="FB236" s="111"/>
      <c r="FC236" s="111"/>
      <c r="FD236" s="111"/>
      <c r="FE236" s="111"/>
      <c r="FF236" s="111"/>
      <c r="FG236" s="112"/>
      <c r="FH236" s="46"/>
      <c r="FI236" s="46"/>
      <c r="FJ236" s="46"/>
    </row>
    <row r="237" spans="1:166" s="4" customFormat="1" ht="31.5" customHeight="1">
      <c r="A237" s="97" t="s">
        <v>199</v>
      </c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8" t="s">
        <v>60</v>
      </c>
      <c r="AL237" s="99"/>
      <c r="AM237" s="99"/>
      <c r="AN237" s="99"/>
      <c r="AO237" s="99"/>
      <c r="AP237" s="100"/>
      <c r="AQ237" s="98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100"/>
      <c r="BC237" s="101">
        <v>295000</v>
      </c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3"/>
      <c r="BU237" s="101">
        <v>295000</v>
      </c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3"/>
      <c r="CH237" s="104">
        <v>295000</v>
      </c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6"/>
      <c r="CX237" s="104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6"/>
      <c r="DK237" s="104"/>
      <c r="DL237" s="105"/>
      <c r="DM237" s="105"/>
      <c r="DN237" s="105"/>
      <c r="DO237" s="105"/>
      <c r="DP237" s="105"/>
      <c r="DQ237" s="105"/>
      <c r="DR237" s="105"/>
      <c r="DS237" s="105"/>
      <c r="DT237" s="105"/>
      <c r="DU237" s="105"/>
      <c r="DV237" s="105"/>
      <c r="DW237" s="106"/>
      <c r="DX237" s="104">
        <f>CH237</f>
        <v>295000</v>
      </c>
      <c r="DY237" s="105"/>
      <c r="DZ237" s="105"/>
      <c r="EA237" s="105"/>
      <c r="EB237" s="105"/>
      <c r="EC237" s="105"/>
      <c r="ED237" s="105"/>
      <c r="EE237" s="105"/>
      <c r="EF237" s="105"/>
      <c r="EG237" s="105"/>
      <c r="EH237" s="105"/>
      <c r="EI237" s="105"/>
      <c r="EJ237" s="106"/>
      <c r="EK237" s="104">
        <f>BC237-CH237</f>
        <v>0</v>
      </c>
      <c r="EL237" s="105"/>
      <c r="EM237" s="105"/>
      <c r="EN237" s="105"/>
      <c r="EO237" s="105"/>
      <c r="EP237" s="105"/>
      <c r="EQ237" s="105"/>
      <c r="ER237" s="105"/>
      <c r="ES237" s="105"/>
      <c r="ET237" s="105"/>
      <c r="EU237" s="105"/>
      <c r="EV237" s="105"/>
      <c r="EW237" s="106"/>
      <c r="EX237" s="107">
        <v>0</v>
      </c>
      <c r="EY237" s="108"/>
      <c r="EZ237" s="108"/>
      <c r="FA237" s="108"/>
      <c r="FB237" s="108"/>
      <c r="FC237" s="108"/>
      <c r="FD237" s="108"/>
      <c r="FE237" s="108"/>
      <c r="FF237" s="108"/>
      <c r="FG237" s="109"/>
      <c r="FH237" s="48"/>
      <c r="FI237" s="48"/>
      <c r="FJ237" s="48"/>
    </row>
    <row r="238" spans="1:166" s="11" customFormat="1" ht="27" customHeight="1">
      <c r="A238" s="183" t="s">
        <v>328</v>
      </c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5"/>
      <c r="AK238" s="113" t="s">
        <v>60</v>
      </c>
      <c r="AL238" s="114"/>
      <c r="AM238" s="114"/>
      <c r="AN238" s="114"/>
      <c r="AO238" s="114"/>
      <c r="AP238" s="115"/>
      <c r="AQ238" s="113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5"/>
      <c r="BC238" s="116">
        <f>BC239</f>
        <v>600000</v>
      </c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86"/>
      <c r="BU238" s="116">
        <f>BU239</f>
        <v>600000</v>
      </c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7"/>
      <c r="CF238" s="117"/>
      <c r="CG238" s="86"/>
      <c r="CH238" s="85">
        <f>CH239</f>
        <v>600000</v>
      </c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3"/>
      <c r="CX238" s="85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3"/>
      <c r="DK238" s="85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3"/>
      <c r="DX238" s="85">
        <f aca="true" t="shared" si="12" ref="DX238:DX246">CH238</f>
        <v>600000</v>
      </c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3"/>
      <c r="EK238" s="85">
        <f aca="true" t="shared" si="13" ref="EK238:EK246">BC238-CH238</f>
        <v>0</v>
      </c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3"/>
      <c r="EX238" s="110">
        <v>0</v>
      </c>
      <c r="EY238" s="111"/>
      <c r="EZ238" s="111"/>
      <c r="FA238" s="111"/>
      <c r="FB238" s="111"/>
      <c r="FC238" s="111"/>
      <c r="FD238" s="111"/>
      <c r="FE238" s="111"/>
      <c r="FF238" s="111"/>
      <c r="FG238" s="112"/>
      <c r="FH238" s="46"/>
      <c r="FI238" s="46"/>
      <c r="FJ238" s="46"/>
    </row>
    <row r="239" spans="1:166" s="4" customFormat="1" ht="31.5" customHeight="1">
      <c r="A239" s="97" t="s">
        <v>199</v>
      </c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8" t="s">
        <v>60</v>
      </c>
      <c r="AL239" s="99"/>
      <c r="AM239" s="99"/>
      <c r="AN239" s="99"/>
      <c r="AO239" s="99"/>
      <c r="AP239" s="100"/>
      <c r="AQ239" s="98" t="s">
        <v>119</v>
      </c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100"/>
      <c r="BC239" s="101">
        <v>600000</v>
      </c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3"/>
      <c r="BU239" s="101">
        <v>600000</v>
      </c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3"/>
      <c r="CH239" s="104">
        <v>600000</v>
      </c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6"/>
      <c r="CX239" s="104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6"/>
      <c r="DK239" s="104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6"/>
      <c r="DX239" s="104">
        <f t="shared" si="12"/>
        <v>600000</v>
      </c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6"/>
      <c r="EK239" s="104">
        <f t="shared" si="13"/>
        <v>0</v>
      </c>
      <c r="EL239" s="105"/>
      <c r="EM239" s="105"/>
      <c r="EN239" s="105"/>
      <c r="EO239" s="105"/>
      <c r="EP239" s="105"/>
      <c r="EQ239" s="105"/>
      <c r="ER239" s="105"/>
      <c r="ES239" s="105"/>
      <c r="ET239" s="105"/>
      <c r="EU239" s="105"/>
      <c r="EV239" s="105"/>
      <c r="EW239" s="106"/>
      <c r="EX239" s="107">
        <v>0</v>
      </c>
      <c r="EY239" s="108"/>
      <c r="EZ239" s="108"/>
      <c r="FA239" s="108"/>
      <c r="FB239" s="108"/>
      <c r="FC239" s="108"/>
      <c r="FD239" s="108"/>
      <c r="FE239" s="108"/>
      <c r="FF239" s="108"/>
      <c r="FG239" s="109"/>
      <c r="FH239" s="48"/>
      <c r="FI239" s="48"/>
      <c r="FJ239" s="48"/>
    </row>
    <row r="240" spans="1:166" s="11" customFormat="1" ht="27" customHeight="1">
      <c r="A240" s="183" t="s">
        <v>309</v>
      </c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5"/>
      <c r="AK240" s="113" t="s">
        <v>63</v>
      </c>
      <c r="AL240" s="114"/>
      <c r="AM240" s="114"/>
      <c r="AN240" s="114"/>
      <c r="AO240" s="114"/>
      <c r="AP240" s="115"/>
      <c r="AQ240" s="113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5"/>
      <c r="BC240" s="116">
        <f>BC241</f>
        <v>11400</v>
      </c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86"/>
      <c r="BU240" s="116">
        <f>BU241</f>
        <v>11325</v>
      </c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86"/>
      <c r="CH240" s="85">
        <f>CH241</f>
        <v>11325</v>
      </c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3"/>
      <c r="CX240" s="85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3"/>
      <c r="DK240" s="85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3"/>
      <c r="DX240" s="85">
        <f t="shared" si="12"/>
        <v>11325</v>
      </c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3"/>
      <c r="EK240" s="85">
        <f t="shared" si="13"/>
        <v>75</v>
      </c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3"/>
      <c r="EX240" s="110">
        <v>0</v>
      </c>
      <c r="EY240" s="111"/>
      <c r="EZ240" s="111"/>
      <c r="FA240" s="111"/>
      <c r="FB240" s="111"/>
      <c r="FC240" s="111"/>
      <c r="FD240" s="111"/>
      <c r="FE240" s="111"/>
      <c r="FF240" s="111"/>
      <c r="FG240" s="112"/>
      <c r="FH240" s="46"/>
      <c r="FI240" s="46"/>
      <c r="FJ240" s="46"/>
    </row>
    <row r="241" spans="1:166" s="4" customFormat="1" ht="29.25" customHeight="1">
      <c r="A241" s="80" t="s">
        <v>204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67"/>
      <c r="AK241" s="98" t="s">
        <v>63</v>
      </c>
      <c r="AL241" s="99"/>
      <c r="AM241" s="99"/>
      <c r="AN241" s="99"/>
      <c r="AO241" s="99"/>
      <c r="AP241" s="100"/>
      <c r="AQ241" s="98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100"/>
      <c r="BC241" s="101">
        <v>11400</v>
      </c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3"/>
      <c r="BU241" s="101">
        <v>11325</v>
      </c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3"/>
      <c r="CH241" s="104">
        <v>11325</v>
      </c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6"/>
      <c r="CX241" s="104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6"/>
      <c r="DK241" s="104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6"/>
      <c r="DX241" s="104">
        <f t="shared" si="12"/>
        <v>11325</v>
      </c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6"/>
      <c r="EK241" s="104">
        <f t="shared" si="13"/>
        <v>75</v>
      </c>
      <c r="EL241" s="105"/>
      <c r="EM241" s="105"/>
      <c r="EN241" s="105"/>
      <c r="EO241" s="105"/>
      <c r="EP241" s="105"/>
      <c r="EQ241" s="105"/>
      <c r="ER241" s="105"/>
      <c r="ES241" s="105"/>
      <c r="ET241" s="105"/>
      <c r="EU241" s="105"/>
      <c r="EV241" s="105"/>
      <c r="EW241" s="106"/>
      <c r="EX241" s="107">
        <v>0</v>
      </c>
      <c r="EY241" s="108"/>
      <c r="EZ241" s="108"/>
      <c r="FA241" s="108"/>
      <c r="FB241" s="108"/>
      <c r="FC241" s="108"/>
      <c r="FD241" s="108"/>
      <c r="FE241" s="108"/>
      <c r="FF241" s="108"/>
      <c r="FG241" s="109"/>
      <c r="FH241" s="48"/>
      <c r="FI241" s="48"/>
      <c r="FJ241" s="48"/>
    </row>
    <row r="242" spans="1:166" s="11" customFormat="1" ht="27" customHeight="1">
      <c r="A242" s="183" t="s">
        <v>322</v>
      </c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5"/>
      <c r="AK242" s="113"/>
      <c r="AL242" s="114"/>
      <c r="AM242" s="114"/>
      <c r="AN242" s="114"/>
      <c r="AO242" s="114"/>
      <c r="AP242" s="115"/>
      <c r="AQ242" s="113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5"/>
      <c r="BC242" s="116">
        <f>BC243+BC244</f>
        <v>196000</v>
      </c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86"/>
      <c r="BU242" s="116">
        <f>BU243+BU244</f>
        <v>195805</v>
      </c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86"/>
      <c r="CH242" s="85">
        <f>CH243+CH244</f>
        <v>195805</v>
      </c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3"/>
      <c r="CX242" s="85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3"/>
      <c r="DK242" s="85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3"/>
      <c r="DX242" s="85">
        <f>CH242</f>
        <v>195805</v>
      </c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3"/>
      <c r="EK242" s="85">
        <f>BC242-CH242</f>
        <v>195</v>
      </c>
      <c r="EL242" s="82"/>
      <c r="EM242" s="82"/>
      <c r="EN242" s="82"/>
      <c r="EO242" s="82"/>
      <c r="EP242" s="82"/>
      <c r="EQ242" s="82"/>
      <c r="ER242" s="82"/>
      <c r="ES242" s="82"/>
      <c r="ET242" s="82"/>
      <c r="EU242" s="82"/>
      <c r="EV242" s="82"/>
      <c r="EW242" s="83"/>
      <c r="EX242" s="110">
        <v>0</v>
      </c>
      <c r="EY242" s="111"/>
      <c r="EZ242" s="111"/>
      <c r="FA242" s="111"/>
      <c r="FB242" s="111"/>
      <c r="FC242" s="111"/>
      <c r="FD242" s="111"/>
      <c r="FE242" s="111"/>
      <c r="FF242" s="111"/>
      <c r="FG242" s="112"/>
      <c r="FH242" s="46"/>
      <c r="FI242" s="46"/>
      <c r="FJ242" s="46"/>
    </row>
    <row r="243" spans="1:166" s="4" customFormat="1" ht="29.25" customHeight="1">
      <c r="A243" s="80" t="s">
        <v>204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67"/>
      <c r="AK243" s="98" t="s">
        <v>63</v>
      </c>
      <c r="AL243" s="99"/>
      <c r="AM243" s="99"/>
      <c r="AN243" s="99"/>
      <c r="AO243" s="99"/>
      <c r="AP243" s="100"/>
      <c r="AQ243" s="98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100"/>
      <c r="BC243" s="101">
        <v>96000</v>
      </c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3"/>
      <c r="BU243" s="101">
        <v>96000</v>
      </c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3"/>
      <c r="CH243" s="104">
        <v>96000</v>
      </c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6"/>
      <c r="CX243" s="104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6"/>
      <c r="DK243" s="104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6"/>
      <c r="DX243" s="104">
        <f>CH243</f>
        <v>96000</v>
      </c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6"/>
      <c r="EK243" s="104">
        <f>BC243-CH243</f>
        <v>0</v>
      </c>
      <c r="EL243" s="105"/>
      <c r="EM243" s="105"/>
      <c r="EN243" s="105"/>
      <c r="EO243" s="105"/>
      <c r="EP243" s="105"/>
      <c r="EQ243" s="105"/>
      <c r="ER243" s="105"/>
      <c r="ES243" s="105"/>
      <c r="ET243" s="105"/>
      <c r="EU243" s="105"/>
      <c r="EV243" s="105"/>
      <c r="EW243" s="106"/>
      <c r="EX243" s="107">
        <v>0</v>
      </c>
      <c r="EY243" s="108"/>
      <c r="EZ243" s="108"/>
      <c r="FA243" s="108"/>
      <c r="FB243" s="108"/>
      <c r="FC243" s="108"/>
      <c r="FD243" s="108"/>
      <c r="FE243" s="108"/>
      <c r="FF243" s="108"/>
      <c r="FG243" s="109"/>
      <c r="FH243" s="48"/>
      <c r="FI243" s="48"/>
      <c r="FJ243" s="48"/>
    </row>
    <row r="244" spans="1:166" s="4" customFormat="1" ht="29.25" customHeight="1">
      <c r="A244" s="97" t="s">
        <v>121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8" t="s">
        <v>62</v>
      </c>
      <c r="AL244" s="99"/>
      <c r="AM244" s="99"/>
      <c r="AN244" s="99"/>
      <c r="AO244" s="99"/>
      <c r="AP244" s="100"/>
      <c r="AQ244" s="98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100"/>
      <c r="BC244" s="101">
        <v>100000</v>
      </c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3"/>
      <c r="BU244" s="101">
        <v>99805</v>
      </c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3"/>
      <c r="CH244" s="104">
        <v>99805</v>
      </c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6"/>
      <c r="CX244" s="104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6"/>
      <c r="DK244" s="104"/>
      <c r="DL244" s="105"/>
      <c r="DM244" s="105"/>
      <c r="DN244" s="105"/>
      <c r="DO244" s="105"/>
      <c r="DP244" s="105"/>
      <c r="DQ244" s="105"/>
      <c r="DR244" s="105"/>
      <c r="DS244" s="105"/>
      <c r="DT244" s="105"/>
      <c r="DU244" s="105"/>
      <c r="DV244" s="105"/>
      <c r="DW244" s="106"/>
      <c r="DX244" s="104">
        <f>CH244</f>
        <v>99805</v>
      </c>
      <c r="DY244" s="105"/>
      <c r="DZ244" s="105"/>
      <c r="EA244" s="105"/>
      <c r="EB244" s="105"/>
      <c r="EC244" s="105"/>
      <c r="ED244" s="105"/>
      <c r="EE244" s="105"/>
      <c r="EF244" s="105"/>
      <c r="EG244" s="105"/>
      <c r="EH244" s="105"/>
      <c r="EI244" s="105"/>
      <c r="EJ244" s="106"/>
      <c r="EK244" s="104">
        <f>BC244-CH244</f>
        <v>195</v>
      </c>
      <c r="EL244" s="105"/>
      <c r="EM244" s="105"/>
      <c r="EN244" s="105"/>
      <c r="EO244" s="105"/>
      <c r="EP244" s="105"/>
      <c r="EQ244" s="105"/>
      <c r="ER244" s="105"/>
      <c r="ES244" s="105"/>
      <c r="ET244" s="105"/>
      <c r="EU244" s="105"/>
      <c r="EV244" s="105"/>
      <c r="EW244" s="106"/>
      <c r="EX244" s="107">
        <v>0</v>
      </c>
      <c r="EY244" s="108"/>
      <c r="EZ244" s="108"/>
      <c r="FA244" s="108"/>
      <c r="FB244" s="108"/>
      <c r="FC244" s="108"/>
      <c r="FD244" s="108"/>
      <c r="FE244" s="108"/>
      <c r="FF244" s="108"/>
      <c r="FG244" s="109"/>
      <c r="FH244" s="48"/>
      <c r="FI244" s="48"/>
      <c r="FJ244" s="48"/>
    </row>
    <row r="245" spans="1:166" s="11" customFormat="1" ht="27" customHeight="1">
      <c r="A245" s="70" t="s">
        <v>310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3" t="s">
        <v>63</v>
      </c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91">
        <f>BC246</f>
        <v>215500</v>
      </c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>
        <f>BU246</f>
        <v>215175</v>
      </c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61">
        <f>CH246</f>
        <v>215175</v>
      </c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>
        <f t="shared" si="12"/>
        <v>215175</v>
      </c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>
        <f t="shared" si="13"/>
        <v>325</v>
      </c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124">
        <v>0</v>
      </c>
      <c r="EY245" s="124"/>
      <c r="EZ245" s="124"/>
      <c r="FA245" s="124"/>
      <c r="FB245" s="124"/>
      <c r="FC245" s="124"/>
      <c r="FD245" s="124"/>
      <c r="FE245" s="124"/>
      <c r="FF245" s="124"/>
      <c r="FG245" s="124"/>
      <c r="FH245" s="46"/>
      <c r="FI245" s="46"/>
      <c r="FJ245" s="46"/>
    </row>
    <row r="246" spans="1:166" s="4" customFormat="1" ht="33" customHeight="1">
      <c r="A246" s="97" t="s">
        <v>204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0" t="s">
        <v>63</v>
      </c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77">
        <v>215500</v>
      </c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>
        <v>215175</v>
      </c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9">
        <v>215175</v>
      </c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>
        <f t="shared" si="12"/>
        <v>215175</v>
      </c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>
        <f t="shared" si="13"/>
        <v>325</v>
      </c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63">
        <v>0</v>
      </c>
      <c r="EY246" s="63"/>
      <c r="EZ246" s="63"/>
      <c r="FA246" s="63"/>
      <c r="FB246" s="63"/>
      <c r="FC246" s="63"/>
      <c r="FD246" s="63"/>
      <c r="FE246" s="63"/>
      <c r="FF246" s="63"/>
      <c r="FG246" s="63"/>
      <c r="FH246" s="48"/>
      <c r="FI246" s="48"/>
      <c r="FJ246" s="48"/>
    </row>
    <row r="247" spans="1:166" s="4" customFormat="1" ht="18.75" customHeight="1">
      <c r="A247" s="130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2"/>
      <c r="BI247" s="178" t="s">
        <v>103</v>
      </c>
      <c r="BJ247" s="292"/>
      <c r="BK247" s="292"/>
      <c r="BL247" s="292"/>
      <c r="BM247" s="292"/>
      <c r="BN247" s="292"/>
      <c r="BO247" s="292"/>
      <c r="BP247" s="292"/>
      <c r="BQ247" s="292"/>
      <c r="BR247" s="292"/>
      <c r="BS247" s="292"/>
      <c r="BT247" s="292"/>
      <c r="BU247" s="292"/>
      <c r="BV247" s="292"/>
      <c r="BW247" s="292"/>
      <c r="BX247" s="292"/>
      <c r="BY247" s="292"/>
      <c r="BZ247" s="292"/>
      <c r="CA247" s="292"/>
      <c r="CB247" s="292"/>
      <c r="CC247" s="292"/>
      <c r="CD247" s="292"/>
      <c r="CE247" s="292"/>
      <c r="CF247" s="292"/>
      <c r="CG247" s="292"/>
      <c r="CH247" s="292"/>
      <c r="CI247" s="292"/>
      <c r="CJ247" s="292"/>
      <c r="CK247" s="292"/>
      <c r="CL247" s="292"/>
      <c r="CM247" s="292"/>
      <c r="CN247" s="292"/>
      <c r="CO247" s="292"/>
      <c r="CP247" s="292"/>
      <c r="CQ247" s="292"/>
      <c r="CR247" s="130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1"/>
      <c r="DF247" s="131"/>
      <c r="DG247" s="131"/>
      <c r="DH247" s="131"/>
      <c r="DI247" s="131"/>
      <c r="DJ247" s="131"/>
      <c r="DK247" s="131"/>
      <c r="DL247" s="131"/>
      <c r="DM247" s="131"/>
      <c r="DN247" s="131"/>
      <c r="DO247" s="131"/>
      <c r="DP247" s="131"/>
      <c r="DQ247" s="131"/>
      <c r="DR247" s="131"/>
      <c r="DS247" s="131"/>
      <c r="DT247" s="131"/>
      <c r="DU247" s="131"/>
      <c r="DV247" s="131"/>
      <c r="DW247" s="131"/>
      <c r="DX247" s="131"/>
      <c r="DY247" s="131"/>
      <c r="DZ247" s="131"/>
      <c r="EA247" s="131"/>
      <c r="EB247" s="131"/>
      <c r="EC247" s="131"/>
      <c r="ED247" s="131"/>
      <c r="EE247" s="131"/>
      <c r="EF247" s="131"/>
      <c r="EG247" s="131"/>
      <c r="EH247" s="131"/>
      <c r="EI247" s="131"/>
      <c r="EJ247" s="131"/>
      <c r="EK247" s="131"/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1"/>
      <c r="FF247" s="131"/>
      <c r="FG247" s="132"/>
      <c r="FH247" s="14"/>
      <c r="FI247" s="14"/>
      <c r="FJ247" s="14"/>
    </row>
    <row r="248" spans="1:166" s="4" customFormat="1" ht="35.25" customHeight="1" hidden="1">
      <c r="A248" s="168" t="s">
        <v>81</v>
      </c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  <c r="DM248" s="169"/>
      <c r="DN248" s="169"/>
      <c r="DO248" s="169"/>
      <c r="DP248" s="169"/>
      <c r="DQ248" s="169"/>
      <c r="DR248" s="169"/>
      <c r="DS248" s="169"/>
      <c r="DT248" s="169"/>
      <c r="DU248" s="169"/>
      <c r="DV248" s="169"/>
      <c r="DW248" s="169"/>
      <c r="DX248" s="169"/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69"/>
      <c r="EL248" s="169"/>
      <c r="EM248" s="169"/>
      <c r="EN248" s="169"/>
      <c r="EO248" s="169"/>
      <c r="EP248" s="169"/>
      <c r="EQ248" s="169"/>
      <c r="ER248" s="169"/>
      <c r="ES248" s="169"/>
      <c r="ET248" s="169"/>
      <c r="EU248" s="169"/>
      <c r="EV248" s="169"/>
      <c r="EW248" s="169"/>
      <c r="EX248" s="169"/>
      <c r="EY248" s="169"/>
      <c r="EZ248" s="169"/>
      <c r="FA248" s="169"/>
      <c r="FB248" s="169"/>
      <c r="FC248" s="169"/>
      <c r="FD248" s="169"/>
      <c r="FE248" s="169"/>
      <c r="FF248" s="169"/>
      <c r="FG248" s="169"/>
      <c r="FH248" s="169"/>
      <c r="FI248" s="169"/>
      <c r="FJ248" s="170"/>
    </row>
    <row r="249" spans="1:166" s="4" customFormat="1" ht="28.5" customHeight="1">
      <c r="A249" s="74" t="s">
        <v>8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 t="s">
        <v>23</v>
      </c>
      <c r="AL249" s="74"/>
      <c r="AM249" s="74"/>
      <c r="AN249" s="74"/>
      <c r="AO249" s="74"/>
      <c r="AP249" s="74"/>
      <c r="AQ249" s="74" t="s">
        <v>35</v>
      </c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 t="s">
        <v>36</v>
      </c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128" t="s">
        <v>37</v>
      </c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74" t="s">
        <v>24</v>
      </c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165" t="s">
        <v>29</v>
      </c>
      <c r="EL249" s="166"/>
      <c r="EM249" s="166"/>
      <c r="EN249" s="166"/>
      <c r="EO249" s="166"/>
      <c r="EP249" s="166"/>
      <c r="EQ249" s="166"/>
      <c r="ER249" s="166"/>
      <c r="ES249" s="166"/>
      <c r="ET249" s="166"/>
      <c r="EU249" s="166"/>
      <c r="EV249" s="166"/>
      <c r="EW249" s="166"/>
      <c r="EX249" s="166"/>
      <c r="EY249" s="166"/>
      <c r="EZ249" s="166"/>
      <c r="FA249" s="166"/>
      <c r="FB249" s="166"/>
      <c r="FC249" s="166"/>
      <c r="FD249" s="166"/>
      <c r="FE249" s="166"/>
      <c r="FF249" s="166"/>
      <c r="FG249" s="166"/>
      <c r="FH249" s="166"/>
      <c r="FI249" s="166"/>
      <c r="FJ249" s="167"/>
    </row>
    <row r="250" spans="1:166" s="4" customFormat="1" ht="63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74" t="s">
        <v>45</v>
      </c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 t="s">
        <v>25</v>
      </c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 t="s">
        <v>26</v>
      </c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 t="s">
        <v>27</v>
      </c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 t="s">
        <v>38</v>
      </c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165" t="s">
        <v>46</v>
      </c>
      <c r="EY250" s="166"/>
      <c r="EZ250" s="166"/>
      <c r="FA250" s="166"/>
      <c r="FB250" s="166"/>
      <c r="FC250" s="166"/>
      <c r="FD250" s="166"/>
      <c r="FE250" s="166"/>
      <c r="FF250" s="166"/>
      <c r="FG250" s="166"/>
      <c r="FH250" s="166"/>
      <c r="FI250" s="166"/>
      <c r="FJ250" s="167"/>
    </row>
    <row r="251" spans="1:166" s="4" customFormat="1" ht="18.75">
      <c r="A251" s="69">
        <v>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>
        <v>2</v>
      </c>
      <c r="AL251" s="69"/>
      <c r="AM251" s="69"/>
      <c r="AN251" s="69"/>
      <c r="AO251" s="69"/>
      <c r="AP251" s="69"/>
      <c r="AQ251" s="69">
        <v>3</v>
      </c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>
        <v>4</v>
      </c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>
        <v>5</v>
      </c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>
        <v>6</v>
      </c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>
        <v>7</v>
      </c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>
        <v>8</v>
      </c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>
        <v>9</v>
      </c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>
        <v>10</v>
      </c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120">
        <v>11</v>
      </c>
      <c r="EY251" s="121"/>
      <c r="EZ251" s="121"/>
      <c r="FA251" s="121"/>
      <c r="FB251" s="121"/>
      <c r="FC251" s="121"/>
      <c r="FD251" s="121"/>
      <c r="FE251" s="121"/>
      <c r="FF251" s="121"/>
      <c r="FG251" s="121"/>
      <c r="FH251" s="121"/>
      <c r="FI251" s="121"/>
      <c r="FJ251" s="122"/>
    </row>
    <row r="252" spans="1:166" s="4" customFormat="1" ht="20.25" customHeight="1">
      <c r="A252" s="126" t="s">
        <v>32</v>
      </c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283" t="s">
        <v>33</v>
      </c>
      <c r="AL252" s="283"/>
      <c r="AM252" s="283"/>
      <c r="AN252" s="283"/>
      <c r="AO252" s="283"/>
      <c r="AP252" s="283"/>
      <c r="AQ252" s="288"/>
      <c r="AR252" s="288"/>
      <c r="AS252" s="288"/>
      <c r="AT252" s="288"/>
      <c r="AU252" s="288"/>
      <c r="AV252" s="288"/>
      <c r="AW252" s="288"/>
      <c r="AX252" s="288"/>
      <c r="AY252" s="288"/>
      <c r="AZ252" s="288"/>
      <c r="BA252" s="288"/>
      <c r="BB252" s="288"/>
      <c r="BC252" s="91">
        <f>BC255+BC257</f>
        <v>24000</v>
      </c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>
        <f>BU255+BU257</f>
        <v>1200</v>
      </c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288">
        <f>CH255+CH257</f>
        <v>1200</v>
      </c>
      <c r="CI252" s="288"/>
      <c r="CJ252" s="288"/>
      <c r="CK252" s="288"/>
      <c r="CL252" s="288"/>
      <c r="CM252" s="288"/>
      <c r="CN252" s="288"/>
      <c r="CO252" s="288"/>
      <c r="CP252" s="288"/>
      <c r="CQ252" s="288"/>
      <c r="CR252" s="288"/>
      <c r="CS252" s="288"/>
      <c r="CT252" s="288"/>
      <c r="CU252" s="288"/>
      <c r="CV252" s="288"/>
      <c r="CW252" s="288"/>
      <c r="CX252" s="288"/>
      <c r="CY252" s="288"/>
      <c r="CZ252" s="288"/>
      <c r="DA252" s="288"/>
      <c r="DB252" s="288"/>
      <c r="DC252" s="288"/>
      <c r="DD252" s="288"/>
      <c r="DE252" s="288"/>
      <c r="DF252" s="288"/>
      <c r="DG252" s="288"/>
      <c r="DH252" s="288"/>
      <c r="DI252" s="288"/>
      <c r="DJ252" s="288"/>
      <c r="DK252" s="288"/>
      <c r="DL252" s="288"/>
      <c r="DM252" s="288"/>
      <c r="DN252" s="288"/>
      <c r="DO252" s="288"/>
      <c r="DP252" s="288"/>
      <c r="DQ252" s="288"/>
      <c r="DR252" s="288"/>
      <c r="DS252" s="288"/>
      <c r="DT252" s="288"/>
      <c r="DU252" s="288"/>
      <c r="DV252" s="288"/>
      <c r="DW252" s="288"/>
      <c r="DX252" s="288">
        <f>CH252</f>
        <v>1200</v>
      </c>
      <c r="DY252" s="288"/>
      <c r="DZ252" s="288"/>
      <c r="EA252" s="288"/>
      <c r="EB252" s="288"/>
      <c r="EC252" s="288"/>
      <c r="ED252" s="288"/>
      <c r="EE252" s="288"/>
      <c r="EF252" s="288"/>
      <c r="EG252" s="288"/>
      <c r="EH252" s="288"/>
      <c r="EI252" s="288"/>
      <c r="EJ252" s="288"/>
      <c r="EK252" s="288">
        <f>EK255+EK257</f>
        <v>22800</v>
      </c>
      <c r="EL252" s="288"/>
      <c r="EM252" s="288"/>
      <c r="EN252" s="288"/>
      <c r="EO252" s="288"/>
      <c r="EP252" s="288"/>
      <c r="EQ252" s="288"/>
      <c r="ER252" s="288"/>
      <c r="ES252" s="288"/>
      <c r="ET252" s="288"/>
      <c r="EU252" s="288"/>
      <c r="EV252" s="288"/>
      <c r="EW252" s="288"/>
      <c r="EX252" s="289">
        <f>EX255+EX257</f>
        <v>0</v>
      </c>
      <c r="EY252" s="290"/>
      <c r="EZ252" s="290"/>
      <c r="FA252" s="290"/>
      <c r="FB252" s="290"/>
      <c r="FC252" s="290"/>
      <c r="FD252" s="290"/>
      <c r="FE252" s="290"/>
      <c r="FF252" s="290"/>
      <c r="FG252" s="290"/>
      <c r="FH252" s="290"/>
      <c r="FI252" s="290"/>
      <c r="FJ252" s="291"/>
    </row>
    <row r="253" spans="1:166" s="4" customFormat="1" ht="15" customHeight="1">
      <c r="A253" s="181" t="s">
        <v>22</v>
      </c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279" t="s">
        <v>34</v>
      </c>
      <c r="AL253" s="279"/>
      <c r="AM253" s="279"/>
      <c r="AN253" s="279"/>
      <c r="AO253" s="279"/>
      <c r="AP253" s="279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317"/>
      <c r="CI253" s="317"/>
      <c r="CJ253" s="317"/>
      <c r="CK253" s="317"/>
      <c r="CL253" s="317"/>
      <c r="CM253" s="317"/>
      <c r="CN253" s="317"/>
      <c r="CO253" s="317"/>
      <c r="CP253" s="317"/>
      <c r="CQ253" s="317"/>
      <c r="CR253" s="317"/>
      <c r="CS253" s="317"/>
      <c r="CT253" s="317"/>
      <c r="CU253" s="317"/>
      <c r="CV253" s="317"/>
      <c r="CW253" s="317"/>
      <c r="CX253" s="317"/>
      <c r="CY253" s="317"/>
      <c r="CZ253" s="317"/>
      <c r="DA253" s="317"/>
      <c r="DB253" s="317"/>
      <c r="DC253" s="317"/>
      <c r="DD253" s="317"/>
      <c r="DE253" s="317"/>
      <c r="DF253" s="317"/>
      <c r="DG253" s="317"/>
      <c r="DH253" s="317"/>
      <c r="DI253" s="317"/>
      <c r="DJ253" s="317"/>
      <c r="DK253" s="317"/>
      <c r="DL253" s="317"/>
      <c r="DM253" s="317"/>
      <c r="DN253" s="317"/>
      <c r="DO253" s="317"/>
      <c r="DP253" s="317"/>
      <c r="DQ253" s="317"/>
      <c r="DR253" s="317"/>
      <c r="DS253" s="317"/>
      <c r="DT253" s="317"/>
      <c r="DU253" s="317"/>
      <c r="DV253" s="317"/>
      <c r="DW253" s="317"/>
      <c r="DX253" s="317"/>
      <c r="DY253" s="317"/>
      <c r="DZ253" s="317"/>
      <c r="EA253" s="317"/>
      <c r="EB253" s="317"/>
      <c r="EC253" s="317"/>
      <c r="ED253" s="317"/>
      <c r="EE253" s="317"/>
      <c r="EF253" s="317"/>
      <c r="EG253" s="317"/>
      <c r="EH253" s="317"/>
      <c r="EI253" s="317"/>
      <c r="EJ253" s="317"/>
      <c r="EK253" s="317"/>
      <c r="EL253" s="317"/>
      <c r="EM253" s="317"/>
      <c r="EN253" s="317"/>
      <c r="EO253" s="317"/>
      <c r="EP253" s="317"/>
      <c r="EQ253" s="317"/>
      <c r="ER253" s="317"/>
      <c r="ES253" s="317"/>
      <c r="ET253" s="317"/>
      <c r="EU253" s="317"/>
      <c r="EV253" s="317"/>
      <c r="EW253" s="317"/>
      <c r="EX253" s="306"/>
      <c r="EY253" s="307"/>
      <c r="EZ253" s="307"/>
      <c r="FA253" s="307"/>
      <c r="FB253" s="307"/>
      <c r="FC253" s="307"/>
      <c r="FD253" s="307"/>
      <c r="FE253" s="307"/>
      <c r="FF253" s="307"/>
      <c r="FG253" s="307"/>
      <c r="FH253" s="307"/>
      <c r="FI253" s="307"/>
      <c r="FJ253" s="308"/>
    </row>
    <row r="254" spans="1:166" s="4" customFormat="1" ht="53.25" customHeight="1">
      <c r="A254" s="182" t="s">
        <v>333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279"/>
      <c r="AL254" s="279"/>
      <c r="AM254" s="279"/>
      <c r="AN254" s="279"/>
      <c r="AO254" s="279"/>
      <c r="AP254" s="279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54"/>
      <c r="BT254" s="54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317"/>
      <c r="CI254" s="317"/>
      <c r="CJ254" s="317"/>
      <c r="CK254" s="317"/>
      <c r="CL254" s="317"/>
      <c r="CM254" s="317"/>
      <c r="CN254" s="317"/>
      <c r="CO254" s="317"/>
      <c r="CP254" s="317"/>
      <c r="CQ254" s="317"/>
      <c r="CR254" s="317"/>
      <c r="CS254" s="317"/>
      <c r="CT254" s="317"/>
      <c r="CU254" s="317"/>
      <c r="CV254" s="317"/>
      <c r="CW254" s="317"/>
      <c r="CX254" s="317"/>
      <c r="CY254" s="317"/>
      <c r="CZ254" s="317"/>
      <c r="DA254" s="317"/>
      <c r="DB254" s="317"/>
      <c r="DC254" s="317"/>
      <c r="DD254" s="317"/>
      <c r="DE254" s="317"/>
      <c r="DF254" s="317"/>
      <c r="DG254" s="317"/>
      <c r="DH254" s="317"/>
      <c r="DI254" s="317"/>
      <c r="DJ254" s="317"/>
      <c r="DK254" s="317"/>
      <c r="DL254" s="317"/>
      <c r="DM254" s="317"/>
      <c r="DN254" s="317"/>
      <c r="DO254" s="317"/>
      <c r="DP254" s="317"/>
      <c r="DQ254" s="317"/>
      <c r="DR254" s="317"/>
      <c r="DS254" s="317"/>
      <c r="DT254" s="317"/>
      <c r="DU254" s="317"/>
      <c r="DV254" s="317"/>
      <c r="DW254" s="317"/>
      <c r="DX254" s="317"/>
      <c r="DY254" s="317"/>
      <c r="DZ254" s="317"/>
      <c r="EA254" s="317"/>
      <c r="EB254" s="317"/>
      <c r="EC254" s="317"/>
      <c r="ED254" s="317"/>
      <c r="EE254" s="317"/>
      <c r="EF254" s="317"/>
      <c r="EG254" s="317"/>
      <c r="EH254" s="317"/>
      <c r="EI254" s="317"/>
      <c r="EJ254" s="317"/>
      <c r="EK254" s="317"/>
      <c r="EL254" s="317"/>
      <c r="EM254" s="317"/>
      <c r="EN254" s="317"/>
      <c r="EO254" s="317"/>
      <c r="EP254" s="317"/>
      <c r="EQ254" s="317"/>
      <c r="ER254" s="317"/>
      <c r="ES254" s="317"/>
      <c r="ET254" s="317"/>
      <c r="EU254" s="317"/>
      <c r="EV254" s="317"/>
      <c r="EW254" s="317"/>
      <c r="EX254" s="317"/>
      <c r="EY254" s="317"/>
      <c r="EZ254" s="317"/>
      <c r="FA254" s="317"/>
      <c r="FB254" s="317"/>
      <c r="FC254" s="317"/>
      <c r="FD254" s="317"/>
      <c r="FE254" s="317"/>
      <c r="FF254" s="317"/>
      <c r="FG254" s="317"/>
      <c r="FH254" s="13"/>
      <c r="FI254" s="13"/>
      <c r="FJ254" s="13"/>
    </row>
    <row r="255" spans="1:166" s="11" customFormat="1" ht="18.75" customHeight="1">
      <c r="A255" s="70" t="s">
        <v>331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142" t="s">
        <v>178</v>
      </c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91">
        <f>BC256</f>
        <v>1200</v>
      </c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>
        <f>BU256</f>
        <v>1200</v>
      </c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288">
        <f>CH256</f>
        <v>1200</v>
      </c>
      <c r="CI255" s="288"/>
      <c r="CJ255" s="288"/>
      <c r="CK255" s="288"/>
      <c r="CL255" s="288"/>
      <c r="CM255" s="288"/>
      <c r="CN255" s="288"/>
      <c r="CO255" s="288"/>
      <c r="CP255" s="288"/>
      <c r="CQ255" s="288"/>
      <c r="CR255" s="288"/>
      <c r="CS255" s="288"/>
      <c r="CT255" s="288"/>
      <c r="CU255" s="288"/>
      <c r="CV255" s="288"/>
      <c r="CW255" s="288"/>
      <c r="CX255" s="288"/>
      <c r="CY255" s="288"/>
      <c r="CZ255" s="288"/>
      <c r="DA255" s="288"/>
      <c r="DB255" s="288"/>
      <c r="DC255" s="288"/>
      <c r="DD255" s="288"/>
      <c r="DE255" s="288"/>
      <c r="DF255" s="288"/>
      <c r="DG255" s="288"/>
      <c r="DH255" s="288"/>
      <c r="DI255" s="288"/>
      <c r="DJ255" s="288"/>
      <c r="DK255" s="288"/>
      <c r="DL255" s="288"/>
      <c r="DM255" s="288"/>
      <c r="DN255" s="288"/>
      <c r="DO255" s="288"/>
      <c r="DP255" s="288"/>
      <c r="DQ255" s="288"/>
      <c r="DR255" s="288"/>
      <c r="DS255" s="288"/>
      <c r="DT255" s="288"/>
      <c r="DU255" s="288"/>
      <c r="DV255" s="288"/>
      <c r="DW255" s="288"/>
      <c r="DX255" s="288">
        <f>CH255</f>
        <v>1200</v>
      </c>
      <c r="DY255" s="288"/>
      <c r="DZ255" s="288"/>
      <c r="EA255" s="288"/>
      <c r="EB255" s="288"/>
      <c r="EC255" s="288"/>
      <c r="ED255" s="288"/>
      <c r="EE255" s="288"/>
      <c r="EF255" s="288"/>
      <c r="EG255" s="288"/>
      <c r="EH255" s="288"/>
      <c r="EI255" s="288"/>
      <c r="EJ255" s="288"/>
      <c r="EK255" s="288">
        <v>0</v>
      </c>
      <c r="EL255" s="288"/>
      <c r="EM255" s="288"/>
      <c r="EN255" s="288"/>
      <c r="EO255" s="288"/>
      <c r="EP255" s="288"/>
      <c r="EQ255" s="288"/>
      <c r="ER255" s="288"/>
      <c r="ES255" s="288"/>
      <c r="ET255" s="288"/>
      <c r="EU255" s="288"/>
      <c r="EV255" s="288"/>
      <c r="EW255" s="288"/>
      <c r="EX255" s="321">
        <v>0</v>
      </c>
      <c r="EY255" s="321"/>
      <c r="EZ255" s="321"/>
      <c r="FA255" s="321"/>
      <c r="FB255" s="321"/>
      <c r="FC255" s="321"/>
      <c r="FD255" s="321"/>
      <c r="FE255" s="321"/>
      <c r="FF255" s="321"/>
      <c r="FG255" s="321"/>
      <c r="FH255" s="50"/>
      <c r="FI255" s="50"/>
      <c r="FJ255" s="50"/>
    </row>
    <row r="256" spans="1:166" s="4" customFormat="1" ht="51.75" customHeight="1">
      <c r="A256" s="97" t="s">
        <v>330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171" t="s">
        <v>178</v>
      </c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77">
        <v>1200</v>
      </c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>
        <v>1200</v>
      </c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317">
        <v>1200</v>
      </c>
      <c r="CI256" s="317"/>
      <c r="CJ256" s="317"/>
      <c r="CK256" s="317"/>
      <c r="CL256" s="317"/>
      <c r="CM256" s="317"/>
      <c r="CN256" s="317"/>
      <c r="CO256" s="317"/>
      <c r="CP256" s="317"/>
      <c r="CQ256" s="317"/>
      <c r="CR256" s="317"/>
      <c r="CS256" s="317"/>
      <c r="CT256" s="317"/>
      <c r="CU256" s="317"/>
      <c r="CV256" s="317"/>
      <c r="CW256" s="317"/>
      <c r="CX256" s="317"/>
      <c r="CY256" s="317"/>
      <c r="CZ256" s="317"/>
      <c r="DA256" s="317"/>
      <c r="DB256" s="317"/>
      <c r="DC256" s="317"/>
      <c r="DD256" s="317"/>
      <c r="DE256" s="317"/>
      <c r="DF256" s="317"/>
      <c r="DG256" s="317"/>
      <c r="DH256" s="317"/>
      <c r="DI256" s="317"/>
      <c r="DJ256" s="317"/>
      <c r="DK256" s="317"/>
      <c r="DL256" s="317"/>
      <c r="DM256" s="317"/>
      <c r="DN256" s="317"/>
      <c r="DO256" s="317"/>
      <c r="DP256" s="317"/>
      <c r="DQ256" s="317"/>
      <c r="DR256" s="317"/>
      <c r="DS256" s="317"/>
      <c r="DT256" s="317"/>
      <c r="DU256" s="317"/>
      <c r="DV256" s="317"/>
      <c r="DW256" s="317"/>
      <c r="DX256" s="317">
        <f>CH256</f>
        <v>1200</v>
      </c>
      <c r="DY256" s="317"/>
      <c r="DZ256" s="317"/>
      <c r="EA256" s="317"/>
      <c r="EB256" s="317"/>
      <c r="EC256" s="317"/>
      <c r="ED256" s="317"/>
      <c r="EE256" s="317"/>
      <c r="EF256" s="317"/>
      <c r="EG256" s="317"/>
      <c r="EH256" s="317"/>
      <c r="EI256" s="317"/>
      <c r="EJ256" s="317"/>
      <c r="EK256" s="317">
        <f>BC256-CH256</f>
        <v>0</v>
      </c>
      <c r="EL256" s="317"/>
      <c r="EM256" s="317"/>
      <c r="EN256" s="317"/>
      <c r="EO256" s="317"/>
      <c r="EP256" s="317"/>
      <c r="EQ256" s="317"/>
      <c r="ER256" s="317"/>
      <c r="ES256" s="317"/>
      <c r="ET256" s="317"/>
      <c r="EU256" s="317"/>
      <c r="EV256" s="317"/>
      <c r="EW256" s="317"/>
      <c r="EX256" s="322">
        <v>0</v>
      </c>
      <c r="EY256" s="322"/>
      <c r="EZ256" s="322"/>
      <c r="FA256" s="322"/>
      <c r="FB256" s="322"/>
      <c r="FC256" s="322"/>
      <c r="FD256" s="322"/>
      <c r="FE256" s="322"/>
      <c r="FF256" s="322"/>
      <c r="FG256" s="322"/>
      <c r="FH256" s="51"/>
      <c r="FI256" s="51"/>
      <c r="FJ256" s="51"/>
    </row>
    <row r="257" spans="1:166" s="11" customFormat="1" ht="20.25" customHeight="1">
      <c r="A257" s="70" t="s">
        <v>332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142" t="s">
        <v>178</v>
      </c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91">
        <f>BC258</f>
        <v>22800</v>
      </c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>
        <f>BU258</f>
        <v>0</v>
      </c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288">
        <f>CH258</f>
        <v>0</v>
      </c>
      <c r="CI257" s="288"/>
      <c r="CJ257" s="288"/>
      <c r="CK257" s="288"/>
      <c r="CL257" s="288"/>
      <c r="CM257" s="288"/>
      <c r="CN257" s="288"/>
      <c r="CO257" s="288"/>
      <c r="CP257" s="288"/>
      <c r="CQ257" s="288"/>
      <c r="CR257" s="288"/>
      <c r="CS257" s="288"/>
      <c r="CT257" s="288"/>
      <c r="CU257" s="288"/>
      <c r="CV257" s="288"/>
      <c r="CW257" s="288"/>
      <c r="CX257" s="288"/>
      <c r="CY257" s="288"/>
      <c r="CZ257" s="288"/>
      <c r="DA257" s="288"/>
      <c r="DB257" s="288"/>
      <c r="DC257" s="288"/>
      <c r="DD257" s="288"/>
      <c r="DE257" s="288"/>
      <c r="DF257" s="288"/>
      <c r="DG257" s="288"/>
      <c r="DH257" s="288"/>
      <c r="DI257" s="288"/>
      <c r="DJ257" s="288"/>
      <c r="DK257" s="288"/>
      <c r="DL257" s="288"/>
      <c r="DM257" s="288"/>
      <c r="DN257" s="288"/>
      <c r="DO257" s="288"/>
      <c r="DP257" s="288"/>
      <c r="DQ257" s="288"/>
      <c r="DR257" s="288"/>
      <c r="DS257" s="288"/>
      <c r="DT257" s="288"/>
      <c r="DU257" s="288"/>
      <c r="DV257" s="288"/>
      <c r="DW257" s="288"/>
      <c r="DX257" s="288">
        <f>CH257</f>
        <v>0</v>
      </c>
      <c r="DY257" s="288"/>
      <c r="DZ257" s="288"/>
      <c r="EA257" s="288"/>
      <c r="EB257" s="288"/>
      <c r="EC257" s="288"/>
      <c r="ED257" s="288"/>
      <c r="EE257" s="288"/>
      <c r="EF257" s="288"/>
      <c r="EG257" s="288"/>
      <c r="EH257" s="288"/>
      <c r="EI257" s="288"/>
      <c r="EJ257" s="288"/>
      <c r="EK257" s="288">
        <f>BC257-CH257</f>
        <v>22800</v>
      </c>
      <c r="EL257" s="288"/>
      <c r="EM257" s="288"/>
      <c r="EN257" s="288"/>
      <c r="EO257" s="288"/>
      <c r="EP257" s="288"/>
      <c r="EQ257" s="288"/>
      <c r="ER257" s="288"/>
      <c r="ES257" s="288"/>
      <c r="ET257" s="288"/>
      <c r="EU257" s="288"/>
      <c r="EV257" s="288"/>
      <c r="EW257" s="288"/>
      <c r="EX257" s="321">
        <v>0</v>
      </c>
      <c r="EY257" s="321"/>
      <c r="EZ257" s="321"/>
      <c r="FA257" s="321"/>
      <c r="FB257" s="321"/>
      <c r="FC257" s="321"/>
      <c r="FD257" s="321"/>
      <c r="FE257" s="321"/>
      <c r="FF257" s="321"/>
      <c r="FG257" s="321"/>
      <c r="FH257" s="50"/>
      <c r="FI257" s="50"/>
      <c r="FJ257" s="50"/>
    </row>
    <row r="258" spans="1:166" s="4" customFormat="1" ht="56.25" customHeight="1">
      <c r="A258" s="97" t="s">
        <v>330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171" t="s">
        <v>178</v>
      </c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77">
        <v>22800</v>
      </c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>
        <v>0</v>
      </c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317">
        <v>0</v>
      </c>
      <c r="CI258" s="317"/>
      <c r="CJ258" s="317"/>
      <c r="CK258" s="317"/>
      <c r="CL258" s="317"/>
      <c r="CM258" s="317"/>
      <c r="CN258" s="317"/>
      <c r="CO258" s="317"/>
      <c r="CP258" s="317"/>
      <c r="CQ258" s="317"/>
      <c r="CR258" s="317"/>
      <c r="CS258" s="317"/>
      <c r="CT258" s="317"/>
      <c r="CU258" s="317"/>
      <c r="CV258" s="317"/>
      <c r="CW258" s="317"/>
      <c r="CX258" s="317"/>
      <c r="CY258" s="317"/>
      <c r="CZ258" s="317"/>
      <c r="DA258" s="317"/>
      <c r="DB258" s="317"/>
      <c r="DC258" s="317"/>
      <c r="DD258" s="317"/>
      <c r="DE258" s="317"/>
      <c r="DF258" s="317"/>
      <c r="DG258" s="317"/>
      <c r="DH258" s="317"/>
      <c r="DI258" s="317"/>
      <c r="DJ258" s="317"/>
      <c r="DK258" s="317"/>
      <c r="DL258" s="317"/>
      <c r="DM258" s="317"/>
      <c r="DN258" s="317"/>
      <c r="DO258" s="317"/>
      <c r="DP258" s="317"/>
      <c r="DQ258" s="317"/>
      <c r="DR258" s="317"/>
      <c r="DS258" s="317"/>
      <c r="DT258" s="317"/>
      <c r="DU258" s="317"/>
      <c r="DV258" s="317"/>
      <c r="DW258" s="317"/>
      <c r="DX258" s="317">
        <f>CH258</f>
        <v>0</v>
      </c>
      <c r="DY258" s="317"/>
      <c r="DZ258" s="317"/>
      <c r="EA258" s="317"/>
      <c r="EB258" s="317"/>
      <c r="EC258" s="317"/>
      <c r="ED258" s="317"/>
      <c r="EE258" s="317"/>
      <c r="EF258" s="317"/>
      <c r="EG258" s="317"/>
      <c r="EH258" s="317"/>
      <c r="EI258" s="317"/>
      <c r="EJ258" s="317"/>
      <c r="EK258" s="317">
        <f>BC258-CH258</f>
        <v>22800</v>
      </c>
      <c r="EL258" s="317"/>
      <c r="EM258" s="317"/>
      <c r="EN258" s="317"/>
      <c r="EO258" s="317"/>
      <c r="EP258" s="317"/>
      <c r="EQ258" s="317"/>
      <c r="ER258" s="317"/>
      <c r="ES258" s="317"/>
      <c r="ET258" s="317"/>
      <c r="EU258" s="317"/>
      <c r="EV258" s="317"/>
      <c r="EW258" s="317"/>
      <c r="EX258" s="322">
        <v>0</v>
      </c>
      <c r="EY258" s="322"/>
      <c r="EZ258" s="322"/>
      <c r="FA258" s="322"/>
      <c r="FB258" s="322"/>
      <c r="FC258" s="322"/>
      <c r="FD258" s="322"/>
      <c r="FE258" s="322"/>
      <c r="FF258" s="322"/>
      <c r="FG258" s="322"/>
      <c r="FH258" s="51"/>
      <c r="FI258" s="51"/>
      <c r="FJ258" s="51"/>
    </row>
    <row r="259" spans="1:166" s="4" customFormat="1" ht="18.75" customHeight="1">
      <c r="A259" s="130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2"/>
      <c r="BI259" s="178" t="s">
        <v>103</v>
      </c>
      <c r="BJ259" s="292"/>
      <c r="BK259" s="292"/>
      <c r="BL259" s="292"/>
      <c r="BM259" s="292"/>
      <c r="BN259" s="292"/>
      <c r="BO259" s="292"/>
      <c r="BP259" s="292"/>
      <c r="BQ259" s="292"/>
      <c r="BR259" s="292"/>
      <c r="BS259" s="292"/>
      <c r="BT259" s="292"/>
      <c r="BU259" s="292"/>
      <c r="BV259" s="292"/>
      <c r="BW259" s="292"/>
      <c r="BX259" s="292"/>
      <c r="BY259" s="292"/>
      <c r="BZ259" s="292"/>
      <c r="CA259" s="292"/>
      <c r="CB259" s="292"/>
      <c r="CC259" s="292"/>
      <c r="CD259" s="292"/>
      <c r="CE259" s="292"/>
      <c r="CF259" s="292"/>
      <c r="CG259" s="292"/>
      <c r="CH259" s="292"/>
      <c r="CI259" s="292"/>
      <c r="CJ259" s="292"/>
      <c r="CK259" s="292"/>
      <c r="CL259" s="292"/>
      <c r="CM259" s="292"/>
      <c r="CN259" s="292"/>
      <c r="CO259" s="292"/>
      <c r="CP259" s="292"/>
      <c r="CQ259" s="292"/>
      <c r="CR259" s="130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1"/>
      <c r="DF259" s="131"/>
      <c r="DG259" s="131"/>
      <c r="DH259" s="131"/>
      <c r="DI259" s="131"/>
      <c r="DJ259" s="131"/>
      <c r="DK259" s="131"/>
      <c r="DL259" s="131"/>
      <c r="DM259" s="131"/>
      <c r="DN259" s="131"/>
      <c r="DO259" s="131"/>
      <c r="DP259" s="131"/>
      <c r="DQ259" s="131"/>
      <c r="DR259" s="131"/>
      <c r="DS259" s="131"/>
      <c r="DT259" s="131"/>
      <c r="DU259" s="131"/>
      <c r="DV259" s="131"/>
      <c r="DW259" s="131"/>
      <c r="DX259" s="131"/>
      <c r="DY259" s="131"/>
      <c r="DZ259" s="131"/>
      <c r="EA259" s="131"/>
      <c r="EB259" s="131"/>
      <c r="EC259" s="131"/>
      <c r="ED259" s="131"/>
      <c r="EE259" s="131"/>
      <c r="EF259" s="131"/>
      <c r="EG259" s="131"/>
      <c r="EH259" s="131"/>
      <c r="EI259" s="131"/>
      <c r="EJ259" s="131"/>
      <c r="EK259" s="131"/>
      <c r="EL259" s="131"/>
      <c r="EM259" s="131"/>
      <c r="EN259" s="131"/>
      <c r="EO259" s="131"/>
      <c r="EP259" s="131"/>
      <c r="EQ259" s="131"/>
      <c r="ER259" s="131"/>
      <c r="ES259" s="131"/>
      <c r="ET259" s="131"/>
      <c r="EU259" s="131"/>
      <c r="EV259" s="131"/>
      <c r="EW259" s="131"/>
      <c r="EX259" s="131"/>
      <c r="EY259" s="131"/>
      <c r="EZ259" s="131"/>
      <c r="FA259" s="131"/>
      <c r="FB259" s="131"/>
      <c r="FC259" s="131"/>
      <c r="FD259" s="131"/>
      <c r="FE259" s="131"/>
      <c r="FF259" s="131"/>
      <c r="FG259" s="132"/>
      <c r="FH259" s="14"/>
      <c r="FI259" s="14"/>
      <c r="FJ259" s="14"/>
    </row>
    <row r="260" spans="1:166" s="4" customFormat="1" ht="35.25" customHeight="1" hidden="1">
      <c r="A260" s="168" t="s">
        <v>81</v>
      </c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69"/>
      <c r="CA260" s="169"/>
      <c r="CB260" s="169"/>
      <c r="CC260" s="169"/>
      <c r="CD260" s="169"/>
      <c r="CE260" s="169"/>
      <c r="CF260" s="169"/>
      <c r="CG260" s="169"/>
      <c r="CH260" s="169"/>
      <c r="CI260" s="169"/>
      <c r="CJ260" s="169"/>
      <c r="CK260" s="169"/>
      <c r="CL260" s="169"/>
      <c r="CM260" s="169"/>
      <c r="CN260" s="169"/>
      <c r="CO260" s="169"/>
      <c r="CP260" s="169"/>
      <c r="CQ260" s="169"/>
      <c r="CR260" s="169"/>
      <c r="CS260" s="169"/>
      <c r="CT260" s="169"/>
      <c r="CU260" s="169"/>
      <c r="CV260" s="169"/>
      <c r="CW260" s="169"/>
      <c r="CX260" s="169"/>
      <c r="CY260" s="169"/>
      <c r="CZ260" s="169"/>
      <c r="DA260" s="169"/>
      <c r="DB260" s="169"/>
      <c r="DC260" s="169"/>
      <c r="DD260" s="169"/>
      <c r="DE260" s="169"/>
      <c r="DF260" s="169"/>
      <c r="DG260" s="169"/>
      <c r="DH260" s="169"/>
      <c r="DI260" s="169"/>
      <c r="DJ260" s="169"/>
      <c r="DK260" s="169"/>
      <c r="DL260" s="169"/>
      <c r="DM260" s="169"/>
      <c r="DN260" s="169"/>
      <c r="DO260" s="169"/>
      <c r="DP260" s="169"/>
      <c r="DQ260" s="169"/>
      <c r="DR260" s="169"/>
      <c r="DS260" s="169"/>
      <c r="DT260" s="169"/>
      <c r="DU260" s="169"/>
      <c r="DV260" s="169"/>
      <c r="DW260" s="169"/>
      <c r="DX260" s="169"/>
      <c r="DY260" s="169"/>
      <c r="DZ260" s="169"/>
      <c r="EA260" s="169"/>
      <c r="EB260" s="169"/>
      <c r="EC260" s="169"/>
      <c r="ED260" s="169"/>
      <c r="EE260" s="169"/>
      <c r="EF260" s="169"/>
      <c r="EG260" s="169"/>
      <c r="EH260" s="169"/>
      <c r="EI260" s="169"/>
      <c r="EJ260" s="169"/>
      <c r="EK260" s="169"/>
      <c r="EL260" s="169"/>
      <c r="EM260" s="169"/>
      <c r="EN260" s="169"/>
      <c r="EO260" s="169"/>
      <c r="EP260" s="169"/>
      <c r="EQ260" s="169"/>
      <c r="ER260" s="169"/>
      <c r="ES260" s="169"/>
      <c r="ET260" s="169"/>
      <c r="EU260" s="169"/>
      <c r="EV260" s="169"/>
      <c r="EW260" s="169"/>
      <c r="EX260" s="169"/>
      <c r="EY260" s="169"/>
      <c r="EZ260" s="169"/>
      <c r="FA260" s="169"/>
      <c r="FB260" s="169"/>
      <c r="FC260" s="169"/>
      <c r="FD260" s="169"/>
      <c r="FE260" s="169"/>
      <c r="FF260" s="169"/>
      <c r="FG260" s="169"/>
      <c r="FH260" s="169"/>
      <c r="FI260" s="169"/>
      <c r="FJ260" s="170"/>
    </row>
    <row r="261" spans="1:166" s="4" customFormat="1" ht="28.5" customHeight="1">
      <c r="A261" s="74" t="s">
        <v>8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 t="s">
        <v>23</v>
      </c>
      <c r="AL261" s="74"/>
      <c r="AM261" s="74"/>
      <c r="AN261" s="74"/>
      <c r="AO261" s="74"/>
      <c r="AP261" s="74"/>
      <c r="AQ261" s="74" t="s">
        <v>35</v>
      </c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 t="s">
        <v>36</v>
      </c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128" t="s">
        <v>37</v>
      </c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74" t="s">
        <v>24</v>
      </c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165" t="s">
        <v>29</v>
      </c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7"/>
    </row>
    <row r="262" spans="1:166" s="4" customFormat="1" ht="63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74" t="s">
        <v>45</v>
      </c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 t="s">
        <v>25</v>
      </c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 t="s">
        <v>26</v>
      </c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 t="s">
        <v>27</v>
      </c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 t="s">
        <v>38</v>
      </c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165" t="s">
        <v>46</v>
      </c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7"/>
    </row>
    <row r="263" spans="1:166" s="4" customFormat="1" ht="18.75">
      <c r="A263" s="69">
        <v>1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>
        <v>2</v>
      </c>
      <c r="AL263" s="69"/>
      <c r="AM263" s="69"/>
      <c r="AN263" s="69"/>
      <c r="AO263" s="69"/>
      <c r="AP263" s="69"/>
      <c r="AQ263" s="69">
        <v>3</v>
      </c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>
        <v>4</v>
      </c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>
        <v>5</v>
      </c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>
        <v>6</v>
      </c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>
        <v>7</v>
      </c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>
        <v>8</v>
      </c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>
        <v>9</v>
      </c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>
        <v>10</v>
      </c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120">
        <v>11</v>
      </c>
      <c r="EY263" s="121"/>
      <c r="EZ263" s="121"/>
      <c r="FA263" s="121"/>
      <c r="FB263" s="121"/>
      <c r="FC263" s="121"/>
      <c r="FD263" s="121"/>
      <c r="FE263" s="121"/>
      <c r="FF263" s="121"/>
      <c r="FG263" s="121"/>
      <c r="FH263" s="121"/>
      <c r="FI263" s="121"/>
      <c r="FJ263" s="122"/>
    </row>
    <row r="264" spans="1:166" s="4" customFormat="1" ht="21" customHeight="1">
      <c r="A264" s="126" t="s">
        <v>32</v>
      </c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7" t="s">
        <v>33</v>
      </c>
      <c r="AL264" s="127"/>
      <c r="AM264" s="127"/>
      <c r="AN264" s="127"/>
      <c r="AO264" s="127"/>
      <c r="AP264" s="127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91">
        <f>BC266+BC268+BC272</f>
        <v>442302.06</v>
      </c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>
        <f>BU266+BU268+BU272</f>
        <v>436265.19</v>
      </c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61">
        <f>CH266+CH268+CH272</f>
        <v>436265.19</v>
      </c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>
        <f>CH264</f>
        <v>436265.19</v>
      </c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>
        <f>BC264-CH264</f>
        <v>6036.869999999995</v>
      </c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85">
        <f>BU264-CH264</f>
        <v>0</v>
      </c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3"/>
    </row>
    <row r="265" spans="1:166" s="4" customFormat="1" ht="35.25" customHeight="1">
      <c r="A265" s="89" t="s">
        <v>325</v>
      </c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90"/>
      <c r="AL265" s="90"/>
      <c r="AM265" s="90"/>
      <c r="AN265" s="90"/>
      <c r="AO265" s="90"/>
      <c r="AP265" s="90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56"/>
      <c r="BT265" s="56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46"/>
      <c r="CI265" s="146"/>
      <c r="CJ265" s="146"/>
      <c r="CK265" s="146"/>
      <c r="CL265" s="146"/>
      <c r="CM265" s="146"/>
      <c r="CN265" s="146"/>
      <c r="CO265" s="146"/>
      <c r="CP265" s="146"/>
      <c r="CQ265" s="146"/>
      <c r="CR265" s="146"/>
      <c r="CS265" s="146"/>
      <c r="CT265" s="146"/>
      <c r="CU265" s="146"/>
      <c r="CV265" s="146"/>
      <c r="CW265" s="146"/>
      <c r="CX265" s="146"/>
      <c r="CY265" s="146"/>
      <c r="CZ265" s="146"/>
      <c r="DA265" s="146"/>
      <c r="DB265" s="146"/>
      <c r="DC265" s="146"/>
      <c r="DD265" s="146"/>
      <c r="DE265" s="146"/>
      <c r="DF265" s="146"/>
      <c r="DG265" s="146"/>
      <c r="DH265" s="146"/>
      <c r="DI265" s="146"/>
      <c r="DJ265" s="146"/>
      <c r="DK265" s="146"/>
      <c r="DL265" s="146"/>
      <c r="DM265" s="146"/>
      <c r="DN265" s="146"/>
      <c r="DO265" s="146"/>
      <c r="DP265" s="146"/>
      <c r="DQ265" s="146"/>
      <c r="DR265" s="146"/>
      <c r="DS265" s="146"/>
      <c r="DT265" s="146"/>
      <c r="DU265" s="146"/>
      <c r="DV265" s="146"/>
      <c r="DW265" s="146"/>
      <c r="DX265" s="146"/>
      <c r="DY265" s="146"/>
      <c r="DZ265" s="146"/>
      <c r="EA265" s="146"/>
      <c r="EB265" s="146"/>
      <c r="EC265" s="146"/>
      <c r="ED265" s="146"/>
      <c r="EE265" s="146"/>
      <c r="EF265" s="146"/>
      <c r="EG265" s="146"/>
      <c r="EH265" s="146"/>
      <c r="EI265" s="146"/>
      <c r="EJ265" s="146"/>
      <c r="EK265" s="145"/>
      <c r="EL265" s="145"/>
      <c r="EM265" s="145"/>
      <c r="EN265" s="145"/>
      <c r="EO265" s="145"/>
      <c r="EP265" s="145"/>
      <c r="EQ265" s="145"/>
      <c r="ER265" s="145"/>
      <c r="ES265" s="145"/>
      <c r="ET265" s="145"/>
      <c r="EU265" s="145"/>
      <c r="EV265" s="145"/>
      <c r="EW265" s="145"/>
      <c r="EX265" s="253"/>
      <c r="EY265" s="253"/>
      <c r="EZ265" s="253"/>
      <c r="FA265" s="253"/>
      <c r="FB265" s="253"/>
      <c r="FC265" s="253"/>
      <c r="FD265" s="253"/>
      <c r="FE265" s="253"/>
      <c r="FF265" s="253"/>
      <c r="FG265" s="253"/>
      <c r="FH265" s="40"/>
      <c r="FI265" s="40"/>
      <c r="FJ265" s="40"/>
    </row>
    <row r="266" spans="1:166" s="4" customFormat="1" ht="20.25" customHeight="1">
      <c r="A266" s="221" t="s">
        <v>311</v>
      </c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1"/>
      <c r="AK266" s="90"/>
      <c r="AL266" s="90"/>
      <c r="AM266" s="90"/>
      <c r="AN266" s="90"/>
      <c r="AO266" s="90"/>
      <c r="AP266" s="90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125">
        <f>BC267</f>
        <v>10000</v>
      </c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57"/>
      <c r="BT266" s="57"/>
      <c r="BU266" s="125">
        <f>BU267</f>
        <v>5981.82</v>
      </c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47">
        <f>CH267</f>
        <v>5981.82</v>
      </c>
      <c r="CI266" s="147"/>
      <c r="CJ266" s="147"/>
      <c r="CK266" s="147"/>
      <c r="CL266" s="147"/>
      <c r="CM266" s="147"/>
      <c r="CN266" s="147"/>
      <c r="CO266" s="147"/>
      <c r="CP266" s="147"/>
      <c r="CQ266" s="147"/>
      <c r="CR266" s="147"/>
      <c r="CS266" s="147"/>
      <c r="CT266" s="147"/>
      <c r="CU266" s="147"/>
      <c r="CV266" s="147"/>
      <c r="CW266" s="147"/>
      <c r="CX266" s="145"/>
      <c r="CY266" s="145"/>
      <c r="CZ266" s="145"/>
      <c r="DA266" s="145"/>
      <c r="DB266" s="145"/>
      <c r="DC266" s="145"/>
      <c r="DD266" s="145"/>
      <c r="DE266" s="145"/>
      <c r="DF266" s="145"/>
      <c r="DG266" s="145"/>
      <c r="DH266" s="145"/>
      <c r="DI266" s="145"/>
      <c r="DJ266" s="145"/>
      <c r="DK266" s="145"/>
      <c r="DL266" s="145"/>
      <c r="DM266" s="145"/>
      <c r="DN266" s="145"/>
      <c r="DO266" s="145"/>
      <c r="DP266" s="145"/>
      <c r="DQ266" s="145"/>
      <c r="DR266" s="145"/>
      <c r="DS266" s="145"/>
      <c r="DT266" s="145"/>
      <c r="DU266" s="145"/>
      <c r="DV266" s="145"/>
      <c r="DW266" s="145"/>
      <c r="DX266" s="147">
        <f>DX267</f>
        <v>5981.82</v>
      </c>
      <c r="DY266" s="147"/>
      <c r="DZ266" s="147"/>
      <c r="EA266" s="147"/>
      <c r="EB266" s="147"/>
      <c r="EC266" s="147"/>
      <c r="ED266" s="147"/>
      <c r="EE266" s="147"/>
      <c r="EF266" s="147"/>
      <c r="EG266" s="147"/>
      <c r="EH266" s="147"/>
      <c r="EI266" s="147"/>
      <c r="EJ266" s="147"/>
      <c r="EK266" s="147">
        <f>EK267</f>
        <v>4018.1800000000003</v>
      </c>
      <c r="EL266" s="147"/>
      <c r="EM266" s="147"/>
      <c r="EN266" s="147"/>
      <c r="EO266" s="147"/>
      <c r="EP266" s="147"/>
      <c r="EQ266" s="147"/>
      <c r="ER266" s="147"/>
      <c r="ES266" s="147"/>
      <c r="ET266" s="147"/>
      <c r="EU266" s="147"/>
      <c r="EV266" s="147"/>
      <c r="EW266" s="147"/>
      <c r="EX266" s="147">
        <f>EX267</f>
        <v>0</v>
      </c>
      <c r="EY266" s="147"/>
      <c r="EZ266" s="147"/>
      <c r="FA266" s="147"/>
      <c r="FB266" s="147"/>
      <c r="FC266" s="147"/>
      <c r="FD266" s="147"/>
      <c r="FE266" s="147"/>
      <c r="FF266" s="147"/>
      <c r="FG266" s="147"/>
      <c r="FH266" s="40"/>
      <c r="FI266" s="40"/>
      <c r="FJ266" s="40"/>
    </row>
    <row r="267" spans="1:166" s="4" customFormat="1" ht="20.25" customHeight="1">
      <c r="A267" s="72" t="s">
        <v>199</v>
      </c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90" t="s">
        <v>63</v>
      </c>
      <c r="AL267" s="90"/>
      <c r="AM267" s="90"/>
      <c r="AN267" s="90"/>
      <c r="AO267" s="90"/>
      <c r="AP267" s="90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62">
        <v>10000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56"/>
      <c r="BT267" s="56"/>
      <c r="BU267" s="62">
        <v>5981.82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145">
        <v>5981.82</v>
      </c>
      <c r="CI267" s="145"/>
      <c r="CJ267" s="145"/>
      <c r="CK267" s="145"/>
      <c r="CL267" s="145"/>
      <c r="CM267" s="145"/>
      <c r="CN267" s="145"/>
      <c r="CO267" s="145"/>
      <c r="CP267" s="145"/>
      <c r="CQ267" s="145"/>
      <c r="CR267" s="145"/>
      <c r="CS267" s="145"/>
      <c r="CT267" s="145"/>
      <c r="CU267" s="145"/>
      <c r="CV267" s="145"/>
      <c r="CW267" s="145"/>
      <c r="CX267" s="146"/>
      <c r="CY267" s="146"/>
      <c r="CZ267" s="146"/>
      <c r="DA267" s="146"/>
      <c r="DB267" s="146"/>
      <c r="DC267" s="146"/>
      <c r="DD267" s="146"/>
      <c r="DE267" s="146"/>
      <c r="DF267" s="146"/>
      <c r="DG267" s="146"/>
      <c r="DH267" s="146"/>
      <c r="DI267" s="146"/>
      <c r="DJ267" s="146"/>
      <c r="DK267" s="146"/>
      <c r="DL267" s="146"/>
      <c r="DM267" s="146"/>
      <c r="DN267" s="146"/>
      <c r="DO267" s="146"/>
      <c r="DP267" s="146"/>
      <c r="DQ267" s="146"/>
      <c r="DR267" s="146"/>
      <c r="DS267" s="146"/>
      <c r="DT267" s="146"/>
      <c r="DU267" s="146"/>
      <c r="DV267" s="146"/>
      <c r="DW267" s="146"/>
      <c r="DX267" s="253">
        <f>CH267</f>
        <v>5981.82</v>
      </c>
      <c r="DY267" s="146"/>
      <c r="DZ267" s="146"/>
      <c r="EA267" s="146"/>
      <c r="EB267" s="146"/>
      <c r="EC267" s="146"/>
      <c r="ED267" s="146"/>
      <c r="EE267" s="146"/>
      <c r="EF267" s="146"/>
      <c r="EG267" s="146"/>
      <c r="EH267" s="146"/>
      <c r="EI267" s="146"/>
      <c r="EJ267" s="146"/>
      <c r="EK267" s="145">
        <f>BC267-BU267</f>
        <v>4018.1800000000003</v>
      </c>
      <c r="EL267" s="146"/>
      <c r="EM267" s="146"/>
      <c r="EN267" s="146"/>
      <c r="EO267" s="146"/>
      <c r="EP267" s="146"/>
      <c r="EQ267" s="146"/>
      <c r="ER267" s="146"/>
      <c r="ES267" s="146"/>
      <c r="ET267" s="146"/>
      <c r="EU267" s="146"/>
      <c r="EV267" s="146"/>
      <c r="EW267" s="146"/>
      <c r="EX267" s="253">
        <f>BU267-CH267</f>
        <v>0</v>
      </c>
      <c r="EY267" s="253"/>
      <c r="EZ267" s="253"/>
      <c r="FA267" s="253"/>
      <c r="FB267" s="253"/>
      <c r="FC267" s="253"/>
      <c r="FD267" s="253"/>
      <c r="FE267" s="253"/>
      <c r="FF267" s="253"/>
      <c r="FG267" s="253"/>
      <c r="FH267" s="40"/>
      <c r="FI267" s="40"/>
      <c r="FJ267" s="40"/>
    </row>
    <row r="268" spans="1:166" s="11" customFormat="1" ht="37.5" customHeight="1">
      <c r="A268" s="68" t="s">
        <v>326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73"/>
      <c r="AL268" s="73"/>
      <c r="AM268" s="73"/>
      <c r="AN268" s="73"/>
      <c r="AO268" s="73"/>
      <c r="AP268" s="73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91">
        <f>BC269</f>
        <v>200000</v>
      </c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53"/>
      <c r="BT268" s="53"/>
      <c r="BU268" s="173">
        <f>BU269</f>
        <v>198558.37</v>
      </c>
      <c r="BV268" s="173"/>
      <c r="BW268" s="173"/>
      <c r="BX268" s="173"/>
      <c r="BY268" s="173"/>
      <c r="BZ268" s="173"/>
      <c r="CA268" s="173"/>
      <c r="CB268" s="173"/>
      <c r="CC268" s="173"/>
      <c r="CD268" s="173"/>
      <c r="CE268" s="173"/>
      <c r="CF268" s="173"/>
      <c r="CG268" s="173"/>
      <c r="CH268" s="124">
        <f>CH269</f>
        <v>198558.37</v>
      </c>
      <c r="CI268" s="124"/>
      <c r="CJ268" s="124"/>
      <c r="CK268" s="124"/>
      <c r="CL268" s="124"/>
      <c r="CM268" s="124"/>
      <c r="CN268" s="124"/>
      <c r="CO268" s="124"/>
      <c r="CP268" s="124"/>
      <c r="CQ268" s="124"/>
      <c r="CR268" s="124"/>
      <c r="CS268" s="124"/>
      <c r="CT268" s="124"/>
      <c r="CU268" s="124"/>
      <c r="CV268" s="124"/>
      <c r="CW268" s="124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>
        <f>CH268</f>
        <v>198558.37</v>
      </c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>
        <f>BC268-CH268</f>
        <v>1441.6300000000047</v>
      </c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>
        <f>BU268-CH268</f>
        <v>0</v>
      </c>
      <c r="EY268" s="61"/>
      <c r="EZ268" s="61"/>
      <c r="FA268" s="61"/>
      <c r="FB268" s="61"/>
      <c r="FC268" s="61"/>
      <c r="FD268" s="61"/>
      <c r="FE268" s="61"/>
      <c r="FF268" s="61"/>
      <c r="FG268" s="61"/>
      <c r="FH268" s="38"/>
      <c r="FI268" s="38"/>
      <c r="FJ268" s="38"/>
    </row>
    <row r="269" spans="1:166" s="4" customFormat="1" ht="21.75" customHeight="1">
      <c r="A269" s="70" t="s">
        <v>312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90"/>
      <c r="AL269" s="90"/>
      <c r="AM269" s="90"/>
      <c r="AN269" s="90"/>
      <c r="AO269" s="90"/>
      <c r="AP269" s="90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91">
        <f>BC270</f>
        <v>200000</v>
      </c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>
        <f>BU270</f>
        <v>198558.37</v>
      </c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61">
        <f>CH270</f>
        <v>198558.37</v>
      </c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61">
        <f>CH269</f>
        <v>198558.37</v>
      </c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>
        <f>EK270</f>
        <v>1441.6300000000047</v>
      </c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85">
        <f>EX270</f>
        <v>0</v>
      </c>
      <c r="EY269" s="82"/>
      <c r="EZ269" s="82"/>
      <c r="FA269" s="82"/>
      <c r="FB269" s="82"/>
      <c r="FC269" s="82"/>
      <c r="FD269" s="82"/>
      <c r="FE269" s="82"/>
      <c r="FF269" s="82"/>
      <c r="FG269" s="82"/>
      <c r="FH269" s="82"/>
      <c r="FI269" s="82"/>
      <c r="FJ269" s="83"/>
    </row>
    <row r="270" spans="1:166" s="4" customFormat="1" ht="20.25" customHeight="1">
      <c r="A270" s="97" t="s">
        <v>76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90" t="s">
        <v>77</v>
      </c>
      <c r="AL270" s="90"/>
      <c r="AM270" s="90"/>
      <c r="AN270" s="90"/>
      <c r="AO270" s="90"/>
      <c r="AP270" s="90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7">
        <v>200000</v>
      </c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>
        <v>198558.37</v>
      </c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9">
        <v>198558.37</v>
      </c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>
        <v>198558.37</v>
      </c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>
        <f>BC270-CH270</f>
        <v>1441.6300000000047</v>
      </c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104">
        <f>BU270-CH270</f>
        <v>0</v>
      </c>
      <c r="EY270" s="105"/>
      <c r="EZ270" s="105"/>
      <c r="FA270" s="105"/>
      <c r="FB270" s="105"/>
      <c r="FC270" s="105"/>
      <c r="FD270" s="105"/>
      <c r="FE270" s="105"/>
      <c r="FF270" s="105"/>
      <c r="FG270" s="105"/>
      <c r="FH270" s="105"/>
      <c r="FI270" s="105"/>
      <c r="FJ270" s="106"/>
    </row>
    <row r="271" spans="1:166" s="4" customFormat="1" ht="19.5" customHeight="1">
      <c r="A271" s="68" t="s">
        <v>327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90"/>
      <c r="AL271" s="90"/>
      <c r="AM271" s="90"/>
      <c r="AN271" s="90"/>
      <c r="AO271" s="90"/>
      <c r="AP271" s="90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54"/>
      <c r="BT271" s="54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40"/>
      <c r="FI271" s="40"/>
      <c r="FJ271" s="40"/>
    </row>
    <row r="272" spans="1:166" s="4" customFormat="1" ht="17.25" customHeight="1">
      <c r="A272" s="70" t="s">
        <v>313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90"/>
      <c r="AL272" s="90"/>
      <c r="AM272" s="90"/>
      <c r="AN272" s="90"/>
      <c r="AO272" s="90"/>
      <c r="AP272" s="90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91">
        <f>BC273</f>
        <v>232302.06</v>
      </c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>
        <f>BU273</f>
        <v>231725</v>
      </c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61">
        <f>CH273</f>
        <v>231725</v>
      </c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61">
        <f>DX273</f>
        <v>231725</v>
      </c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>
        <f>BC272-CH272</f>
        <v>577.0599999999977</v>
      </c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85">
        <f>BU272-CH272</f>
        <v>0</v>
      </c>
      <c r="EY272" s="82"/>
      <c r="EZ272" s="82"/>
      <c r="FA272" s="82"/>
      <c r="FB272" s="82"/>
      <c r="FC272" s="82"/>
      <c r="FD272" s="82"/>
      <c r="FE272" s="82"/>
      <c r="FF272" s="82"/>
      <c r="FG272" s="82"/>
      <c r="FH272" s="82"/>
      <c r="FI272" s="82"/>
      <c r="FJ272" s="83"/>
    </row>
    <row r="273" spans="1:166" s="4" customFormat="1" ht="21" customHeight="1">
      <c r="A273" s="97" t="s">
        <v>204</v>
      </c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90" t="s">
        <v>63</v>
      </c>
      <c r="AL273" s="90"/>
      <c r="AM273" s="90"/>
      <c r="AN273" s="90"/>
      <c r="AO273" s="90"/>
      <c r="AP273" s="90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7">
        <v>232302.06</v>
      </c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62">
        <v>231725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79">
        <v>231725</v>
      </c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>
        <f>CH273</f>
        <v>231725</v>
      </c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>
        <f>BC273-CH273</f>
        <v>577.0599999999977</v>
      </c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104">
        <f>BU273-CH273</f>
        <v>0</v>
      </c>
      <c r="EY273" s="105"/>
      <c r="EZ273" s="105"/>
      <c r="FA273" s="105"/>
      <c r="FB273" s="105"/>
      <c r="FC273" s="105"/>
      <c r="FD273" s="105"/>
      <c r="FE273" s="105"/>
      <c r="FF273" s="105"/>
      <c r="FG273" s="105"/>
      <c r="FH273" s="105"/>
      <c r="FI273" s="105"/>
      <c r="FJ273" s="106"/>
    </row>
    <row r="274" spans="1:166" s="4" customFormat="1" ht="15" customHeight="1">
      <c r="A274" s="168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69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69"/>
      <c r="CZ274" s="169"/>
      <c r="DA274" s="169"/>
      <c r="DB274" s="169"/>
      <c r="DC274" s="169"/>
      <c r="DD274" s="169"/>
      <c r="DE274" s="169"/>
      <c r="DF274" s="169"/>
      <c r="DG274" s="169"/>
      <c r="DH274" s="169"/>
      <c r="DI274" s="169"/>
      <c r="DJ274" s="169"/>
      <c r="DK274" s="169"/>
      <c r="DL274" s="169"/>
      <c r="DM274" s="169"/>
      <c r="DN274" s="169"/>
      <c r="DO274" s="169"/>
      <c r="DP274" s="169"/>
      <c r="DQ274" s="169"/>
      <c r="DR274" s="169"/>
      <c r="DS274" s="169"/>
      <c r="DT274" s="169"/>
      <c r="DU274" s="169"/>
      <c r="DV274" s="169"/>
      <c r="DW274" s="169"/>
      <c r="DX274" s="169"/>
      <c r="DY274" s="169"/>
      <c r="DZ274" s="169"/>
      <c r="EA274" s="169"/>
      <c r="EB274" s="169"/>
      <c r="EC274" s="169"/>
      <c r="ED274" s="169"/>
      <c r="EE274" s="169"/>
      <c r="EF274" s="169"/>
      <c r="EG274" s="169"/>
      <c r="EH274" s="169"/>
      <c r="EI274" s="169"/>
      <c r="EJ274" s="169"/>
      <c r="EK274" s="169"/>
      <c r="EL274" s="169"/>
      <c r="EM274" s="169"/>
      <c r="EN274" s="169"/>
      <c r="EO274" s="169"/>
      <c r="EP274" s="169"/>
      <c r="EQ274" s="169"/>
      <c r="ER274" s="169"/>
      <c r="ES274" s="169"/>
      <c r="ET274" s="169"/>
      <c r="EU274" s="169"/>
      <c r="EV274" s="169"/>
      <c r="EW274" s="169"/>
      <c r="EX274" s="169"/>
      <c r="EY274" s="169"/>
      <c r="EZ274" s="169"/>
      <c r="FA274" s="169"/>
      <c r="FB274" s="169"/>
      <c r="FC274" s="169"/>
      <c r="FD274" s="169"/>
      <c r="FE274" s="169"/>
      <c r="FF274" s="169"/>
      <c r="FG274" s="169"/>
      <c r="FH274" s="169"/>
      <c r="FI274" s="169"/>
      <c r="FJ274" s="170"/>
    </row>
    <row r="275" spans="1:166" s="4" customFormat="1" ht="17.25" customHeight="1">
      <c r="A275" s="74" t="s">
        <v>8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 t="s">
        <v>23</v>
      </c>
      <c r="AL275" s="74"/>
      <c r="AM275" s="74"/>
      <c r="AN275" s="74"/>
      <c r="AO275" s="74"/>
      <c r="AP275" s="74"/>
      <c r="AQ275" s="74" t="s">
        <v>35</v>
      </c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 t="s">
        <v>137</v>
      </c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 t="s">
        <v>37</v>
      </c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 t="s">
        <v>24</v>
      </c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165" t="s">
        <v>29</v>
      </c>
      <c r="EL275" s="166"/>
      <c r="EM275" s="166"/>
      <c r="EN275" s="166"/>
      <c r="EO275" s="166"/>
      <c r="EP275" s="166"/>
      <c r="EQ275" s="166"/>
      <c r="ER275" s="166"/>
      <c r="ES275" s="166"/>
      <c r="ET275" s="166"/>
      <c r="EU275" s="166"/>
      <c r="EV275" s="166"/>
      <c r="EW275" s="166"/>
      <c r="EX275" s="166"/>
      <c r="EY275" s="166"/>
      <c r="EZ275" s="166"/>
      <c r="FA275" s="166"/>
      <c r="FB275" s="166"/>
      <c r="FC275" s="166"/>
      <c r="FD275" s="166"/>
      <c r="FE275" s="166"/>
      <c r="FF275" s="166"/>
      <c r="FG275" s="166"/>
      <c r="FH275" s="166"/>
      <c r="FI275" s="166"/>
      <c r="FJ275" s="167"/>
    </row>
    <row r="276" spans="1:166" s="4" customFormat="1" ht="76.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 t="s">
        <v>161</v>
      </c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 t="s">
        <v>25</v>
      </c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 t="s">
        <v>26</v>
      </c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 t="s">
        <v>27</v>
      </c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 t="s">
        <v>38</v>
      </c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165" t="s">
        <v>46</v>
      </c>
      <c r="EY276" s="166"/>
      <c r="EZ276" s="166"/>
      <c r="FA276" s="166"/>
      <c r="FB276" s="166"/>
      <c r="FC276" s="166"/>
      <c r="FD276" s="166"/>
      <c r="FE276" s="166"/>
      <c r="FF276" s="166"/>
      <c r="FG276" s="166"/>
      <c r="FH276" s="166"/>
      <c r="FI276" s="166"/>
      <c r="FJ276" s="167"/>
    </row>
    <row r="277" spans="1:166" s="4" customFormat="1" ht="15" customHeight="1">
      <c r="A277" s="69">
        <v>1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>
        <v>2</v>
      </c>
      <c r="AL277" s="69"/>
      <c r="AM277" s="69"/>
      <c r="AN277" s="69"/>
      <c r="AO277" s="69"/>
      <c r="AP277" s="69"/>
      <c r="AQ277" s="69">
        <v>3</v>
      </c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>
        <v>4</v>
      </c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>
        <v>5</v>
      </c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>
        <v>6</v>
      </c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>
        <v>7</v>
      </c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>
        <v>8</v>
      </c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>
        <v>9</v>
      </c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>
        <v>10</v>
      </c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120">
        <v>11</v>
      </c>
      <c r="EY277" s="121"/>
      <c r="EZ277" s="121"/>
      <c r="FA277" s="121"/>
      <c r="FB277" s="121"/>
      <c r="FC277" s="121"/>
      <c r="FD277" s="121"/>
      <c r="FE277" s="121"/>
      <c r="FF277" s="121"/>
      <c r="FG277" s="121"/>
      <c r="FH277" s="121"/>
      <c r="FI277" s="121"/>
      <c r="FJ277" s="122"/>
    </row>
    <row r="278" spans="1:166" s="32" customFormat="1" ht="18.75" customHeight="1">
      <c r="A278" s="92" t="s">
        <v>32</v>
      </c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3" t="s">
        <v>33</v>
      </c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60">
        <f>BC280+BC296</f>
        <v>2762000</v>
      </c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>
        <f>BU280+BU296</f>
        <v>2281500</v>
      </c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44">
        <v>2978300</v>
      </c>
      <c r="CI278" s="250">
        <f>CH280+CH296</f>
        <v>2281500</v>
      </c>
      <c r="CJ278" s="251"/>
      <c r="CK278" s="251"/>
      <c r="CL278" s="251"/>
      <c r="CM278" s="251"/>
      <c r="CN278" s="251"/>
      <c r="CO278" s="251"/>
      <c r="CP278" s="251"/>
      <c r="CQ278" s="251"/>
      <c r="CR278" s="251"/>
      <c r="CS278" s="251"/>
      <c r="CT278" s="251"/>
      <c r="CU278" s="251"/>
      <c r="CV278" s="251"/>
      <c r="CW278" s="252"/>
      <c r="CX278" s="222"/>
      <c r="CY278" s="222"/>
      <c r="CZ278" s="222"/>
      <c r="DA278" s="222"/>
      <c r="DB278" s="222"/>
      <c r="DC278" s="222"/>
      <c r="DD278" s="222"/>
      <c r="DE278" s="222"/>
      <c r="DF278" s="222"/>
      <c r="DG278" s="222"/>
      <c r="DH278" s="222"/>
      <c r="DI278" s="222"/>
      <c r="DJ278" s="222"/>
      <c r="DK278" s="222"/>
      <c r="DL278" s="222"/>
      <c r="DM278" s="222"/>
      <c r="DN278" s="222"/>
      <c r="DO278" s="222"/>
      <c r="DP278" s="222"/>
      <c r="DQ278" s="222"/>
      <c r="DR278" s="222"/>
      <c r="DS278" s="222"/>
      <c r="DT278" s="222"/>
      <c r="DU278" s="222"/>
      <c r="DV278" s="222"/>
      <c r="DW278" s="222"/>
      <c r="DX278" s="222">
        <f>CI278</f>
        <v>2281500</v>
      </c>
      <c r="DY278" s="222"/>
      <c r="DZ278" s="222"/>
      <c r="EA278" s="222"/>
      <c r="EB278" s="222"/>
      <c r="EC278" s="222"/>
      <c r="ED278" s="222"/>
      <c r="EE278" s="222"/>
      <c r="EF278" s="222"/>
      <c r="EG278" s="222"/>
      <c r="EH278" s="222"/>
      <c r="EI278" s="222"/>
      <c r="EJ278" s="222"/>
      <c r="EK278" s="222">
        <f>EK280+EK297</f>
        <v>259800</v>
      </c>
      <c r="EL278" s="222"/>
      <c r="EM278" s="222"/>
      <c r="EN278" s="222"/>
      <c r="EO278" s="222"/>
      <c r="EP278" s="222"/>
      <c r="EQ278" s="222"/>
      <c r="ER278" s="222"/>
      <c r="ES278" s="222"/>
      <c r="ET278" s="222"/>
      <c r="EU278" s="222"/>
      <c r="EV278" s="222"/>
      <c r="EW278" s="222"/>
      <c r="EX278" s="250">
        <f>BU278-CI278</f>
        <v>0</v>
      </c>
      <c r="EY278" s="251"/>
      <c r="EZ278" s="251"/>
      <c r="FA278" s="251"/>
      <c r="FB278" s="251"/>
      <c r="FC278" s="251"/>
      <c r="FD278" s="251"/>
      <c r="FE278" s="251"/>
      <c r="FF278" s="251"/>
      <c r="FG278" s="251"/>
      <c r="FH278" s="251"/>
      <c r="FI278" s="251"/>
      <c r="FJ278" s="252"/>
    </row>
    <row r="279" spans="1:166" s="4" customFormat="1" ht="36.75" customHeight="1">
      <c r="A279" s="68" t="s">
        <v>314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104"/>
      <c r="EY279" s="105"/>
      <c r="EZ279" s="105"/>
      <c r="FA279" s="105"/>
      <c r="FB279" s="105"/>
      <c r="FC279" s="105"/>
      <c r="FD279" s="105"/>
      <c r="FE279" s="105"/>
      <c r="FF279" s="105"/>
      <c r="FG279" s="105"/>
      <c r="FH279" s="105"/>
      <c r="FI279" s="105"/>
      <c r="FJ279" s="106"/>
    </row>
    <row r="280" spans="1:166" s="4" customFormat="1" ht="36.75" customHeight="1">
      <c r="A280" s="194" t="s">
        <v>316</v>
      </c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6"/>
      <c r="AK280" s="174" t="s">
        <v>200</v>
      </c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4"/>
      <c r="BA280" s="174"/>
      <c r="BB280" s="174"/>
      <c r="BC280" s="91">
        <f>BC281+BC290+BC293</f>
        <v>2441000</v>
      </c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158">
        <f>BU281+BU290</f>
        <v>2031800</v>
      </c>
      <c r="BV280" s="158"/>
      <c r="BW280" s="158"/>
      <c r="BX280" s="158"/>
      <c r="BY280" s="158"/>
      <c r="BZ280" s="158"/>
      <c r="CA280" s="158"/>
      <c r="CB280" s="158"/>
      <c r="CC280" s="158"/>
      <c r="CD280" s="158"/>
      <c r="CE280" s="158"/>
      <c r="CF280" s="158"/>
      <c r="CG280" s="158"/>
      <c r="CH280" s="119">
        <f>CH281+CH290</f>
        <v>2031800</v>
      </c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  <c r="DE280" s="119"/>
      <c r="DF280" s="119"/>
      <c r="DG280" s="119"/>
      <c r="DH280" s="119"/>
      <c r="DI280" s="119"/>
      <c r="DJ280" s="119"/>
      <c r="DK280" s="119"/>
      <c r="DL280" s="119"/>
      <c r="DM280" s="119"/>
      <c r="DN280" s="119"/>
      <c r="DO280" s="119"/>
      <c r="DP280" s="119"/>
      <c r="DQ280" s="119"/>
      <c r="DR280" s="119"/>
      <c r="DS280" s="119"/>
      <c r="DT280" s="119"/>
      <c r="DU280" s="119"/>
      <c r="DV280" s="119"/>
      <c r="DW280" s="119"/>
      <c r="DX280" s="119">
        <f>CH280</f>
        <v>2031800</v>
      </c>
      <c r="DY280" s="119"/>
      <c r="DZ280" s="119"/>
      <c r="EA280" s="119"/>
      <c r="EB280" s="119"/>
      <c r="EC280" s="119"/>
      <c r="ED280" s="119"/>
      <c r="EE280" s="119"/>
      <c r="EF280" s="119"/>
      <c r="EG280" s="119"/>
      <c r="EH280" s="119"/>
      <c r="EI280" s="119"/>
      <c r="EJ280" s="119"/>
      <c r="EK280" s="119">
        <f>SUM(EK281:EW281)</f>
        <v>188500</v>
      </c>
      <c r="EL280" s="119"/>
      <c r="EM280" s="119"/>
      <c r="EN280" s="119"/>
      <c r="EO280" s="119"/>
      <c r="EP280" s="119"/>
      <c r="EQ280" s="119"/>
      <c r="ER280" s="119"/>
      <c r="ES280" s="119"/>
      <c r="ET280" s="119"/>
      <c r="EU280" s="119"/>
      <c r="EV280" s="119"/>
      <c r="EW280" s="119"/>
      <c r="EX280" s="155">
        <f>BU280-CH280</f>
        <v>0</v>
      </c>
      <c r="EY280" s="156"/>
      <c r="EZ280" s="156"/>
      <c r="FA280" s="156"/>
      <c r="FB280" s="156"/>
      <c r="FC280" s="156"/>
      <c r="FD280" s="156"/>
      <c r="FE280" s="156"/>
      <c r="FF280" s="156"/>
      <c r="FG280" s="156"/>
      <c r="FH280" s="156"/>
      <c r="FI280" s="156"/>
      <c r="FJ280" s="157"/>
    </row>
    <row r="281" spans="1:166" s="4" customFormat="1" ht="23.25" customHeight="1">
      <c r="A281" s="177" t="s">
        <v>315</v>
      </c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73" t="s">
        <v>178</v>
      </c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91">
        <f>BC282+BC283+BC284+BC285+BC286+BC288+BC287+BC289</f>
        <v>2208700</v>
      </c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60">
        <v>2020200</v>
      </c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222">
        <v>2020200</v>
      </c>
      <c r="CI281" s="222"/>
      <c r="CJ281" s="222"/>
      <c r="CK281" s="222"/>
      <c r="CL281" s="222"/>
      <c r="CM281" s="222"/>
      <c r="CN281" s="222"/>
      <c r="CO281" s="222"/>
      <c r="CP281" s="222"/>
      <c r="CQ281" s="222"/>
      <c r="CR281" s="222"/>
      <c r="CS281" s="222"/>
      <c r="CT281" s="222"/>
      <c r="CU281" s="222"/>
      <c r="CV281" s="222"/>
      <c r="CW281" s="222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>
        <f aca="true" t="shared" si="14" ref="DX281:DX287">CH281</f>
        <v>2020200</v>
      </c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79">
        <f>BC281-CH281</f>
        <v>188500</v>
      </c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104">
        <f aca="true" t="shared" si="15" ref="EX281:EX286">BU281-CH281</f>
        <v>0</v>
      </c>
      <c r="EY281" s="105"/>
      <c r="EZ281" s="105"/>
      <c r="FA281" s="105"/>
      <c r="FB281" s="105"/>
      <c r="FC281" s="105"/>
      <c r="FD281" s="105"/>
      <c r="FE281" s="105"/>
      <c r="FF281" s="105"/>
      <c r="FG281" s="105"/>
      <c r="FH281" s="105"/>
      <c r="FI281" s="105"/>
      <c r="FJ281" s="106"/>
    </row>
    <row r="282" spans="1:166" s="4" customFormat="1" ht="18.75" customHeight="1">
      <c r="A282" s="80" t="s">
        <v>56</v>
      </c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67"/>
      <c r="AK282" s="90" t="s">
        <v>53</v>
      </c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77">
        <v>1124000</v>
      </c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8">
        <v>980294.95</v>
      </c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148">
        <v>980294.95</v>
      </c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>
        <f t="shared" si="14"/>
        <v>980294.95</v>
      </c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>
        <f aca="true" t="shared" si="16" ref="EK282:EK288">BC282-CH282</f>
        <v>143705.05000000005</v>
      </c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104">
        <f t="shared" si="15"/>
        <v>0</v>
      </c>
      <c r="EY282" s="105"/>
      <c r="EZ282" s="105"/>
      <c r="FA282" s="105"/>
      <c r="FB282" s="105"/>
      <c r="FC282" s="105"/>
      <c r="FD282" s="105"/>
      <c r="FE282" s="105"/>
      <c r="FF282" s="105"/>
      <c r="FG282" s="105"/>
      <c r="FH282" s="105"/>
      <c r="FI282" s="105"/>
      <c r="FJ282" s="106"/>
    </row>
    <row r="283" spans="1:166" s="4" customFormat="1" ht="18.75" customHeight="1">
      <c r="A283" s="80" t="s">
        <v>58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67"/>
      <c r="AK283" s="90" t="s">
        <v>55</v>
      </c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77">
        <v>325000</v>
      </c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8">
        <v>280474.54</v>
      </c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148">
        <v>280474.54</v>
      </c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79" t="s">
        <v>286</v>
      </c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>
        <f t="shared" si="14"/>
        <v>280474.54</v>
      </c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>
        <f t="shared" si="16"/>
        <v>44525.46000000002</v>
      </c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104">
        <f t="shared" si="15"/>
        <v>0</v>
      </c>
      <c r="EY283" s="105"/>
      <c r="EZ283" s="105"/>
      <c r="FA283" s="105"/>
      <c r="FB283" s="105"/>
      <c r="FC283" s="105"/>
      <c r="FD283" s="105"/>
      <c r="FE283" s="105"/>
      <c r="FF283" s="105"/>
      <c r="FG283" s="105"/>
      <c r="FH283" s="105"/>
      <c r="FI283" s="105"/>
      <c r="FJ283" s="106"/>
    </row>
    <row r="284" spans="1:166" s="4" customFormat="1" ht="18.75" customHeight="1">
      <c r="A284" s="80" t="s">
        <v>76</v>
      </c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67"/>
      <c r="AK284" s="90" t="s">
        <v>77</v>
      </c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77">
        <v>454500</v>
      </c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8">
        <v>454421.79</v>
      </c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148">
        <v>454421.79</v>
      </c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>
        <f t="shared" si="14"/>
        <v>454421.79</v>
      </c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>
        <f t="shared" si="16"/>
        <v>78.21000000002095</v>
      </c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104">
        <f t="shared" si="15"/>
        <v>0</v>
      </c>
      <c r="EY284" s="105"/>
      <c r="EZ284" s="105"/>
      <c r="FA284" s="105"/>
      <c r="FB284" s="105"/>
      <c r="FC284" s="105"/>
      <c r="FD284" s="105"/>
      <c r="FE284" s="105"/>
      <c r="FF284" s="105"/>
      <c r="FG284" s="105"/>
      <c r="FH284" s="105"/>
      <c r="FI284" s="105"/>
      <c r="FJ284" s="106"/>
    </row>
    <row r="285" spans="1:166" s="32" customFormat="1" ht="18.75" customHeight="1">
      <c r="A285" s="243" t="s">
        <v>204</v>
      </c>
      <c r="B285" s="244"/>
      <c r="C285" s="244"/>
      <c r="D285" s="244"/>
      <c r="E285" s="244"/>
      <c r="F285" s="244"/>
      <c r="G285" s="244"/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  <c r="AJ285" s="245"/>
      <c r="AK285" s="179" t="s">
        <v>63</v>
      </c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78">
        <v>31000</v>
      </c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>
        <v>30970.7</v>
      </c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148">
        <v>30970.7</v>
      </c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>
        <f t="shared" si="14"/>
        <v>30970.7</v>
      </c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>
        <f t="shared" si="16"/>
        <v>29.299999999999272</v>
      </c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9">
        <f t="shared" si="15"/>
        <v>0</v>
      </c>
      <c r="EY285" s="150"/>
      <c r="EZ285" s="150"/>
      <c r="FA285" s="150"/>
      <c r="FB285" s="150"/>
      <c r="FC285" s="150"/>
      <c r="FD285" s="150"/>
      <c r="FE285" s="150"/>
      <c r="FF285" s="150"/>
      <c r="FG285" s="150"/>
      <c r="FH285" s="150"/>
      <c r="FI285" s="150"/>
      <c r="FJ285" s="151"/>
    </row>
    <row r="286" spans="1:166" s="32" customFormat="1" ht="18.75" customHeight="1">
      <c r="A286" s="243" t="s">
        <v>199</v>
      </c>
      <c r="B286" s="244"/>
      <c r="C286" s="244"/>
      <c r="D286" s="244"/>
      <c r="E286" s="244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  <c r="AJ286" s="245"/>
      <c r="AK286" s="179" t="s">
        <v>60</v>
      </c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78">
        <v>77400</v>
      </c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>
        <v>77330</v>
      </c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148">
        <v>7330</v>
      </c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>
        <f t="shared" si="14"/>
        <v>7330</v>
      </c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>
        <f t="shared" si="16"/>
        <v>70070</v>
      </c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9">
        <f t="shared" si="15"/>
        <v>70000</v>
      </c>
      <c r="EY286" s="150"/>
      <c r="EZ286" s="150"/>
      <c r="FA286" s="150"/>
      <c r="FB286" s="150"/>
      <c r="FC286" s="150"/>
      <c r="FD286" s="150"/>
      <c r="FE286" s="150"/>
      <c r="FF286" s="150"/>
      <c r="FG286" s="150"/>
      <c r="FH286" s="150"/>
      <c r="FI286" s="150"/>
      <c r="FJ286" s="151"/>
    </row>
    <row r="287" spans="1:166" s="32" customFormat="1" ht="18.75" customHeight="1">
      <c r="A287" s="198" t="s">
        <v>59</v>
      </c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79" t="s">
        <v>67</v>
      </c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78">
        <v>34100</v>
      </c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52"/>
      <c r="BT287" s="52"/>
      <c r="BU287" s="78">
        <v>34089.64</v>
      </c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148">
        <v>34089.64</v>
      </c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>
        <f t="shared" si="14"/>
        <v>34089.64</v>
      </c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>
        <f t="shared" si="16"/>
        <v>10.360000000000582</v>
      </c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>
        <v>0</v>
      </c>
      <c r="EY287" s="160"/>
      <c r="EZ287" s="160"/>
      <c r="FA287" s="160"/>
      <c r="FB287" s="160"/>
      <c r="FC287" s="160"/>
      <c r="FD287" s="160"/>
      <c r="FE287" s="160"/>
      <c r="FF287" s="160"/>
      <c r="FG287" s="160"/>
      <c r="FH287" s="45"/>
      <c r="FI287" s="45"/>
      <c r="FJ287" s="45"/>
    </row>
    <row r="288" spans="1:166" s="4" customFormat="1" ht="18.75" customHeight="1">
      <c r="A288" s="97" t="s">
        <v>121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0" t="s">
        <v>62</v>
      </c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77">
        <v>59000</v>
      </c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8">
        <v>59000</v>
      </c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148">
        <v>59000</v>
      </c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>
        <f>CH288</f>
        <v>59000</v>
      </c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>
        <f t="shared" si="16"/>
        <v>0</v>
      </c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104">
        <v>0</v>
      </c>
      <c r="EY288" s="105"/>
      <c r="EZ288" s="105"/>
      <c r="FA288" s="105"/>
      <c r="FB288" s="105"/>
      <c r="FC288" s="105"/>
      <c r="FD288" s="105"/>
      <c r="FE288" s="105"/>
      <c r="FF288" s="105"/>
      <c r="FG288" s="105"/>
      <c r="FH288" s="105"/>
      <c r="FI288" s="105"/>
      <c r="FJ288" s="106"/>
    </row>
    <row r="289" spans="1:166" s="4" customFormat="1" ht="18.75" customHeight="1">
      <c r="A289" s="247" t="s">
        <v>142</v>
      </c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  <c r="AC289" s="248"/>
      <c r="AD289" s="248"/>
      <c r="AE289" s="248"/>
      <c r="AF289" s="248"/>
      <c r="AG289" s="248"/>
      <c r="AH289" s="249"/>
      <c r="AI289" s="35"/>
      <c r="AJ289" s="35"/>
      <c r="AK289" s="237" t="s">
        <v>335</v>
      </c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9"/>
      <c r="BC289" s="101">
        <v>103700</v>
      </c>
      <c r="BD289" s="102"/>
      <c r="BE289" s="102"/>
      <c r="BF289" s="102"/>
      <c r="BG289" s="102"/>
      <c r="BH289" s="102"/>
      <c r="BI289" s="103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84">
        <v>103618.35</v>
      </c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6"/>
      <c r="CH289" s="45"/>
      <c r="CI289" s="149">
        <v>103618.35</v>
      </c>
      <c r="CJ289" s="150"/>
      <c r="CK289" s="150"/>
      <c r="CL289" s="150"/>
      <c r="CM289" s="150"/>
      <c r="CN289" s="150"/>
      <c r="CO289" s="150"/>
      <c r="CP289" s="150"/>
      <c r="CQ289" s="150"/>
      <c r="CR289" s="150"/>
      <c r="CS289" s="150"/>
      <c r="CT289" s="150"/>
      <c r="CU289" s="150"/>
      <c r="CV289" s="150"/>
      <c r="CW289" s="151"/>
      <c r="CX289" s="104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  <c r="DO289" s="105"/>
      <c r="DP289" s="105"/>
      <c r="DQ289" s="105"/>
      <c r="DR289" s="106"/>
      <c r="DS289" s="40"/>
      <c r="DT289" s="40"/>
      <c r="DU289" s="40"/>
      <c r="DV289" s="40"/>
      <c r="DW289" s="40"/>
      <c r="DX289" s="104">
        <v>103618.35</v>
      </c>
      <c r="DY289" s="105"/>
      <c r="DZ289" s="105"/>
      <c r="EA289" s="105"/>
      <c r="EB289" s="105"/>
      <c r="EC289" s="105"/>
      <c r="ED289" s="105"/>
      <c r="EE289" s="105"/>
      <c r="EF289" s="105"/>
      <c r="EG289" s="105"/>
      <c r="EH289" s="105"/>
      <c r="EI289" s="105"/>
      <c r="EJ289" s="106"/>
      <c r="EK289" s="104">
        <v>0</v>
      </c>
      <c r="EL289" s="105"/>
      <c r="EM289" s="105"/>
      <c r="EN289" s="105"/>
      <c r="EO289" s="105"/>
      <c r="EP289" s="105"/>
      <c r="EQ289" s="105"/>
      <c r="ER289" s="105"/>
      <c r="ES289" s="105"/>
      <c r="ET289" s="105"/>
      <c r="EU289" s="105"/>
      <c r="EV289" s="105"/>
      <c r="EW289" s="106"/>
      <c r="EX289" s="104">
        <v>0</v>
      </c>
      <c r="EY289" s="105"/>
      <c r="EZ289" s="105"/>
      <c r="FA289" s="105"/>
      <c r="FB289" s="105"/>
      <c r="FC289" s="105"/>
      <c r="FD289" s="105"/>
      <c r="FE289" s="105"/>
      <c r="FF289" s="42"/>
      <c r="FG289" s="42"/>
      <c r="FH289" s="42"/>
      <c r="FI289" s="42"/>
      <c r="FJ289" s="43"/>
    </row>
    <row r="290" spans="1:166" s="32" customFormat="1" ht="21.75" customHeight="1">
      <c r="A290" s="246" t="s">
        <v>341</v>
      </c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  <c r="AJ290" s="246"/>
      <c r="AK290" s="236" t="s">
        <v>178</v>
      </c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6"/>
      <c r="BC290" s="60">
        <f>BC292+BC291</f>
        <v>11600</v>
      </c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>
        <f>BU291+BU292</f>
        <v>11600</v>
      </c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222">
        <f>CH292+CH291</f>
        <v>11600</v>
      </c>
      <c r="CI290" s="222"/>
      <c r="CJ290" s="222"/>
      <c r="CK290" s="222"/>
      <c r="CL290" s="222"/>
      <c r="CM290" s="222"/>
      <c r="CN290" s="222"/>
      <c r="CO290" s="222"/>
      <c r="CP290" s="222"/>
      <c r="CQ290" s="222"/>
      <c r="CR290" s="222"/>
      <c r="CS290" s="222"/>
      <c r="CT290" s="222"/>
      <c r="CU290" s="222"/>
      <c r="CV290" s="222"/>
      <c r="CW290" s="222"/>
      <c r="CX290" s="159"/>
      <c r="CY290" s="159"/>
      <c r="CZ290" s="159"/>
      <c r="DA290" s="159"/>
      <c r="DB290" s="159"/>
      <c r="DC290" s="159"/>
      <c r="DD290" s="159"/>
      <c r="DE290" s="159"/>
      <c r="DF290" s="159"/>
      <c r="DG290" s="159"/>
      <c r="DH290" s="159"/>
      <c r="DI290" s="159"/>
      <c r="DJ290" s="159"/>
      <c r="DK290" s="159"/>
      <c r="DL290" s="159"/>
      <c r="DM290" s="159"/>
      <c r="DN290" s="159"/>
      <c r="DO290" s="159"/>
      <c r="DP290" s="159"/>
      <c r="DQ290" s="159"/>
      <c r="DR290" s="159"/>
      <c r="DS290" s="159"/>
      <c r="DT290" s="159"/>
      <c r="DU290" s="159"/>
      <c r="DV290" s="159"/>
      <c r="DW290" s="159"/>
      <c r="DX290" s="159">
        <f aca="true" t="shared" si="17" ref="DX290:DX296">CH290</f>
        <v>11600</v>
      </c>
      <c r="DY290" s="159"/>
      <c r="DZ290" s="159"/>
      <c r="EA290" s="159"/>
      <c r="EB290" s="159"/>
      <c r="EC290" s="159"/>
      <c r="ED290" s="159"/>
      <c r="EE290" s="159"/>
      <c r="EF290" s="159"/>
      <c r="EG290" s="159"/>
      <c r="EH290" s="159"/>
      <c r="EI290" s="159"/>
      <c r="EJ290" s="159"/>
      <c r="EK290" s="159">
        <f>SUM(EK292:EW292)</f>
        <v>0</v>
      </c>
      <c r="EL290" s="159"/>
      <c r="EM290" s="159"/>
      <c r="EN290" s="159"/>
      <c r="EO290" s="159"/>
      <c r="EP290" s="159"/>
      <c r="EQ290" s="159"/>
      <c r="ER290" s="159"/>
      <c r="ES290" s="159"/>
      <c r="ET290" s="159"/>
      <c r="EU290" s="159"/>
      <c r="EV290" s="159"/>
      <c r="EW290" s="159"/>
      <c r="EX290" s="152">
        <f aca="true" t="shared" si="18" ref="EX290:EX301">BU290-CH290</f>
        <v>0</v>
      </c>
      <c r="EY290" s="153"/>
      <c r="EZ290" s="153"/>
      <c r="FA290" s="153"/>
      <c r="FB290" s="153"/>
      <c r="FC290" s="153"/>
      <c r="FD290" s="153"/>
      <c r="FE290" s="153"/>
      <c r="FF290" s="153"/>
      <c r="FG290" s="153"/>
      <c r="FH290" s="153"/>
      <c r="FI290" s="153"/>
      <c r="FJ290" s="154"/>
    </row>
    <row r="291" spans="1:166" s="32" customFormat="1" ht="18.75" customHeight="1">
      <c r="A291" s="243" t="s">
        <v>56</v>
      </c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5"/>
      <c r="AK291" s="179" t="s">
        <v>53</v>
      </c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78">
        <v>7700</v>
      </c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>
        <v>7700</v>
      </c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148">
        <v>7700</v>
      </c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>
        <f t="shared" si="17"/>
        <v>7700</v>
      </c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>
        <f>BC291-CH291</f>
        <v>0</v>
      </c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9">
        <f t="shared" si="18"/>
        <v>0</v>
      </c>
      <c r="EY291" s="150"/>
      <c r="EZ291" s="150"/>
      <c r="FA291" s="150"/>
      <c r="FB291" s="150"/>
      <c r="FC291" s="150"/>
      <c r="FD291" s="150"/>
      <c r="FE291" s="150"/>
      <c r="FF291" s="150"/>
      <c r="FG291" s="150"/>
      <c r="FH291" s="150"/>
      <c r="FI291" s="150"/>
      <c r="FJ291" s="151"/>
    </row>
    <row r="292" spans="1:166" s="32" customFormat="1" ht="18.75" customHeight="1">
      <c r="A292" s="243" t="s">
        <v>58</v>
      </c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5"/>
      <c r="AK292" s="179" t="s">
        <v>55</v>
      </c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78">
        <v>3900</v>
      </c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>
        <v>3900</v>
      </c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148">
        <v>3900</v>
      </c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 t="s">
        <v>286</v>
      </c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>
        <f t="shared" si="17"/>
        <v>3900</v>
      </c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>
        <f>BC292-CH292</f>
        <v>0</v>
      </c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9">
        <f t="shared" si="18"/>
        <v>0</v>
      </c>
      <c r="EY292" s="150"/>
      <c r="EZ292" s="150"/>
      <c r="FA292" s="150"/>
      <c r="FB292" s="150"/>
      <c r="FC292" s="150"/>
      <c r="FD292" s="150"/>
      <c r="FE292" s="150"/>
      <c r="FF292" s="150"/>
      <c r="FG292" s="150"/>
      <c r="FH292" s="150"/>
      <c r="FI292" s="150"/>
      <c r="FJ292" s="151"/>
    </row>
    <row r="293" spans="1:166" s="32" customFormat="1" ht="21.75" customHeight="1">
      <c r="A293" s="246" t="s">
        <v>337</v>
      </c>
      <c r="B293" s="246"/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  <c r="AA293" s="246"/>
      <c r="AB293" s="246"/>
      <c r="AC293" s="246"/>
      <c r="AD293" s="246"/>
      <c r="AE293" s="246"/>
      <c r="AF293" s="246"/>
      <c r="AG293" s="246"/>
      <c r="AH293" s="246"/>
      <c r="AI293" s="246"/>
      <c r="AJ293" s="246"/>
      <c r="AK293" s="236" t="s">
        <v>178</v>
      </c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60">
        <f>BC295+BC294</f>
        <v>220700</v>
      </c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>
        <f>BU294+BU295</f>
        <v>0</v>
      </c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222">
        <f>CH295</f>
        <v>0</v>
      </c>
      <c r="CI293" s="222"/>
      <c r="CJ293" s="222"/>
      <c r="CK293" s="222"/>
      <c r="CL293" s="222"/>
      <c r="CM293" s="222"/>
      <c r="CN293" s="222"/>
      <c r="CO293" s="222"/>
      <c r="CP293" s="222"/>
      <c r="CQ293" s="222"/>
      <c r="CR293" s="222"/>
      <c r="CS293" s="222"/>
      <c r="CT293" s="222"/>
      <c r="CU293" s="222"/>
      <c r="CV293" s="222"/>
      <c r="CW293" s="222"/>
      <c r="CX293" s="159"/>
      <c r="CY293" s="159"/>
      <c r="CZ293" s="159"/>
      <c r="DA293" s="159"/>
      <c r="DB293" s="159"/>
      <c r="DC293" s="159"/>
      <c r="DD293" s="159"/>
      <c r="DE293" s="159"/>
      <c r="DF293" s="159"/>
      <c r="DG293" s="159"/>
      <c r="DH293" s="159"/>
      <c r="DI293" s="159"/>
      <c r="DJ293" s="159"/>
      <c r="DK293" s="159"/>
      <c r="DL293" s="159"/>
      <c r="DM293" s="159"/>
      <c r="DN293" s="159"/>
      <c r="DO293" s="159"/>
      <c r="DP293" s="159"/>
      <c r="DQ293" s="159"/>
      <c r="DR293" s="159"/>
      <c r="DS293" s="159"/>
      <c r="DT293" s="159"/>
      <c r="DU293" s="159"/>
      <c r="DV293" s="159"/>
      <c r="DW293" s="159"/>
      <c r="DX293" s="159">
        <f t="shared" si="17"/>
        <v>0</v>
      </c>
      <c r="DY293" s="159"/>
      <c r="DZ293" s="159"/>
      <c r="EA293" s="159"/>
      <c r="EB293" s="159"/>
      <c r="EC293" s="159"/>
      <c r="ED293" s="159"/>
      <c r="EE293" s="159"/>
      <c r="EF293" s="159"/>
      <c r="EG293" s="159"/>
      <c r="EH293" s="159"/>
      <c r="EI293" s="159"/>
      <c r="EJ293" s="159"/>
      <c r="EK293" s="159">
        <f>SUM(EK295:EW295)</f>
        <v>50900</v>
      </c>
      <c r="EL293" s="159"/>
      <c r="EM293" s="159"/>
      <c r="EN293" s="159"/>
      <c r="EO293" s="159"/>
      <c r="EP293" s="159"/>
      <c r="EQ293" s="159"/>
      <c r="ER293" s="159"/>
      <c r="ES293" s="159"/>
      <c r="ET293" s="159"/>
      <c r="EU293" s="159"/>
      <c r="EV293" s="159"/>
      <c r="EW293" s="159"/>
      <c r="EX293" s="152">
        <f>BU293-CH293</f>
        <v>0</v>
      </c>
      <c r="EY293" s="153"/>
      <c r="EZ293" s="153"/>
      <c r="FA293" s="153"/>
      <c r="FB293" s="153"/>
      <c r="FC293" s="153"/>
      <c r="FD293" s="153"/>
      <c r="FE293" s="153"/>
      <c r="FF293" s="153"/>
      <c r="FG293" s="153"/>
      <c r="FH293" s="153"/>
      <c r="FI293" s="153"/>
      <c r="FJ293" s="154"/>
    </row>
    <row r="294" spans="1:166" s="32" customFormat="1" ht="18.75" customHeight="1">
      <c r="A294" s="243" t="s">
        <v>56</v>
      </c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  <c r="AJ294" s="245"/>
      <c r="AK294" s="179" t="s">
        <v>53</v>
      </c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78">
        <v>169800</v>
      </c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>
        <v>0</v>
      </c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148">
        <v>0</v>
      </c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>
        <f t="shared" si="17"/>
        <v>0</v>
      </c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>
        <f>BC294-CH294</f>
        <v>169800</v>
      </c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9">
        <f>BU294-CH294</f>
        <v>0</v>
      </c>
      <c r="EY294" s="150"/>
      <c r="EZ294" s="150"/>
      <c r="FA294" s="150"/>
      <c r="FB294" s="150"/>
      <c r="FC294" s="150"/>
      <c r="FD294" s="150"/>
      <c r="FE294" s="150"/>
      <c r="FF294" s="150"/>
      <c r="FG294" s="150"/>
      <c r="FH294" s="150"/>
      <c r="FI294" s="150"/>
      <c r="FJ294" s="151"/>
    </row>
    <row r="295" spans="1:166" s="32" customFormat="1" ht="18.75" customHeight="1">
      <c r="A295" s="243" t="s">
        <v>58</v>
      </c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  <c r="AJ295" s="245"/>
      <c r="AK295" s="179" t="s">
        <v>55</v>
      </c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78">
        <v>50900</v>
      </c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>
        <v>0</v>
      </c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148">
        <v>0</v>
      </c>
      <c r="CI295" s="148"/>
      <c r="CJ295" s="148"/>
      <c r="CK295" s="148"/>
      <c r="CL295" s="148"/>
      <c r="CM295" s="148"/>
      <c r="CN295" s="148"/>
      <c r="CO295" s="148"/>
      <c r="CP295" s="148"/>
      <c r="CQ295" s="148"/>
      <c r="CR295" s="148"/>
      <c r="CS295" s="148"/>
      <c r="CT295" s="148"/>
      <c r="CU295" s="148"/>
      <c r="CV295" s="148"/>
      <c r="CW295" s="148"/>
      <c r="CX295" s="148" t="s">
        <v>286</v>
      </c>
      <c r="CY295" s="148"/>
      <c r="CZ295" s="148"/>
      <c r="DA295" s="148"/>
      <c r="DB295" s="148"/>
      <c r="DC295" s="148"/>
      <c r="DD295" s="148"/>
      <c r="DE295" s="148"/>
      <c r="DF295" s="148"/>
      <c r="DG295" s="148"/>
      <c r="DH295" s="148"/>
      <c r="DI295" s="148"/>
      <c r="DJ295" s="148"/>
      <c r="DK295" s="148"/>
      <c r="DL295" s="148"/>
      <c r="DM295" s="148"/>
      <c r="DN295" s="148"/>
      <c r="DO295" s="148"/>
      <c r="DP295" s="148"/>
      <c r="DQ295" s="148"/>
      <c r="DR295" s="148"/>
      <c r="DS295" s="148"/>
      <c r="DT295" s="148"/>
      <c r="DU295" s="148"/>
      <c r="DV295" s="148"/>
      <c r="DW295" s="148"/>
      <c r="DX295" s="148">
        <f t="shared" si="17"/>
        <v>0</v>
      </c>
      <c r="DY295" s="148"/>
      <c r="DZ295" s="148"/>
      <c r="EA295" s="148"/>
      <c r="EB295" s="148"/>
      <c r="EC295" s="148"/>
      <c r="ED295" s="148"/>
      <c r="EE295" s="148"/>
      <c r="EF295" s="148"/>
      <c r="EG295" s="148"/>
      <c r="EH295" s="148"/>
      <c r="EI295" s="148"/>
      <c r="EJ295" s="148"/>
      <c r="EK295" s="148">
        <f>BC295-CH295</f>
        <v>50900</v>
      </c>
      <c r="EL295" s="148"/>
      <c r="EM295" s="148"/>
      <c r="EN295" s="148"/>
      <c r="EO295" s="148"/>
      <c r="EP295" s="148"/>
      <c r="EQ295" s="148"/>
      <c r="ER295" s="148"/>
      <c r="ES295" s="148"/>
      <c r="ET295" s="148"/>
      <c r="EU295" s="148"/>
      <c r="EV295" s="148"/>
      <c r="EW295" s="148"/>
      <c r="EX295" s="149">
        <f>BU295-CH295</f>
        <v>0</v>
      </c>
      <c r="EY295" s="150"/>
      <c r="EZ295" s="150"/>
      <c r="FA295" s="150"/>
      <c r="FB295" s="150"/>
      <c r="FC295" s="150"/>
      <c r="FD295" s="150"/>
      <c r="FE295" s="150"/>
      <c r="FF295" s="150"/>
      <c r="FG295" s="150"/>
      <c r="FH295" s="150"/>
      <c r="FI295" s="150"/>
      <c r="FJ295" s="151"/>
    </row>
    <row r="296" spans="1:166" s="4" customFormat="1" ht="36" customHeight="1">
      <c r="A296" s="194" t="s">
        <v>324</v>
      </c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6"/>
      <c r="AK296" s="174" t="s">
        <v>200</v>
      </c>
      <c r="AL296" s="174"/>
      <c r="AM296" s="174"/>
      <c r="AN296" s="174"/>
      <c r="AO296" s="174"/>
      <c r="AP296" s="174"/>
      <c r="AQ296" s="174"/>
      <c r="AR296" s="174"/>
      <c r="AS296" s="174"/>
      <c r="AT296" s="174"/>
      <c r="AU296" s="174"/>
      <c r="AV296" s="174"/>
      <c r="AW296" s="174"/>
      <c r="AX296" s="174"/>
      <c r="AY296" s="174"/>
      <c r="AZ296" s="174"/>
      <c r="BA296" s="174"/>
      <c r="BB296" s="174"/>
      <c r="BC296" s="91">
        <f>BC297</f>
        <v>321000</v>
      </c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158">
        <f>BU297</f>
        <v>249700</v>
      </c>
      <c r="BV296" s="158"/>
      <c r="BW296" s="158"/>
      <c r="BX296" s="158"/>
      <c r="BY296" s="158"/>
      <c r="BZ296" s="158"/>
      <c r="CA296" s="158"/>
      <c r="CB296" s="158"/>
      <c r="CC296" s="158"/>
      <c r="CD296" s="158"/>
      <c r="CE296" s="158"/>
      <c r="CF296" s="158"/>
      <c r="CG296" s="158"/>
      <c r="CH296" s="119">
        <f>CH297</f>
        <v>249700</v>
      </c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  <c r="CZ296" s="119"/>
      <c r="DA296" s="119"/>
      <c r="DB296" s="119"/>
      <c r="DC296" s="119"/>
      <c r="DD296" s="119"/>
      <c r="DE296" s="119"/>
      <c r="DF296" s="119"/>
      <c r="DG296" s="119"/>
      <c r="DH296" s="119"/>
      <c r="DI296" s="119"/>
      <c r="DJ296" s="119"/>
      <c r="DK296" s="119"/>
      <c r="DL296" s="119"/>
      <c r="DM296" s="119"/>
      <c r="DN296" s="119"/>
      <c r="DO296" s="119"/>
      <c r="DP296" s="119"/>
      <c r="DQ296" s="119"/>
      <c r="DR296" s="119"/>
      <c r="DS296" s="119"/>
      <c r="DT296" s="119"/>
      <c r="DU296" s="119"/>
      <c r="DV296" s="119"/>
      <c r="DW296" s="119"/>
      <c r="DX296" s="119">
        <f t="shared" si="17"/>
        <v>249700</v>
      </c>
      <c r="DY296" s="119"/>
      <c r="DZ296" s="119"/>
      <c r="EA296" s="119"/>
      <c r="EB296" s="119"/>
      <c r="EC296" s="119"/>
      <c r="ED296" s="119"/>
      <c r="EE296" s="119"/>
      <c r="EF296" s="119"/>
      <c r="EG296" s="119"/>
      <c r="EH296" s="119"/>
      <c r="EI296" s="119"/>
      <c r="EJ296" s="119"/>
      <c r="EK296" s="119">
        <f>BC296-CH296</f>
        <v>71300</v>
      </c>
      <c r="EL296" s="119"/>
      <c r="EM296" s="119"/>
      <c r="EN296" s="119"/>
      <c r="EO296" s="119"/>
      <c r="EP296" s="119"/>
      <c r="EQ296" s="119"/>
      <c r="ER296" s="119"/>
      <c r="ES296" s="119"/>
      <c r="ET296" s="119"/>
      <c r="EU296" s="119"/>
      <c r="EV296" s="119"/>
      <c r="EW296" s="119"/>
      <c r="EX296" s="155">
        <f>BU296-CH296</f>
        <v>0</v>
      </c>
      <c r="EY296" s="156"/>
      <c r="EZ296" s="156"/>
      <c r="FA296" s="156"/>
      <c r="FB296" s="156"/>
      <c r="FC296" s="156"/>
      <c r="FD296" s="156"/>
      <c r="FE296" s="156"/>
      <c r="FF296" s="156"/>
      <c r="FG296" s="156"/>
      <c r="FH296" s="156"/>
      <c r="FI296" s="156"/>
      <c r="FJ296" s="157"/>
    </row>
    <row r="297" spans="1:166" s="4" customFormat="1" ht="20.25" customHeight="1">
      <c r="A297" s="177" t="s">
        <v>317</v>
      </c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4" t="s">
        <v>178</v>
      </c>
      <c r="AL297" s="174"/>
      <c r="AM297" s="174"/>
      <c r="AN297" s="174"/>
      <c r="AO297" s="174"/>
      <c r="AP297" s="174"/>
      <c r="AQ297" s="174"/>
      <c r="AR297" s="174"/>
      <c r="AS297" s="174"/>
      <c r="AT297" s="174"/>
      <c r="AU297" s="174"/>
      <c r="AV297" s="174"/>
      <c r="AW297" s="174"/>
      <c r="AX297" s="174"/>
      <c r="AY297" s="174"/>
      <c r="AZ297" s="174"/>
      <c r="BA297" s="174"/>
      <c r="BB297" s="174"/>
      <c r="BC297" s="91">
        <f>BC298+BC299+BC300+BC301+BC302+BC303+BC304</f>
        <v>321000</v>
      </c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>
        <v>249700</v>
      </c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61">
        <v>249700</v>
      </c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119"/>
      <c r="CY297" s="119"/>
      <c r="CZ297" s="119"/>
      <c r="DA297" s="119"/>
      <c r="DB297" s="119"/>
      <c r="DC297" s="119"/>
      <c r="DD297" s="119"/>
      <c r="DE297" s="119"/>
      <c r="DF297" s="119"/>
      <c r="DG297" s="119"/>
      <c r="DH297" s="119"/>
      <c r="DI297" s="119"/>
      <c r="DJ297" s="119"/>
      <c r="DK297" s="119"/>
      <c r="DL297" s="119"/>
      <c r="DM297" s="119"/>
      <c r="DN297" s="119"/>
      <c r="DO297" s="119"/>
      <c r="DP297" s="119"/>
      <c r="DQ297" s="119"/>
      <c r="DR297" s="119"/>
      <c r="DS297" s="119"/>
      <c r="DT297" s="119"/>
      <c r="DU297" s="119"/>
      <c r="DV297" s="119"/>
      <c r="DW297" s="119"/>
      <c r="DX297" s="61">
        <v>249700</v>
      </c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119">
        <f>BC297-CH297</f>
        <v>71300</v>
      </c>
      <c r="EL297" s="119"/>
      <c r="EM297" s="119"/>
      <c r="EN297" s="119"/>
      <c r="EO297" s="119"/>
      <c r="EP297" s="119"/>
      <c r="EQ297" s="119"/>
      <c r="ER297" s="119"/>
      <c r="ES297" s="119"/>
      <c r="ET297" s="119"/>
      <c r="EU297" s="119"/>
      <c r="EV297" s="119"/>
      <c r="EW297" s="119"/>
      <c r="EX297" s="155">
        <f t="shared" si="18"/>
        <v>0</v>
      </c>
      <c r="EY297" s="156"/>
      <c r="EZ297" s="156"/>
      <c r="FA297" s="156"/>
      <c r="FB297" s="156"/>
      <c r="FC297" s="156"/>
      <c r="FD297" s="156"/>
      <c r="FE297" s="156"/>
      <c r="FF297" s="156"/>
      <c r="FG297" s="156"/>
      <c r="FH297" s="156"/>
      <c r="FI297" s="156"/>
      <c r="FJ297" s="157"/>
    </row>
    <row r="298" spans="1:166" s="4" customFormat="1" ht="18.75" customHeight="1">
      <c r="A298" s="80" t="s">
        <v>56</v>
      </c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67"/>
      <c r="AK298" s="90" t="s">
        <v>53</v>
      </c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77">
        <v>226000</v>
      </c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8">
        <v>183529.42</v>
      </c>
      <c r="BV298" s="78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  <c r="CH298" s="148">
        <v>183529.42</v>
      </c>
      <c r="CI298" s="148"/>
      <c r="CJ298" s="148"/>
      <c r="CK298" s="148"/>
      <c r="CL298" s="148"/>
      <c r="CM298" s="148"/>
      <c r="CN298" s="148"/>
      <c r="CO298" s="148"/>
      <c r="CP298" s="148"/>
      <c r="CQ298" s="148"/>
      <c r="CR298" s="148"/>
      <c r="CS298" s="148"/>
      <c r="CT298" s="148"/>
      <c r="CU298" s="148"/>
      <c r="CV298" s="148"/>
      <c r="CW298" s="148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>
        <f>CH298</f>
        <v>183529.42</v>
      </c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>
        <f aca="true" t="shared" si="19" ref="EK298:EK303">BC298-CH298</f>
        <v>42470.57999999999</v>
      </c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104">
        <f t="shared" si="18"/>
        <v>0</v>
      </c>
      <c r="EY298" s="105"/>
      <c r="EZ298" s="105"/>
      <c r="FA298" s="105"/>
      <c r="FB298" s="105"/>
      <c r="FC298" s="105"/>
      <c r="FD298" s="105"/>
      <c r="FE298" s="105"/>
      <c r="FF298" s="105"/>
      <c r="FG298" s="105"/>
      <c r="FH298" s="105"/>
      <c r="FI298" s="105"/>
      <c r="FJ298" s="106"/>
    </row>
    <row r="299" spans="1:166" s="4" customFormat="1" ht="18.75" customHeight="1">
      <c r="A299" s="80" t="s">
        <v>58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67"/>
      <c r="AK299" s="90" t="s">
        <v>55</v>
      </c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77">
        <v>68300</v>
      </c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8">
        <v>52941.36</v>
      </c>
      <c r="BV299" s="78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  <c r="CH299" s="148">
        <v>52941.36</v>
      </c>
      <c r="CI299" s="148"/>
      <c r="CJ299" s="148"/>
      <c r="CK299" s="148"/>
      <c r="CL299" s="148"/>
      <c r="CM299" s="148"/>
      <c r="CN299" s="148"/>
      <c r="CO299" s="148"/>
      <c r="CP299" s="148"/>
      <c r="CQ299" s="148"/>
      <c r="CR299" s="148"/>
      <c r="CS299" s="148"/>
      <c r="CT299" s="148"/>
      <c r="CU299" s="148"/>
      <c r="CV299" s="148"/>
      <c r="CW299" s="148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>
        <f>CH299</f>
        <v>52941.36</v>
      </c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>
        <f t="shared" si="19"/>
        <v>15358.64</v>
      </c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104">
        <f t="shared" si="18"/>
        <v>0</v>
      </c>
      <c r="EY299" s="105"/>
      <c r="EZ299" s="105"/>
      <c r="FA299" s="105"/>
      <c r="FB299" s="105"/>
      <c r="FC299" s="105"/>
      <c r="FD299" s="105"/>
      <c r="FE299" s="105"/>
      <c r="FF299" s="105"/>
      <c r="FG299" s="105"/>
      <c r="FH299" s="105"/>
      <c r="FI299" s="105"/>
      <c r="FJ299" s="106"/>
    </row>
    <row r="300" spans="1:166" s="32" customFormat="1" ht="18.75" customHeight="1">
      <c r="A300" s="243" t="s">
        <v>78</v>
      </c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5"/>
      <c r="AK300" s="179" t="s">
        <v>79</v>
      </c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78">
        <v>3800</v>
      </c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>
        <v>2021</v>
      </c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148">
        <v>2021</v>
      </c>
      <c r="CI300" s="148"/>
      <c r="CJ300" s="148"/>
      <c r="CK300" s="148"/>
      <c r="CL300" s="148"/>
      <c r="CM300" s="148"/>
      <c r="CN300" s="148"/>
      <c r="CO300" s="148"/>
      <c r="CP300" s="148"/>
      <c r="CQ300" s="148"/>
      <c r="CR300" s="148"/>
      <c r="CS300" s="148"/>
      <c r="CT300" s="148"/>
      <c r="CU300" s="148"/>
      <c r="CV300" s="148"/>
      <c r="CW300" s="148"/>
      <c r="CX300" s="148"/>
      <c r="CY300" s="148"/>
      <c r="CZ300" s="148"/>
      <c r="DA300" s="148"/>
      <c r="DB300" s="148"/>
      <c r="DC300" s="148"/>
      <c r="DD300" s="148"/>
      <c r="DE300" s="148"/>
      <c r="DF300" s="148"/>
      <c r="DG300" s="148"/>
      <c r="DH300" s="148"/>
      <c r="DI300" s="148"/>
      <c r="DJ300" s="148"/>
      <c r="DK300" s="148"/>
      <c r="DL300" s="148"/>
      <c r="DM300" s="148"/>
      <c r="DN300" s="148"/>
      <c r="DO300" s="148"/>
      <c r="DP300" s="148"/>
      <c r="DQ300" s="148"/>
      <c r="DR300" s="148"/>
      <c r="DS300" s="148"/>
      <c r="DT300" s="148"/>
      <c r="DU300" s="148"/>
      <c r="DV300" s="148"/>
      <c r="DW300" s="148"/>
      <c r="DX300" s="148">
        <v>1521</v>
      </c>
      <c r="DY300" s="148"/>
      <c r="DZ300" s="148"/>
      <c r="EA300" s="148"/>
      <c r="EB300" s="148"/>
      <c r="EC300" s="148"/>
      <c r="ED300" s="148"/>
      <c r="EE300" s="148"/>
      <c r="EF300" s="148"/>
      <c r="EG300" s="148"/>
      <c r="EH300" s="148"/>
      <c r="EI300" s="148"/>
      <c r="EJ300" s="148"/>
      <c r="EK300" s="148">
        <f t="shared" si="19"/>
        <v>1779</v>
      </c>
      <c r="EL300" s="148"/>
      <c r="EM300" s="148"/>
      <c r="EN300" s="148"/>
      <c r="EO300" s="148"/>
      <c r="EP300" s="148"/>
      <c r="EQ300" s="148"/>
      <c r="ER300" s="148"/>
      <c r="ES300" s="148"/>
      <c r="ET300" s="148"/>
      <c r="EU300" s="148"/>
      <c r="EV300" s="148"/>
      <c r="EW300" s="148"/>
      <c r="EX300" s="149">
        <f t="shared" si="18"/>
        <v>0</v>
      </c>
      <c r="EY300" s="150"/>
      <c r="EZ300" s="150"/>
      <c r="FA300" s="150"/>
      <c r="FB300" s="150"/>
      <c r="FC300" s="150"/>
      <c r="FD300" s="150"/>
      <c r="FE300" s="150"/>
      <c r="FF300" s="150"/>
      <c r="FG300" s="150"/>
      <c r="FH300" s="150"/>
      <c r="FI300" s="150"/>
      <c r="FJ300" s="151"/>
    </row>
    <row r="301" spans="1:166" s="32" customFormat="1" ht="18.75" customHeight="1">
      <c r="A301" s="243" t="s">
        <v>204</v>
      </c>
      <c r="B301" s="244"/>
      <c r="C301" s="244"/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  <c r="AJ301" s="245"/>
      <c r="AK301" s="179" t="s">
        <v>63</v>
      </c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78">
        <v>1900</v>
      </c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>
        <v>1800</v>
      </c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148">
        <v>1800</v>
      </c>
      <c r="CI301" s="148"/>
      <c r="CJ301" s="148"/>
      <c r="CK301" s="148"/>
      <c r="CL301" s="148"/>
      <c r="CM301" s="148"/>
      <c r="CN301" s="148"/>
      <c r="CO301" s="148"/>
      <c r="CP301" s="148"/>
      <c r="CQ301" s="148"/>
      <c r="CR301" s="148"/>
      <c r="CS301" s="148"/>
      <c r="CT301" s="148"/>
      <c r="CU301" s="148"/>
      <c r="CV301" s="148"/>
      <c r="CW301" s="148"/>
      <c r="CX301" s="148"/>
      <c r="CY301" s="148"/>
      <c r="CZ301" s="148"/>
      <c r="DA301" s="148"/>
      <c r="DB301" s="148"/>
      <c r="DC301" s="148"/>
      <c r="DD301" s="148"/>
      <c r="DE301" s="148"/>
      <c r="DF301" s="148"/>
      <c r="DG301" s="148"/>
      <c r="DH301" s="148"/>
      <c r="DI301" s="148"/>
      <c r="DJ301" s="148"/>
      <c r="DK301" s="148"/>
      <c r="DL301" s="148"/>
      <c r="DM301" s="148"/>
      <c r="DN301" s="148"/>
      <c r="DO301" s="148"/>
      <c r="DP301" s="148"/>
      <c r="DQ301" s="148"/>
      <c r="DR301" s="148"/>
      <c r="DS301" s="148"/>
      <c r="DT301" s="148"/>
      <c r="DU301" s="148"/>
      <c r="DV301" s="148"/>
      <c r="DW301" s="148"/>
      <c r="DX301" s="148">
        <f>CH301</f>
        <v>1800</v>
      </c>
      <c r="DY301" s="148"/>
      <c r="DZ301" s="148"/>
      <c r="EA301" s="148"/>
      <c r="EB301" s="148"/>
      <c r="EC301" s="148"/>
      <c r="ED301" s="148"/>
      <c r="EE301" s="148"/>
      <c r="EF301" s="148"/>
      <c r="EG301" s="148"/>
      <c r="EH301" s="148"/>
      <c r="EI301" s="148"/>
      <c r="EJ301" s="148"/>
      <c r="EK301" s="148">
        <f t="shared" si="19"/>
        <v>100</v>
      </c>
      <c r="EL301" s="148"/>
      <c r="EM301" s="148"/>
      <c r="EN301" s="148"/>
      <c r="EO301" s="148"/>
      <c r="EP301" s="148"/>
      <c r="EQ301" s="148"/>
      <c r="ER301" s="148"/>
      <c r="ES301" s="148"/>
      <c r="ET301" s="148"/>
      <c r="EU301" s="148"/>
      <c r="EV301" s="148"/>
      <c r="EW301" s="148"/>
      <c r="EX301" s="149">
        <f t="shared" si="18"/>
        <v>0</v>
      </c>
      <c r="EY301" s="150"/>
      <c r="EZ301" s="150"/>
      <c r="FA301" s="150"/>
      <c r="FB301" s="150"/>
      <c r="FC301" s="150"/>
      <c r="FD301" s="150"/>
      <c r="FE301" s="150"/>
      <c r="FF301" s="150"/>
      <c r="FG301" s="150"/>
      <c r="FH301" s="150"/>
      <c r="FI301" s="150"/>
      <c r="FJ301" s="151"/>
    </row>
    <row r="302" spans="1:166" s="32" customFormat="1" ht="18.75" customHeight="1">
      <c r="A302" s="243" t="s">
        <v>199</v>
      </c>
      <c r="B302" s="244"/>
      <c r="C302" s="244"/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  <c r="AJ302" s="245"/>
      <c r="AK302" s="179" t="s">
        <v>60</v>
      </c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78">
        <v>17700</v>
      </c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>
        <v>6169.89</v>
      </c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148">
        <v>6169.89</v>
      </c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>
        <f>CH302</f>
        <v>6169.89</v>
      </c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>
        <f t="shared" si="19"/>
        <v>11530.11</v>
      </c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9">
        <v>0</v>
      </c>
      <c r="EY302" s="150"/>
      <c r="EZ302" s="150"/>
      <c r="FA302" s="150"/>
      <c r="FB302" s="150"/>
      <c r="FC302" s="150"/>
      <c r="FD302" s="150"/>
      <c r="FE302" s="150"/>
      <c r="FF302" s="150"/>
      <c r="FG302" s="150"/>
      <c r="FH302" s="150"/>
      <c r="FI302" s="150"/>
      <c r="FJ302" s="151"/>
    </row>
    <row r="303" spans="1:166" s="4" customFormat="1" ht="18.75" customHeight="1">
      <c r="A303" s="176" t="s">
        <v>59</v>
      </c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6"/>
      <c r="AG303" s="176"/>
      <c r="AH303" s="176"/>
      <c r="AI303" s="176"/>
      <c r="AJ303" s="176"/>
      <c r="AK303" s="90" t="s">
        <v>67</v>
      </c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77">
        <v>300</v>
      </c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54"/>
      <c r="BT303" s="54"/>
      <c r="BU303" s="77">
        <v>238.33</v>
      </c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9">
        <v>238.33</v>
      </c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  <c r="DU303" s="79"/>
      <c r="DV303" s="79"/>
      <c r="DW303" s="79"/>
      <c r="DX303" s="79">
        <f>CH303</f>
        <v>238.33</v>
      </c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>
        <f t="shared" si="19"/>
        <v>61.66999999999999</v>
      </c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>
        <v>0</v>
      </c>
      <c r="EY303" s="164"/>
      <c r="EZ303" s="164"/>
      <c r="FA303" s="164"/>
      <c r="FB303" s="164"/>
      <c r="FC303" s="164"/>
      <c r="FD303" s="164"/>
      <c r="FE303" s="164"/>
      <c r="FF303" s="164"/>
      <c r="FG303" s="164"/>
      <c r="FH303" s="40"/>
      <c r="FI303" s="40"/>
      <c r="FJ303" s="40"/>
    </row>
    <row r="304" spans="1:166" s="4" customFormat="1" ht="18.75" customHeight="1">
      <c r="A304" s="240" t="s">
        <v>323</v>
      </c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  <c r="AA304" s="241"/>
      <c r="AB304" s="241"/>
      <c r="AC304" s="241"/>
      <c r="AD304" s="241"/>
      <c r="AE304" s="241"/>
      <c r="AF304" s="241"/>
      <c r="AG304" s="241"/>
      <c r="AH304" s="242"/>
      <c r="AI304" s="34"/>
      <c r="AJ304" s="34"/>
      <c r="AK304" s="237" t="s">
        <v>335</v>
      </c>
      <c r="AL304" s="238"/>
      <c r="AM304" s="238"/>
      <c r="AN304" s="238"/>
      <c r="AO304" s="238"/>
      <c r="AP304" s="238"/>
      <c r="AQ304" s="238"/>
      <c r="AR304" s="238"/>
      <c r="AS304" s="238"/>
      <c r="AT304" s="238"/>
      <c r="AU304" s="238"/>
      <c r="AV304" s="238"/>
      <c r="AW304" s="238"/>
      <c r="AX304" s="238"/>
      <c r="AY304" s="238"/>
      <c r="AZ304" s="238"/>
      <c r="BA304" s="238"/>
      <c r="BB304" s="239"/>
      <c r="BC304" s="101">
        <v>3000</v>
      </c>
      <c r="BD304" s="102"/>
      <c r="BE304" s="102"/>
      <c r="BF304" s="102"/>
      <c r="BG304" s="102"/>
      <c r="BH304" s="102"/>
      <c r="BI304" s="103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101">
        <v>3000</v>
      </c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3"/>
      <c r="CH304" s="40"/>
      <c r="CI304" s="104">
        <v>3000</v>
      </c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6"/>
      <c r="CX304" s="104"/>
      <c r="CY304" s="105"/>
      <c r="CZ304" s="105"/>
      <c r="DA304" s="105"/>
      <c r="DB304" s="105"/>
      <c r="DC304" s="105"/>
      <c r="DD304" s="105"/>
      <c r="DE304" s="105"/>
      <c r="DF304" s="105"/>
      <c r="DG304" s="105"/>
      <c r="DH304" s="105"/>
      <c r="DI304" s="105"/>
      <c r="DJ304" s="105"/>
      <c r="DK304" s="105"/>
      <c r="DL304" s="105"/>
      <c r="DM304" s="105"/>
      <c r="DN304" s="105"/>
      <c r="DO304" s="105"/>
      <c r="DP304" s="105"/>
      <c r="DQ304" s="105"/>
      <c r="DR304" s="106"/>
      <c r="DS304" s="40"/>
      <c r="DT304" s="40"/>
      <c r="DU304" s="40"/>
      <c r="DV304" s="40"/>
      <c r="DW304" s="40"/>
      <c r="DX304" s="104">
        <v>3000</v>
      </c>
      <c r="DY304" s="105"/>
      <c r="DZ304" s="105"/>
      <c r="EA304" s="105"/>
      <c r="EB304" s="105"/>
      <c r="EC304" s="105"/>
      <c r="ED304" s="105"/>
      <c r="EE304" s="105"/>
      <c r="EF304" s="105"/>
      <c r="EG304" s="105"/>
      <c r="EH304" s="105"/>
      <c r="EI304" s="105"/>
      <c r="EJ304" s="106"/>
      <c r="EK304" s="104">
        <v>0</v>
      </c>
      <c r="EL304" s="105"/>
      <c r="EM304" s="105"/>
      <c r="EN304" s="105"/>
      <c r="EO304" s="105"/>
      <c r="EP304" s="105"/>
      <c r="EQ304" s="105"/>
      <c r="ER304" s="105"/>
      <c r="ES304" s="105"/>
      <c r="ET304" s="105"/>
      <c r="EU304" s="105"/>
      <c r="EV304" s="105"/>
      <c r="EW304" s="106"/>
      <c r="EX304" s="104">
        <v>0</v>
      </c>
      <c r="EY304" s="105"/>
      <c r="EZ304" s="105"/>
      <c r="FA304" s="105"/>
      <c r="FB304" s="105"/>
      <c r="FC304" s="105"/>
      <c r="FD304" s="105"/>
      <c r="FE304" s="105"/>
      <c r="FF304" s="49"/>
      <c r="FG304" s="49"/>
      <c r="FH304" s="42"/>
      <c r="FI304" s="42"/>
      <c r="FJ304" s="43"/>
    </row>
    <row r="305" spans="1:166" s="4" customFormat="1" ht="15" customHeight="1">
      <c r="A305" s="168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69"/>
      <c r="DE305" s="169"/>
      <c r="DF305" s="169"/>
      <c r="DG305" s="169"/>
      <c r="DH305" s="169"/>
      <c r="DI305" s="169"/>
      <c r="DJ305" s="169"/>
      <c r="DK305" s="169"/>
      <c r="DL305" s="169"/>
      <c r="DM305" s="169"/>
      <c r="DN305" s="169"/>
      <c r="DO305" s="169"/>
      <c r="DP305" s="169"/>
      <c r="DQ305" s="169"/>
      <c r="DR305" s="169"/>
      <c r="DS305" s="169"/>
      <c r="DT305" s="169"/>
      <c r="DU305" s="169"/>
      <c r="DV305" s="169"/>
      <c r="DW305" s="169"/>
      <c r="DX305" s="169"/>
      <c r="DY305" s="169"/>
      <c r="DZ305" s="169"/>
      <c r="EA305" s="169"/>
      <c r="EB305" s="169"/>
      <c r="EC305" s="169"/>
      <c r="ED305" s="169"/>
      <c r="EE305" s="169"/>
      <c r="EF305" s="169"/>
      <c r="EG305" s="169"/>
      <c r="EH305" s="169"/>
      <c r="EI305" s="169"/>
      <c r="EJ305" s="169"/>
      <c r="EK305" s="169"/>
      <c r="EL305" s="169"/>
      <c r="EM305" s="169"/>
      <c r="EN305" s="169"/>
      <c r="EO305" s="169"/>
      <c r="EP305" s="169"/>
      <c r="EQ305" s="169"/>
      <c r="ER305" s="169"/>
      <c r="ES305" s="169"/>
      <c r="ET305" s="169"/>
      <c r="EU305" s="169"/>
      <c r="EV305" s="169"/>
      <c r="EW305" s="169"/>
      <c r="EX305" s="169"/>
      <c r="EY305" s="169"/>
      <c r="EZ305" s="169"/>
      <c r="FA305" s="169"/>
      <c r="FB305" s="169"/>
      <c r="FC305" s="169"/>
      <c r="FD305" s="169"/>
      <c r="FE305" s="169"/>
      <c r="FF305" s="169"/>
      <c r="FG305" s="170"/>
      <c r="FH305" s="12"/>
      <c r="FI305" s="12"/>
      <c r="FJ305" s="16" t="s">
        <v>39</v>
      </c>
    </row>
    <row r="306" spans="1:166" s="4" customFormat="1" ht="16.5" customHeight="1">
      <c r="A306" s="168" t="s">
        <v>81</v>
      </c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69"/>
      <c r="DE306" s="169"/>
      <c r="DF306" s="169"/>
      <c r="DG306" s="169"/>
      <c r="DH306" s="169"/>
      <c r="DI306" s="169"/>
      <c r="DJ306" s="169"/>
      <c r="DK306" s="169"/>
      <c r="DL306" s="169"/>
      <c r="DM306" s="169"/>
      <c r="DN306" s="169"/>
      <c r="DO306" s="169"/>
      <c r="DP306" s="169"/>
      <c r="DQ306" s="169"/>
      <c r="DR306" s="169"/>
      <c r="DS306" s="169"/>
      <c r="DT306" s="169"/>
      <c r="DU306" s="169"/>
      <c r="DV306" s="169"/>
      <c r="DW306" s="169"/>
      <c r="DX306" s="169"/>
      <c r="DY306" s="169"/>
      <c r="DZ306" s="169"/>
      <c r="EA306" s="169"/>
      <c r="EB306" s="169"/>
      <c r="EC306" s="169"/>
      <c r="ED306" s="169"/>
      <c r="EE306" s="169"/>
      <c r="EF306" s="169"/>
      <c r="EG306" s="169"/>
      <c r="EH306" s="169"/>
      <c r="EI306" s="169"/>
      <c r="EJ306" s="169"/>
      <c r="EK306" s="169"/>
      <c r="EL306" s="169"/>
      <c r="EM306" s="169"/>
      <c r="EN306" s="169"/>
      <c r="EO306" s="169"/>
      <c r="EP306" s="169"/>
      <c r="EQ306" s="169"/>
      <c r="ER306" s="169"/>
      <c r="ES306" s="169"/>
      <c r="ET306" s="169"/>
      <c r="EU306" s="169"/>
      <c r="EV306" s="169"/>
      <c r="EW306" s="169"/>
      <c r="EX306" s="169"/>
      <c r="EY306" s="169"/>
      <c r="EZ306" s="169"/>
      <c r="FA306" s="169"/>
      <c r="FB306" s="169"/>
      <c r="FC306" s="169"/>
      <c r="FD306" s="169"/>
      <c r="FE306" s="169"/>
      <c r="FF306" s="169"/>
      <c r="FG306" s="169"/>
      <c r="FH306" s="169"/>
      <c r="FI306" s="169"/>
      <c r="FJ306" s="170"/>
    </row>
    <row r="307" spans="1:166" s="4" customFormat="1" ht="66" customHeight="1">
      <c r="A307" s="74" t="s">
        <v>8</v>
      </c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 t="s">
        <v>23</v>
      </c>
      <c r="AL307" s="74"/>
      <c r="AM307" s="74"/>
      <c r="AN307" s="74"/>
      <c r="AO307" s="74"/>
      <c r="AP307" s="74"/>
      <c r="AQ307" s="74" t="s">
        <v>35</v>
      </c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 t="s">
        <v>36</v>
      </c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 t="s">
        <v>37</v>
      </c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 t="s">
        <v>24</v>
      </c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165" t="s">
        <v>29</v>
      </c>
      <c r="EL307" s="166"/>
      <c r="EM307" s="166"/>
      <c r="EN307" s="166"/>
      <c r="EO307" s="166"/>
      <c r="EP307" s="166"/>
      <c r="EQ307" s="166"/>
      <c r="ER307" s="166"/>
      <c r="ES307" s="166"/>
      <c r="ET307" s="166"/>
      <c r="EU307" s="166"/>
      <c r="EV307" s="166"/>
      <c r="EW307" s="166"/>
      <c r="EX307" s="166"/>
      <c r="EY307" s="166"/>
      <c r="EZ307" s="166"/>
      <c r="FA307" s="166"/>
      <c r="FB307" s="166"/>
      <c r="FC307" s="166"/>
      <c r="FD307" s="166"/>
      <c r="FE307" s="166"/>
      <c r="FF307" s="166"/>
      <c r="FG307" s="166"/>
      <c r="FH307" s="166"/>
      <c r="FI307" s="166"/>
      <c r="FJ307" s="167"/>
    </row>
    <row r="308" spans="1:166" s="4" customFormat="1" ht="84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 t="s">
        <v>45</v>
      </c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 t="s">
        <v>25</v>
      </c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 t="s">
        <v>26</v>
      </c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 t="s">
        <v>27</v>
      </c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 t="s">
        <v>38</v>
      </c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165" t="s">
        <v>46</v>
      </c>
      <c r="EY308" s="166"/>
      <c r="EZ308" s="166"/>
      <c r="FA308" s="166"/>
      <c r="FB308" s="166"/>
      <c r="FC308" s="166"/>
      <c r="FD308" s="166"/>
      <c r="FE308" s="166"/>
      <c r="FF308" s="166"/>
      <c r="FG308" s="166"/>
      <c r="FH308" s="166"/>
      <c r="FI308" s="166"/>
      <c r="FJ308" s="167"/>
    </row>
    <row r="309" spans="1:166" s="4" customFormat="1" ht="15" customHeight="1">
      <c r="A309" s="69">
        <v>1</v>
      </c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>
        <v>2</v>
      </c>
      <c r="AL309" s="69"/>
      <c r="AM309" s="69"/>
      <c r="AN309" s="69"/>
      <c r="AO309" s="69"/>
      <c r="AP309" s="69"/>
      <c r="AQ309" s="69">
        <v>3</v>
      </c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>
        <v>4</v>
      </c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>
        <v>5</v>
      </c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>
        <v>6</v>
      </c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>
        <v>7</v>
      </c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>
        <v>8</v>
      </c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>
        <v>9</v>
      </c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>
        <v>10</v>
      </c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120">
        <v>11</v>
      </c>
      <c r="EY309" s="121"/>
      <c r="EZ309" s="121"/>
      <c r="FA309" s="121"/>
      <c r="FB309" s="121"/>
      <c r="FC309" s="121"/>
      <c r="FD309" s="121"/>
      <c r="FE309" s="121"/>
      <c r="FF309" s="121"/>
      <c r="FG309" s="121"/>
      <c r="FH309" s="121"/>
      <c r="FI309" s="121"/>
      <c r="FJ309" s="122"/>
    </row>
    <row r="310" spans="1:166" s="4" customFormat="1" ht="21.75" customHeight="1">
      <c r="A310" s="126" t="s">
        <v>32</v>
      </c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7" t="s">
        <v>33</v>
      </c>
      <c r="AL310" s="127"/>
      <c r="AM310" s="127"/>
      <c r="AN310" s="127"/>
      <c r="AO310" s="127"/>
      <c r="AP310" s="127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61">
        <f>BC313</f>
        <v>9500</v>
      </c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>
        <f>BU313</f>
        <v>0</v>
      </c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>
        <f>CH313</f>
        <v>0</v>
      </c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>
        <f>CH310</f>
        <v>0</v>
      </c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>
        <f>EK313</f>
        <v>9500</v>
      </c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85">
        <f>EX313</f>
        <v>0</v>
      </c>
      <c r="EY310" s="82"/>
      <c r="EZ310" s="82"/>
      <c r="FA310" s="82"/>
      <c r="FB310" s="82"/>
      <c r="FC310" s="82"/>
      <c r="FD310" s="82"/>
      <c r="FE310" s="82"/>
      <c r="FF310" s="82"/>
      <c r="FG310" s="82"/>
      <c r="FH310" s="82"/>
      <c r="FI310" s="82"/>
      <c r="FJ310" s="83"/>
    </row>
    <row r="311" spans="1:166" s="4" customFormat="1" ht="18" customHeight="1">
      <c r="A311" s="181" t="s">
        <v>22</v>
      </c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0" t="s">
        <v>34</v>
      </c>
      <c r="AL311" s="180"/>
      <c r="AM311" s="180"/>
      <c r="AN311" s="180"/>
      <c r="AO311" s="180"/>
      <c r="AP311" s="18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104"/>
      <c r="EY311" s="105"/>
      <c r="EZ311" s="105"/>
      <c r="FA311" s="105"/>
      <c r="FB311" s="105"/>
      <c r="FC311" s="105"/>
      <c r="FD311" s="105"/>
      <c r="FE311" s="105"/>
      <c r="FF311" s="105"/>
      <c r="FG311" s="105"/>
      <c r="FH311" s="105"/>
      <c r="FI311" s="105"/>
      <c r="FJ311" s="106"/>
    </row>
    <row r="312" spans="1:166" s="4" customFormat="1" ht="38.25" customHeight="1">
      <c r="A312" s="182" t="s">
        <v>318</v>
      </c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0"/>
      <c r="AL312" s="180"/>
      <c r="AM312" s="180"/>
      <c r="AN312" s="180"/>
      <c r="AO312" s="180"/>
      <c r="AP312" s="18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104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6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40"/>
      <c r="FI312" s="40"/>
      <c r="FJ312" s="40"/>
    </row>
    <row r="313" spans="1:166" s="4" customFormat="1" ht="22.5" customHeight="1">
      <c r="A313" s="70" t="s">
        <v>319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61">
        <f>BC314</f>
        <v>9500</v>
      </c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>
        <f>BU314</f>
        <v>0</v>
      </c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>
        <v>0</v>
      </c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>
        <v>0</v>
      </c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>
        <f>EK314</f>
        <v>9500</v>
      </c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85">
        <v>0</v>
      </c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3"/>
    </row>
    <row r="314" spans="1:166" s="4" customFormat="1" ht="19.5" customHeight="1">
      <c r="A314" s="97" t="s">
        <v>121</v>
      </c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0" t="s">
        <v>62</v>
      </c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79">
        <v>9500</v>
      </c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>
        <v>0</v>
      </c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>
        <v>0</v>
      </c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>
        <f>CH314</f>
        <v>0</v>
      </c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>
        <f>BC314-BU314</f>
        <v>9500</v>
      </c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104">
        <v>0</v>
      </c>
      <c r="EY314" s="105"/>
      <c r="EZ314" s="105"/>
      <c r="FA314" s="105"/>
      <c r="FB314" s="105"/>
      <c r="FC314" s="105"/>
      <c r="FD314" s="105"/>
      <c r="FE314" s="105"/>
      <c r="FF314" s="105"/>
      <c r="FG314" s="105"/>
      <c r="FH314" s="105"/>
      <c r="FI314" s="105"/>
      <c r="FJ314" s="106"/>
    </row>
    <row r="315" spans="1:166" s="4" customFormat="1" ht="18.75">
      <c r="A315" s="178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  <c r="AA315" s="292"/>
      <c r="AB315" s="292"/>
      <c r="AC315" s="292"/>
      <c r="AD315" s="292"/>
      <c r="AE315" s="292"/>
      <c r="AF315" s="292"/>
      <c r="AG315" s="292"/>
      <c r="AH315" s="292"/>
      <c r="AI315" s="292"/>
      <c r="AJ315" s="292"/>
      <c r="AK315" s="292"/>
      <c r="AL315" s="292"/>
      <c r="AM315" s="292"/>
      <c r="AN315" s="292"/>
      <c r="AO315" s="292"/>
      <c r="AP315" s="292"/>
      <c r="AQ315" s="292"/>
      <c r="AR315" s="292"/>
      <c r="AS315" s="292"/>
      <c r="AT315" s="292"/>
      <c r="AU315" s="292"/>
      <c r="AV315" s="292"/>
      <c r="AW315" s="292"/>
      <c r="AX315" s="292"/>
      <c r="AY315" s="292"/>
      <c r="AZ315" s="292"/>
      <c r="BA315" s="292"/>
      <c r="BB315" s="292"/>
      <c r="BC315" s="292"/>
      <c r="BD315" s="292"/>
      <c r="BE315" s="292"/>
      <c r="BF315" s="292"/>
      <c r="BG315" s="292"/>
      <c r="BH315" s="292"/>
      <c r="BI315" s="292"/>
      <c r="BJ315" s="292"/>
      <c r="BK315" s="292"/>
      <c r="BL315" s="292"/>
      <c r="BM315" s="292"/>
      <c r="BN315" s="292"/>
      <c r="BO315" s="292"/>
      <c r="BP315" s="292"/>
      <c r="BQ315" s="292"/>
      <c r="BR315" s="292"/>
      <c r="BS315" s="292"/>
      <c r="BT315" s="292"/>
      <c r="BU315" s="292"/>
      <c r="BV315" s="292"/>
      <c r="BW315" s="292"/>
      <c r="BX315" s="292"/>
      <c r="BY315" s="292"/>
      <c r="BZ315" s="292"/>
      <c r="CA315" s="292"/>
      <c r="CB315" s="292"/>
      <c r="CC315" s="292"/>
      <c r="CD315" s="292"/>
      <c r="CE315" s="292"/>
      <c r="CF315" s="292"/>
      <c r="CG315" s="292"/>
      <c r="CH315" s="292"/>
      <c r="CI315" s="292"/>
      <c r="CJ315" s="292"/>
      <c r="CK315" s="292"/>
      <c r="CL315" s="292"/>
      <c r="CM315" s="292"/>
      <c r="CN315" s="292"/>
      <c r="CO315" s="292"/>
      <c r="CP315" s="292"/>
      <c r="CQ315" s="292"/>
      <c r="CR315" s="292"/>
      <c r="CS315" s="292"/>
      <c r="CT315" s="292"/>
      <c r="CU315" s="292"/>
      <c r="CV315" s="292"/>
      <c r="CW315" s="292"/>
      <c r="CX315" s="292"/>
      <c r="CY315" s="292"/>
      <c r="CZ315" s="292"/>
      <c r="DA315" s="292"/>
      <c r="DB315" s="292"/>
      <c r="DC315" s="292"/>
      <c r="DD315" s="292"/>
      <c r="DE315" s="292"/>
      <c r="DF315" s="292"/>
      <c r="DG315" s="292"/>
      <c r="DH315" s="292"/>
      <c r="DI315" s="292"/>
      <c r="DJ315" s="292"/>
      <c r="DK315" s="292"/>
      <c r="DL315" s="292"/>
      <c r="DM315" s="292"/>
      <c r="DN315" s="292"/>
      <c r="DO315" s="292"/>
      <c r="DP315" s="292"/>
      <c r="DQ315" s="292"/>
      <c r="DR315" s="292"/>
      <c r="DS315" s="292"/>
      <c r="DT315" s="292"/>
      <c r="DU315" s="292"/>
      <c r="DV315" s="292"/>
      <c r="DW315" s="292"/>
      <c r="DX315" s="292"/>
      <c r="DY315" s="292"/>
      <c r="DZ315" s="292"/>
      <c r="EA315" s="292"/>
      <c r="EB315" s="292"/>
      <c r="EC315" s="292"/>
      <c r="ED315" s="292"/>
      <c r="EE315" s="292"/>
      <c r="EF315" s="292"/>
      <c r="EG315" s="292"/>
      <c r="EH315" s="292"/>
      <c r="EI315" s="292"/>
      <c r="EJ315" s="292"/>
      <c r="EK315" s="292"/>
      <c r="EL315" s="292"/>
      <c r="EM315" s="292"/>
      <c r="EN315" s="292"/>
      <c r="EO315" s="292"/>
      <c r="EP315" s="292"/>
      <c r="EQ315" s="292"/>
      <c r="ER315" s="292"/>
      <c r="ES315" s="292"/>
      <c r="ET315" s="292"/>
      <c r="EU315" s="292"/>
      <c r="EV315" s="292"/>
      <c r="EW315" s="292"/>
      <c r="EX315" s="292"/>
      <c r="EY315" s="292"/>
      <c r="EZ315" s="292"/>
      <c r="FA315" s="292"/>
      <c r="FB315" s="292"/>
      <c r="FC315" s="292"/>
      <c r="FD315" s="292"/>
      <c r="FE315" s="292"/>
      <c r="FF315" s="292"/>
      <c r="FG315" s="292"/>
      <c r="FH315" s="13"/>
      <c r="FI315" s="13"/>
      <c r="FJ315" s="13"/>
    </row>
    <row r="316" spans="1:166" s="11" customFormat="1" ht="31.5" customHeight="1">
      <c r="A316" s="70" t="s">
        <v>182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288">
        <f>BC141+BC168+BC177+BC195+BC212+BC231+BC264+BC278+BC310+BC124+BC252</f>
        <v>8513852.059999999</v>
      </c>
      <c r="BD316" s="178"/>
      <c r="BE316" s="178"/>
      <c r="BF316" s="178"/>
      <c r="BG316" s="178"/>
      <c r="BH316" s="178"/>
      <c r="BI316" s="178"/>
      <c r="BJ316" s="178"/>
      <c r="BK316" s="178"/>
      <c r="BL316" s="178"/>
      <c r="BM316" s="178"/>
      <c r="BN316" s="178"/>
      <c r="BO316" s="178"/>
      <c r="BP316" s="178"/>
      <c r="BQ316" s="178"/>
      <c r="BR316" s="178"/>
      <c r="BS316" s="178"/>
      <c r="BT316" s="178"/>
      <c r="BU316" s="288">
        <f>+BU310+BU278+BU264+BU231+BU212+BU195+BU177+BU168+BU141+BU124+BU252</f>
        <v>7514221.67</v>
      </c>
      <c r="BV316" s="178"/>
      <c r="BW316" s="178"/>
      <c r="BX316" s="178"/>
      <c r="BY316" s="178"/>
      <c r="BZ316" s="178"/>
      <c r="CA316" s="178"/>
      <c r="CB316" s="178"/>
      <c r="CC316" s="178"/>
      <c r="CD316" s="178"/>
      <c r="CE316" s="178"/>
      <c r="CF316" s="178"/>
      <c r="CG316" s="178"/>
      <c r="CH316" s="288">
        <f>CH310+CI278+CH264+CH231+CH212+CH195+CH177+CH168+CH141+CH124+CH252</f>
        <v>7514221.67</v>
      </c>
      <c r="CI316" s="178"/>
      <c r="CJ316" s="178"/>
      <c r="CK316" s="178"/>
      <c r="CL316" s="178"/>
      <c r="CM316" s="178"/>
      <c r="CN316" s="178"/>
      <c r="CO316" s="178"/>
      <c r="CP316" s="178"/>
      <c r="CQ316" s="178"/>
      <c r="CR316" s="178"/>
      <c r="CS316" s="178"/>
      <c r="CT316" s="178"/>
      <c r="CU316" s="178"/>
      <c r="CV316" s="178"/>
      <c r="CW316" s="178"/>
      <c r="CX316" s="178"/>
      <c r="CY316" s="178"/>
      <c r="CZ316" s="178"/>
      <c r="DA316" s="178"/>
      <c r="DB316" s="178"/>
      <c r="DC316" s="178"/>
      <c r="DD316" s="178"/>
      <c r="DE316" s="178"/>
      <c r="DF316" s="178"/>
      <c r="DG316" s="178"/>
      <c r="DH316" s="178"/>
      <c r="DI316" s="178"/>
      <c r="DJ316" s="178"/>
      <c r="DK316" s="178"/>
      <c r="DL316" s="178"/>
      <c r="DM316" s="178"/>
      <c r="DN316" s="178"/>
      <c r="DO316" s="178"/>
      <c r="DP316" s="178"/>
      <c r="DQ316" s="178"/>
      <c r="DR316" s="178"/>
      <c r="DS316" s="178"/>
      <c r="DT316" s="178"/>
      <c r="DU316" s="178"/>
      <c r="DV316" s="178"/>
      <c r="DW316" s="178"/>
      <c r="DX316" s="288">
        <f>CH316</f>
        <v>7514221.67</v>
      </c>
      <c r="DY316" s="178"/>
      <c r="DZ316" s="178"/>
      <c r="EA316" s="178"/>
      <c r="EB316" s="178"/>
      <c r="EC316" s="178"/>
      <c r="ED316" s="178"/>
      <c r="EE316" s="178"/>
      <c r="EF316" s="178"/>
      <c r="EG316" s="178"/>
      <c r="EH316" s="178"/>
      <c r="EI316" s="178"/>
      <c r="EJ316" s="178"/>
      <c r="EK316" s="288">
        <f>BC316-BU316</f>
        <v>999630.3899999987</v>
      </c>
      <c r="EL316" s="178"/>
      <c r="EM316" s="178"/>
      <c r="EN316" s="178"/>
      <c r="EO316" s="178"/>
      <c r="EP316" s="178"/>
      <c r="EQ316" s="178"/>
      <c r="ER316" s="178"/>
      <c r="ES316" s="178"/>
      <c r="ET316" s="178"/>
      <c r="EU316" s="178"/>
      <c r="EV316" s="178"/>
      <c r="EW316" s="178"/>
      <c r="EX316" s="289">
        <f>BU316-CH316</f>
        <v>0</v>
      </c>
      <c r="EY316" s="290"/>
      <c r="EZ316" s="290"/>
      <c r="FA316" s="290"/>
      <c r="FB316" s="290"/>
      <c r="FC316" s="290"/>
      <c r="FD316" s="290"/>
      <c r="FE316" s="290"/>
      <c r="FF316" s="290"/>
      <c r="FG316" s="290"/>
      <c r="FH316" s="290"/>
      <c r="FI316" s="290"/>
      <c r="FJ316" s="291"/>
    </row>
    <row r="317" spans="1:166" s="4" customFormat="1" ht="19.5" customHeight="1">
      <c r="A317" s="120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2"/>
      <c r="BD317" s="8" t="s">
        <v>40</v>
      </c>
      <c r="BE317" s="12"/>
      <c r="BF317" s="12"/>
      <c r="BG317" s="12"/>
      <c r="BH317" s="12"/>
      <c r="BI317" s="27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8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0"/>
      <c r="CU317" s="121"/>
      <c r="CV317" s="121"/>
      <c r="CW317" s="121"/>
      <c r="CX317" s="121"/>
      <c r="CY317" s="121"/>
      <c r="CZ317" s="121"/>
      <c r="DA317" s="121"/>
      <c r="DB317" s="121"/>
      <c r="DC317" s="121"/>
      <c r="DD317" s="121"/>
      <c r="DE317" s="121"/>
      <c r="DF317" s="121"/>
      <c r="DG317" s="121"/>
      <c r="DH317" s="121"/>
      <c r="DI317" s="121"/>
      <c r="DJ317" s="121"/>
      <c r="DK317" s="121"/>
      <c r="DL317" s="121"/>
      <c r="DM317" s="121"/>
      <c r="DN317" s="121"/>
      <c r="DO317" s="121"/>
      <c r="DP317" s="121"/>
      <c r="DQ317" s="121"/>
      <c r="DR317" s="121"/>
      <c r="DS317" s="121"/>
      <c r="DT317" s="121"/>
      <c r="DU317" s="121"/>
      <c r="DV317" s="121"/>
      <c r="DW317" s="121"/>
      <c r="DX317" s="121"/>
      <c r="DY317" s="121"/>
      <c r="DZ317" s="121"/>
      <c r="EA317" s="121"/>
      <c r="EB317" s="121"/>
      <c r="EC317" s="121"/>
      <c r="ED317" s="121"/>
      <c r="EE317" s="121"/>
      <c r="EF317" s="121"/>
      <c r="EG317" s="121"/>
      <c r="EH317" s="121"/>
      <c r="EI317" s="121"/>
      <c r="EJ317" s="121"/>
      <c r="EK317" s="121"/>
      <c r="EL317" s="121"/>
      <c r="EM317" s="121"/>
      <c r="EN317" s="121"/>
      <c r="EO317" s="121"/>
      <c r="EP317" s="121"/>
      <c r="EQ317" s="121"/>
      <c r="ER317" s="121"/>
      <c r="ES317" s="121"/>
      <c r="ET317" s="121"/>
      <c r="EU317" s="121"/>
      <c r="EV317" s="121"/>
      <c r="EW317" s="121"/>
      <c r="EX317" s="121"/>
      <c r="EY317" s="121"/>
      <c r="EZ317" s="121"/>
      <c r="FA317" s="121"/>
      <c r="FB317" s="121"/>
      <c r="FC317" s="121"/>
      <c r="FD317" s="121"/>
      <c r="FE317" s="121"/>
      <c r="FF317" s="121"/>
      <c r="FG317" s="122"/>
      <c r="FH317" s="12"/>
      <c r="FI317" s="12"/>
      <c r="FJ317" s="16" t="s">
        <v>47</v>
      </c>
    </row>
    <row r="318" spans="1:166" s="4" customFormat="1" ht="18.75">
      <c r="A318" s="168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  <c r="BM318" s="169"/>
      <c r="BN318" s="169"/>
      <c r="BO318" s="169"/>
      <c r="BP318" s="169"/>
      <c r="BQ318" s="169"/>
      <c r="BR318" s="169"/>
      <c r="BS318" s="169"/>
      <c r="BT318" s="169"/>
      <c r="BU318" s="169"/>
      <c r="BV318" s="169"/>
      <c r="BW318" s="169"/>
      <c r="BX318" s="169"/>
      <c r="BY318" s="169"/>
      <c r="BZ318" s="169"/>
      <c r="CA318" s="169"/>
      <c r="CB318" s="169"/>
      <c r="CC318" s="169"/>
      <c r="CD318" s="169"/>
      <c r="CE318" s="169"/>
      <c r="CF318" s="169"/>
      <c r="CG318" s="169"/>
      <c r="CH318" s="169"/>
      <c r="CI318" s="169"/>
      <c r="CJ318" s="169"/>
      <c r="CK318" s="169"/>
      <c r="CL318" s="169"/>
      <c r="CM318" s="169"/>
      <c r="CN318" s="169"/>
      <c r="CO318" s="169"/>
      <c r="CP318" s="169"/>
      <c r="CQ318" s="169"/>
      <c r="CR318" s="169"/>
      <c r="CS318" s="169"/>
      <c r="CT318" s="169"/>
      <c r="CU318" s="169"/>
      <c r="CV318" s="169"/>
      <c r="CW318" s="169"/>
      <c r="CX318" s="169"/>
      <c r="CY318" s="169"/>
      <c r="CZ318" s="169"/>
      <c r="DA318" s="169"/>
      <c r="DB318" s="169"/>
      <c r="DC318" s="169"/>
      <c r="DD318" s="169"/>
      <c r="DE318" s="169"/>
      <c r="DF318" s="169"/>
      <c r="DG318" s="169"/>
      <c r="DH318" s="169"/>
      <c r="DI318" s="169"/>
      <c r="DJ318" s="169"/>
      <c r="DK318" s="169"/>
      <c r="DL318" s="169"/>
      <c r="DM318" s="169"/>
      <c r="DN318" s="169"/>
      <c r="DO318" s="169"/>
      <c r="DP318" s="169"/>
      <c r="DQ318" s="169"/>
      <c r="DR318" s="169"/>
      <c r="DS318" s="169"/>
      <c r="DT318" s="169"/>
      <c r="DU318" s="169"/>
      <c r="DV318" s="169"/>
      <c r="DW318" s="169"/>
      <c r="DX318" s="169"/>
      <c r="DY318" s="169"/>
      <c r="DZ318" s="169"/>
      <c r="EA318" s="169"/>
      <c r="EB318" s="169"/>
      <c r="EC318" s="169"/>
      <c r="ED318" s="169"/>
      <c r="EE318" s="169"/>
      <c r="EF318" s="169"/>
      <c r="EG318" s="169"/>
      <c r="EH318" s="169"/>
      <c r="EI318" s="169"/>
      <c r="EJ318" s="169"/>
      <c r="EK318" s="169"/>
      <c r="EL318" s="169"/>
      <c r="EM318" s="169"/>
      <c r="EN318" s="169"/>
      <c r="EO318" s="169"/>
      <c r="EP318" s="169"/>
      <c r="EQ318" s="169"/>
      <c r="ER318" s="169"/>
      <c r="ES318" s="169"/>
      <c r="ET318" s="169"/>
      <c r="EU318" s="169"/>
      <c r="EV318" s="169"/>
      <c r="EW318" s="169"/>
      <c r="EX318" s="169"/>
      <c r="EY318" s="169"/>
      <c r="EZ318" s="169"/>
      <c r="FA318" s="169"/>
      <c r="FB318" s="169"/>
      <c r="FC318" s="169"/>
      <c r="FD318" s="169"/>
      <c r="FE318" s="169"/>
      <c r="FF318" s="169"/>
      <c r="FG318" s="169"/>
      <c r="FH318" s="169"/>
      <c r="FI318" s="169"/>
      <c r="FJ318" s="170"/>
    </row>
    <row r="319" spans="1:166" s="4" customFormat="1" ht="18.75" customHeight="1">
      <c r="A319" s="302" t="s">
        <v>8</v>
      </c>
      <c r="B319" s="302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  <c r="Z319" s="302"/>
      <c r="AA319" s="302"/>
      <c r="AB319" s="302"/>
      <c r="AC319" s="302"/>
      <c r="AD319" s="302"/>
      <c r="AE319" s="302"/>
      <c r="AF319" s="302"/>
      <c r="AG319" s="302"/>
      <c r="AH319" s="302"/>
      <c r="AI319" s="302"/>
      <c r="AJ319" s="302"/>
      <c r="AK319" s="302"/>
      <c r="AL319" s="302"/>
      <c r="AM319" s="302"/>
      <c r="AN319" s="302"/>
      <c r="AO319" s="302"/>
      <c r="AP319" s="74" t="s">
        <v>23</v>
      </c>
      <c r="AQ319" s="74"/>
      <c r="AR319" s="74"/>
      <c r="AS319" s="74"/>
      <c r="AT319" s="74"/>
      <c r="AU319" s="74"/>
      <c r="AV319" s="223">
        <v>0</v>
      </c>
      <c r="AW319" s="224"/>
      <c r="AX319" s="224"/>
      <c r="AY319" s="224"/>
      <c r="AZ319" s="224"/>
      <c r="BA319" s="224"/>
      <c r="BB319" s="224"/>
      <c r="BC319" s="224"/>
      <c r="BD319" s="224"/>
      <c r="BE319" s="224"/>
      <c r="BF319" s="224"/>
      <c r="BG319" s="224"/>
      <c r="BH319" s="224"/>
      <c r="BI319" s="224"/>
      <c r="BJ319" s="224"/>
      <c r="BK319" s="225"/>
      <c r="BL319" s="223" t="s">
        <v>48</v>
      </c>
      <c r="BM319" s="224"/>
      <c r="BN319" s="224"/>
      <c r="BO319" s="224"/>
      <c r="BP319" s="224"/>
      <c r="BQ319" s="224"/>
      <c r="BR319" s="224"/>
      <c r="BS319" s="224"/>
      <c r="BT319" s="224"/>
      <c r="BU319" s="224"/>
      <c r="BV319" s="224"/>
      <c r="BW319" s="224"/>
      <c r="BX319" s="224"/>
      <c r="BY319" s="224"/>
      <c r="BZ319" s="224"/>
      <c r="CA319" s="224"/>
      <c r="CB319" s="224"/>
      <c r="CC319" s="224"/>
      <c r="CD319" s="224"/>
      <c r="CE319" s="225"/>
      <c r="CF319" s="74" t="s">
        <v>24</v>
      </c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223" t="s">
        <v>29</v>
      </c>
      <c r="EU319" s="224"/>
      <c r="EV319" s="224"/>
      <c r="EW319" s="224"/>
      <c r="EX319" s="224"/>
      <c r="EY319" s="224"/>
      <c r="EZ319" s="224"/>
      <c r="FA319" s="224"/>
      <c r="FB319" s="224"/>
      <c r="FC319" s="224"/>
      <c r="FD319" s="224"/>
      <c r="FE319" s="224"/>
      <c r="FF319" s="224"/>
      <c r="FG319" s="224"/>
      <c r="FH319" s="224"/>
      <c r="FI319" s="224"/>
      <c r="FJ319" s="225"/>
    </row>
    <row r="320" spans="1:166" s="4" customFormat="1" ht="97.5" customHeight="1">
      <c r="A320" s="302"/>
      <c r="B320" s="30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  <c r="Z320" s="302"/>
      <c r="AA320" s="302"/>
      <c r="AB320" s="302"/>
      <c r="AC320" s="302"/>
      <c r="AD320" s="302"/>
      <c r="AE320" s="302"/>
      <c r="AF320" s="302"/>
      <c r="AG320" s="302"/>
      <c r="AH320" s="302"/>
      <c r="AI320" s="302"/>
      <c r="AJ320" s="302"/>
      <c r="AK320" s="302"/>
      <c r="AL320" s="302"/>
      <c r="AM320" s="302"/>
      <c r="AN320" s="302"/>
      <c r="AO320" s="302"/>
      <c r="AP320" s="74"/>
      <c r="AQ320" s="74"/>
      <c r="AR320" s="74"/>
      <c r="AS320" s="74"/>
      <c r="AT320" s="74"/>
      <c r="AU320" s="74"/>
      <c r="AV320" s="226"/>
      <c r="AW320" s="227"/>
      <c r="AX320" s="227"/>
      <c r="AY320" s="227"/>
      <c r="AZ320" s="227"/>
      <c r="BA320" s="227"/>
      <c r="BB320" s="227"/>
      <c r="BC320" s="227"/>
      <c r="BD320" s="227"/>
      <c r="BE320" s="227"/>
      <c r="BF320" s="227"/>
      <c r="BG320" s="227"/>
      <c r="BH320" s="227"/>
      <c r="BI320" s="227"/>
      <c r="BJ320" s="227"/>
      <c r="BK320" s="228"/>
      <c r="BL320" s="226"/>
      <c r="BM320" s="227"/>
      <c r="BN320" s="227"/>
      <c r="BO320" s="227"/>
      <c r="BP320" s="227"/>
      <c r="BQ320" s="227"/>
      <c r="BR320" s="227"/>
      <c r="BS320" s="227"/>
      <c r="BT320" s="227"/>
      <c r="BU320" s="227"/>
      <c r="BV320" s="227"/>
      <c r="BW320" s="227"/>
      <c r="BX320" s="227"/>
      <c r="BY320" s="227"/>
      <c r="BZ320" s="227"/>
      <c r="CA320" s="227"/>
      <c r="CB320" s="227"/>
      <c r="CC320" s="227"/>
      <c r="CD320" s="227"/>
      <c r="CE320" s="228"/>
      <c r="CF320" s="74" t="s">
        <v>254</v>
      </c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 t="s">
        <v>25</v>
      </c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 t="s">
        <v>26</v>
      </c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 t="s">
        <v>27</v>
      </c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226"/>
      <c r="EU320" s="227"/>
      <c r="EV320" s="227"/>
      <c r="EW320" s="227"/>
      <c r="EX320" s="227"/>
      <c r="EY320" s="227"/>
      <c r="EZ320" s="227"/>
      <c r="FA320" s="227"/>
      <c r="FB320" s="227"/>
      <c r="FC320" s="227"/>
      <c r="FD320" s="227"/>
      <c r="FE320" s="227"/>
      <c r="FF320" s="227"/>
      <c r="FG320" s="227"/>
      <c r="FH320" s="227"/>
      <c r="FI320" s="227"/>
      <c r="FJ320" s="228"/>
    </row>
    <row r="321" spans="1:166" s="4" customFormat="1" ht="18.75">
      <c r="A321" s="69">
        <v>1</v>
      </c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>
        <v>2</v>
      </c>
      <c r="AQ321" s="69"/>
      <c r="AR321" s="69"/>
      <c r="AS321" s="69"/>
      <c r="AT321" s="69"/>
      <c r="AU321" s="69"/>
      <c r="AV321" s="120">
        <v>3</v>
      </c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2"/>
      <c r="BL321" s="120">
        <v>4</v>
      </c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2"/>
      <c r="CF321" s="69">
        <v>5</v>
      </c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>
        <v>6</v>
      </c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>
        <v>7</v>
      </c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>
        <v>8</v>
      </c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120">
        <v>9</v>
      </c>
      <c r="EU321" s="121"/>
      <c r="EV321" s="121"/>
      <c r="EW321" s="121"/>
      <c r="EX321" s="121"/>
      <c r="EY321" s="121"/>
      <c r="EZ321" s="121"/>
      <c r="FA321" s="121"/>
      <c r="FB321" s="121"/>
      <c r="FC321" s="121"/>
      <c r="FD321" s="121"/>
      <c r="FE321" s="121"/>
      <c r="FF321" s="121"/>
      <c r="FG321" s="121"/>
      <c r="FH321" s="121"/>
      <c r="FI321" s="121"/>
      <c r="FJ321" s="122"/>
    </row>
    <row r="322" spans="1:166" s="4" customFormat="1" ht="23.25">
      <c r="A322" s="301" t="s">
        <v>44</v>
      </c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301"/>
      <c r="T322" s="301"/>
      <c r="U322" s="301"/>
      <c r="V322" s="301"/>
      <c r="W322" s="301"/>
      <c r="X322" s="301"/>
      <c r="Y322" s="301"/>
      <c r="Z322" s="301"/>
      <c r="AA322" s="301"/>
      <c r="AB322" s="301"/>
      <c r="AC322" s="301"/>
      <c r="AD322" s="301"/>
      <c r="AE322" s="301"/>
      <c r="AF322" s="301"/>
      <c r="AG322" s="301"/>
      <c r="AH322" s="301"/>
      <c r="AI322" s="301"/>
      <c r="AJ322" s="301"/>
      <c r="AK322" s="301"/>
      <c r="AL322" s="301"/>
      <c r="AM322" s="301"/>
      <c r="AN322" s="301"/>
      <c r="AO322" s="301"/>
      <c r="AP322" s="279" t="s">
        <v>69</v>
      </c>
      <c r="AQ322" s="279"/>
      <c r="AR322" s="279"/>
      <c r="AS322" s="279"/>
      <c r="AT322" s="279"/>
      <c r="AU322" s="279"/>
      <c r="AV322" s="104" t="s">
        <v>253</v>
      </c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6"/>
      <c r="BL322" s="101">
        <f>BL330+BL326</f>
        <v>12452.059999998659</v>
      </c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3"/>
      <c r="CF322" s="77">
        <f>CF330+CF326</f>
        <v>-918199.8699999992</v>
      </c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7">
        <f>CF322</f>
        <v>-918199.8699999992</v>
      </c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101">
        <f>ET330+ET324</f>
        <v>930651.9299999978</v>
      </c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  <c r="FF322" s="102"/>
      <c r="FG322" s="102"/>
      <c r="FH322" s="102"/>
      <c r="FI322" s="102"/>
      <c r="FJ322" s="103"/>
    </row>
    <row r="323" spans="1:166" s="4" customFormat="1" ht="23.25">
      <c r="A323" s="181" t="s">
        <v>22</v>
      </c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279" t="s">
        <v>68</v>
      </c>
      <c r="AQ323" s="279"/>
      <c r="AR323" s="279"/>
      <c r="AS323" s="279"/>
      <c r="AT323" s="279"/>
      <c r="AU323" s="279"/>
      <c r="AV323" s="104" t="s">
        <v>253</v>
      </c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6"/>
      <c r="BL323" s="101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3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101"/>
      <c r="EU323" s="102"/>
      <c r="EV323" s="102"/>
      <c r="EW323" s="102"/>
      <c r="EX323" s="102"/>
      <c r="EY323" s="102"/>
      <c r="EZ323" s="102"/>
      <c r="FA323" s="102"/>
      <c r="FB323" s="102"/>
      <c r="FC323" s="102"/>
      <c r="FD323" s="102"/>
      <c r="FE323" s="102"/>
      <c r="FF323" s="102"/>
      <c r="FG323" s="102"/>
      <c r="FH323" s="102"/>
      <c r="FI323" s="102"/>
      <c r="FJ323" s="103"/>
    </row>
    <row r="324" spans="1:166" s="4" customFormat="1" ht="23.25">
      <c r="A324" s="214"/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  <c r="AB324" s="214"/>
      <c r="AC324" s="214"/>
      <c r="AD324" s="214"/>
      <c r="AE324" s="214"/>
      <c r="AF324" s="214"/>
      <c r="AG324" s="214"/>
      <c r="AH324" s="214"/>
      <c r="AI324" s="214"/>
      <c r="AJ324" s="214"/>
      <c r="AK324" s="214"/>
      <c r="AL324" s="214"/>
      <c r="AM324" s="214"/>
      <c r="AN324" s="214"/>
      <c r="AO324" s="214"/>
      <c r="AP324" s="171"/>
      <c r="AQ324" s="171"/>
      <c r="AR324" s="171"/>
      <c r="AS324" s="171"/>
      <c r="AT324" s="171"/>
      <c r="AU324" s="171"/>
      <c r="AV324" s="104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6"/>
      <c r="BL324" s="101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3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101"/>
      <c r="EU324" s="102"/>
      <c r="EV324" s="102"/>
      <c r="EW324" s="102"/>
      <c r="EX324" s="102"/>
      <c r="EY324" s="102"/>
      <c r="EZ324" s="102"/>
      <c r="FA324" s="102"/>
      <c r="FB324" s="102"/>
      <c r="FC324" s="102"/>
      <c r="FD324" s="102"/>
      <c r="FE324" s="102"/>
      <c r="FF324" s="102"/>
      <c r="FG324" s="102"/>
      <c r="FH324" s="102"/>
      <c r="FI324" s="102"/>
      <c r="FJ324" s="103"/>
    </row>
    <row r="325" spans="1:166" s="4" customFormat="1" ht="17.25" customHeight="1">
      <c r="A325" s="214" t="s">
        <v>70</v>
      </c>
      <c r="B325" s="214"/>
      <c r="C325" s="214"/>
      <c r="D325" s="214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  <c r="AB325" s="214"/>
      <c r="AC325" s="214"/>
      <c r="AD325" s="214"/>
      <c r="AE325" s="214"/>
      <c r="AF325" s="214"/>
      <c r="AG325" s="214"/>
      <c r="AH325" s="214"/>
      <c r="AI325" s="214"/>
      <c r="AJ325" s="214"/>
      <c r="AK325" s="214"/>
      <c r="AL325" s="214"/>
      <c r="AM325" s="214"/>
      <c r="AN325" s="214"/>
      <c r="AO325" s="214"/>
      <c r="AP325" s="171" t="s">
        <v>71</v>
      </c>
      <c r="AQ325" s="171"/>
      <c r="AR325" s="171"/>
      <c r="AS325" s="171"/>
      <c r="AT325" s="171"/>
      <c r="AU325" s="171"/>
      <c r="AV325" s="104" t="s">
        <v>253</v>
      </c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6"/>
      <c r="BL325" s="101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3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101"/>
      <c r="EU325" s="102"/>
      <c r="EV325" s="102"/>
      <c r="EW325" s="102"/>
      <c r="EX325" s="102"/>
      <c r="EY325" s="102"/>
      <c r="EZ325" s="102"/>
      <c r="FA325" s="102"/>
      <c r="FB325" s="102"/>
      <c r="FC325" s="102"/>
      <c r="FD325" s="102"/>
      <c r="FE325" s="102"/>
      <c r="FF325" s="102"/>
      <c r="FG325" s="102"/>
      <c r="FH325" s="102"/>
      <c r="FI325" s="102"/>
      <c r="FJ325" s="103"/>
    </row>
    <row r="326" spans="1:166" s="4" customFormat="1" ht="18.75" customHeight="1" hidden="1">
      <c r="A326" s="209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1"/>
      <c r="AP326" s="202"/>
      <c r="AQ326" s="203"/>
      <c r="AR326" s="203"/>
      <c r="AS326" s="203"/>
      <c r="AT326" s="203"/>
      <c r="AU326" s="204"/>
      <c r="AV326" s="293"/>
      <c r="AW326" s="294"/>
      <c r="AX326" s="294"/>
      <c r="AY326" s="294"/>
      <c r="AZ326" s="294"/>
      <c r="BA326" s="294"/>
      <c r="BB326" s="294"/>
      <c r="BC326" s="294"/>
      <c r="BD326" s="294"/>
      <c r="BE326" s="294"/>
      <c r="BF326" s="294"/>
      <c r="BG326" s="294"/>
      <c r="BH326" s="294"/>
      <c r="BI326" s="294"/>
      <c r="BJ326" s="294"/>
      <c r="BK326" s="295"/>
      <c r="BL326" s="101"/>
      <c r="BM326" s="296"/>
      <c r="BN326" s="296"/>
      <c r="BO326" s="296"/>
      <c r="BP326" s="296"/>
      <c r="BQ326" s="296"/>
      <c r="BR326" s="296"/>
      <c r="BS326" s="296"/>
      <c r="BT326" s="296"/>
      <c r="BU326" s="296"/>
      <c r="BV326" s="296"/>
      <c r="BW326" s="296"/>
      <c r="BX326" s="296"/>
      <c r="BY326" s="296"/>
      <c r="BZ326" s="296"/>
      <c r="CA326" s="296"/>
      <c r="CB326" s="296"/>
      <c r="CC326" s="296"/>
      <c r="CD326" s="296"/>
      <c r="CE326" s="297"/>
      <c r="CF326" s="101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3"/>
      <c r="CW326" s="104"/>
      <c r="CX326" s="105"/>
      <c r="CY326" s="105"/>
      <c r="CZ326" s="105"/>
      <c r="DA326" s="105"/>
      <c r="DB326" s="105"/>
      <c r="DC326" s="105"/>
      <c r="DD326" s="105"/>
      <c r="DE326" s="105"/>
      <c r="DF326" s="105"/>
      <c r="DG326" s="105"/>
      <c r="DH326" s="105"/>
      <c r="DI326" s="105"/>
      <c r="DJ326" s="105"/>
      <c r="DK326" s="105"/>
      <c r="DL326" s="105"/>
      <c r="DM326" s="106"/>
      <c r="DN326" s="104"/>
      <c r="DO326" s="105"/>
      <c r="DP326" s="105"/>
      <c r="DQ326" s="105"/>
      <c r="DR326" s="105"/>
      <c r="DS326" s="105"/>
      <c r="DT326" s="105"/>
      <c r="DU326" s="105"/>
      <c r="DV326" s="105"/>
      <c r="DW326" s="105"/>
      <c r="DX326" s="105"/>
      <c r="DY326" s="105"/>
      <c r="DZ326" s="105"/>
      <c r="EA326" s="105"/>
      <c r="EB326" s="105"/>
      <c r="EC326" s="105"/>
      <c r="ED326" s="106"/>
      <c r="EE326" s="101"/>
      <c r="EF326" s="102"/>
      <c r="EG326" s="102"/>
      <c r="EH326" s="102"/>
      <c r="EI326" s="102"/>
      <c r="EJ326" s="102"/>
      <c r="EK326" s="102"/>
      <c r="EL326" s="102"/>
      <c r="EM326" s="102"/>
      <c r="EN326" s="102"/>
      <c r="EO326" s="102"/>
      <c r="EP326" s="102"/>
      <c r="EQ326" s="102"/>
      <c r="ER326" s="102"/>
      <c r="ES326" s="103"/>
      <c r="ET326" s="101"/>
      <c r="EU326" s="102"/>
      <c r="EV326" s="102"/>
      <c r="EW326" s="102"/>
      <c r="EX326" s="102"/>
      <c r="EY326" s="102"/>
      <c r="EZ326" s="102"/>
      <c r="FA326" s="102"/>
      <c r="FB326" s="102"/>
      <c r="FC326" s="102"/>
      <c r="FD326" s="102"/>
      <c r="FE326" s="102"/>
      <c r="FF326" s="102"/>
      <c r="FG326" s="102"/>
      <c r="FH326" s="102"/>
      <c r="FI326" s="102"/>
      <c r="FJ326" s="103"/>
    </row>
    <row r="327" spans="1:166" s="4" customFormat="1" ht="23.25">
      <c r="A327" s="176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6"/>
      <c r="AG327" s="176"/>
      <c r="AH327" s="176"/>
      <c r="AI327" s="176"/>
      <c r="AJ327" s="176"/>
      <c r="AK327" s="176"/>
      <c r="AL327" s="176"/>
      <c r="AM327" s="176"/>
      <c r="AN327" s="176"/>
      <c r="AO327" s="176"/>
      <c r="AP327" s="171"/>
      <c r="AQ327" s="171"/>
      <c r="AR327" s="171"/>
      <c r="AS327" s="171"/>
      <c r="AT327" s="171"/>
      <c r="AU327" s="171"/>
      <c r="AV327" s="104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6"/>
      <c r="BL327" s="101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3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101"/>
      <c r="EU327" s="102"/>
      <c r="EV327" s="102"/>
      <c r="EW327" s="102"/>
      <c r="EX327" s="102"/>
      <c r="EY327" s="102"/>
      <c r="EZ327" s="102"/>
      <c r="FA327" s="102"/>
      <c r="FB327" s="102"/>
      <c r="FC327" s="102"/>
      <c r="FD327" s="102"/>
      <c r="FE327" s="102"/>
      <c r="FF327" s="102"/>
      <c r="FG327" s="102"/>
      <c r="FH327" s="102"/>
      <c r="FI327" s="102"/>
      <c r="FJ327" s="103"/>
    </row>
    <row r="328" spans="1:166" s="4" customFormat="1" ht="23.25">
      <c r="A328" s="214" t="s">
        <v>72</v>
      </c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  <c r="AB328" s="214"/>
      <c r="AC328" s="214"/>
      <c r="AD328" s="214"/>
      <c r="AE328" s="214"/>
      <c r="AF328" s="214"/>
      <c r="AG328" s="214"/>
      <c r="AH328" s="214"/>
      <c r="AI328" s="214"/>
      <c r="AJ328" s="214"/>
      <c r="AK328" s="214"/>
      <c r="AL328" s="214"/>
      <c r="AM328" s="214"/>
      <c r="AN328" s="214"/>
      <c r="AO328" s="214"/>
      <c r="AP328" s="171" t="s">
        <v>73</v>
      </c>
      <c r="AQ328" s="171"/>
      <c r="AR328" s="171"/>
      <c r="AS328" s="171"/>
      <c r="AT328" s="171"/>
      <c r="AU328" s="171"/>
      <c r="AV328" s="104" t="s">
        <v>253</v>
      </c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6"/>
      <c r="BL328" s="101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3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101"/>
      <c r="EU328" s="102"/>
      <c r="EV328" s="102"/>
      <c r="EW328" s="102"/>
      <c r="EX328" s="102"/>
      <c r="EY328" s="102"/>
      <c r="EZ328" s="102"/>
      <c r="FA328" s="102"/>
      <c r="FB328" s="102"/>
      <c r="FC328" s="102"/>
      <c r="FD328" s="102"/>
      <c r="FE328" s="102"/>
      <c r="FF328" s="102"/>
      <c r="FG328" s="102"/>
      <c r="FH328" s="102"/>
      <c r="FI328" s="102"/>
      <c r="FJ328" s="103"/>
    </row>
    <row r="329" spans="1:166" s="4" customFormat="1" ht="23.25">
      <c r="A329" s="176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6"/>
      <c r="AG329" s="176"/>
      <c r="AH329" s="176"/>
      <c r="AI329" s="176"/>
      <c r="AJ329" s="176"/>
      <c r="AK329" s="176"/>
      <c r="AL329" s="176"/>
      <c r="AM329" s="176"/>
      <c r="AN329" s="176"/>
      <c r="AO329" s="176"/>
      <c r="AP329" s="171"/>
      <c r="AQ329" s="171"/>
      <c r="AR329" s="171"/>
      <c r="AS329" s="171"/>
      <c r="AT329" s="171"/>
      <c r="AU329" s="171"/>
      <c r="AV329" s="104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6"/>
      <c r="BL329" s="101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3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101"/>
      <c r="EU329" s="102"/>
      <c r="EV329" s="102"/>
      <c r="EW329" s="102"/>
      <c r="EX329" s="102"/>
      <c r="EY329" s="102"/>
      <c r="EZ329" s="102"/>
      <c r="FA329" s="102"/>
      <c r="FB329" s="102"/>
      <c r="FC329" s="102"/>
      <c r="FD329" s="102"/>
      <c r="FE329" s="102"/>
      <c r="FF329" s="102"/>
      <c r="FG329" s="102"/>
      <c r="FH329" s="102"/>
      <c r="FI329" s="102"/>
      <c r="FJ329" s="103"/>
    </row>
    <row r="330" spans="1:166" s="4" customFormat="1" ht="23.25">
      <c r="A330" s="176" t="s">
        <v>74</v>
      </c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6"/>
      <c r="AG330" s="176"/>
      <c r="AH330" s="176"/>
      <c r="AI330" s="176"/>
      <c r="AJ330" s="176"/>
      <c r="AK330" s="176"/>
      <c r="AL330" s="176"/>
      <c r="AM330" s="176"/>
      <c r="AN330" s="176"/>
      <c r="AO330" s="176"/>
      <c r="AP330" s="171" t="s">
        <v>75</v>
      </c>
      <c r="AQ330" s="171"/>
      <c r="AR330" s="171"/>
      <c r="AS330" s="171"/>
      <c r="AT330" s="171"/>
      <c r="AU330" s="171"/>
      <c r="AV330" s="104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6"/>
      <c r="BL330" s="101">
        <f>BL331+BL332</f>
        <v>12452.059999998659</v>
      </c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3"/>
      <c r="CF330" s="77">
        <f>CF331+CF332</f>
        <v>-918199.8699999992</v>
      </c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7">
        <f>CF330</f>
        <v>-918199.8699999992</v>
      </c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101">
        <f>ET332+ET331</f>
        <v>930651.9299999978</v>
      </c>
      <c r="EU330" s="102"/>
      <c r="EV330" s="102"/>
      <c r="EW330" s="102"/>
      <c r="EX330" s="102"/>
      <c r="EY330" s="102"/>
      <c r="EZ330" s="102"/>
      <c r="FA330" s="102"/>
      <c r="FB330" s="102"/>
      <c r="FC330" s="102"/>
      <c r="FD330" s="102"/>
      <c r="FE330" s="102"/>
      <c r="FF330" s="102"/>
      <c r="FG330" s="102"/>
      <c r="FH330" s="102"/>
      <c r="FI330" s="102"/>
      <c r="FJ330" s="103"/>
    </row>
    <row r="331" spans="1:166" s="4" customFormat="1" ht="23.25">
      <c r="A331" s="176" t="s">
        <v>82</v>
      </c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6"/>
      <c r="AG331" s="176"/>
      <c r="AH331" s="176"/>
      <c r="AI331" s="176"/>
      <c r="AJ331" s="176"/>
      <c r="AK331" s="176"/>
      <c r="AL331" s="176"/>
      <c r="AM331" s="176"/>
      <c r="AN331" s="176"/>
      <c r="AO331" s="176"/>
      <c r="AP331" s="171" t="s">
        <v>251</v>
      </c>
      <c r="AQ331" s="171"/>
      <c r="AR331" s="171"/>
      <c r="AS331" s="171"/>
      <c r="AT331" s="171"/>
      <c r="AU331" s="171"/>
      <c r="AV331" s="101" t="s">
        <v>83</v>
      </c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3"/>
      <c r="BL331" s="101">
        <f>-BJ13</f>
        <v>-8501400</v>
      </c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3"/>
      <c r="CF331" s="77">
        <f>-CF13</f>
        <v>-8432421.54</v>
      </c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7">
        <f>CF331</f>
        <v>-8432421.54</v>
      </c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101">
        <f>BL331-CF331</f>
        <v>-68978.4600000009</v>
      </c>
      <c r="EU331" s="102"/>
      <c r="EV331" s="102"/>
      <c r="EW331" s="102"/>
      <c r="EX331" s="102"/>
      <c r="EY331" s="102"/>
      <c r="EZ331" s="102"/>
      <c r="FA331" s="102"/>
      <c r="FB331" s="102"/>
      <c r="FC331" s="102"/>
      <c r="FD331" s="102"/>
      <c r="FE331" s="102"/>
      <c r="FF331" s="102"/>
      <c r="FG331" s="102"/>
      <c r="FH331" s="102"/>
      <c r="FI331" s="102"/>
      <c r="FJ331" s="103"/>
    </row>
    <row r="332" spans="1:166" s="4" customFormat="1" ht="23.25">
      <c r="A332" s="176" t="s">
        <v>84</v>
      </c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  <c r="AF332" s="176"/>
      <c r="AG332" s="176"/>
      <c r="AH332" s="176"/>
      <c r="AI332" s="176"/>
      <c r="AJ332" s="176"/>
      <c r="AK332" s="176"/>
      <c r="AL332" s="176"/>
      <c r="AM332" s="176"/>
      <c r="AN332" s="176"/>
      <c r="AO332" s="176"/>
      <c r="AP332" s="171" t="s">
        <v>252</v>
      </c>
      <c r="AQ332" s="171"/>
      <c r="AR332" s="171"/>
      <c r="AS332" s="171"/>
      <c r="AT332" s="171"/>
      <c r="AU332" s="171"/>
      <c r="AV332" s="101" t="s">
        <v>85</v>
      </c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3"/>
      <c r="BL332" s="101">
        <f>BC316</f>
        <v>8513852.059999999</v>
      </c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3"/>
      <c r="CF332" s="77">
        <f>CH316</f>
        <v>7514221.67</v>
      </c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7">
        <f>CF332</f>
        <v>7514221.67</v>
      </c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101">
        <f>+BL332-CF332</f>
        <v>999630.3899999987</v>
      </c>
      <c r="EU332" s="102"/>
      <c r="EV332" s="102"/>
      <c r="EW332" s="102"/>
      <c r="EX332" s="102"/>
      <c r="EY332" s="102"/>
      <c r="EZ332" s="102"/>
      <c r="FA332" s="102"/>
      <c r="FB332" s="102"/>
      <c r="FC332" s="102"/>
      <c r="FD332" s="102"/>
      <c r="FE332" s="102"/>
      <c r="FF332" s="102"/>
      <c r="FG332" s="102"/>
      <c r="FH332" s="102"/>
      <c r="FI332" s="102"/>
      <c r="FJ332" s="103"/>
    </row>
    <row r="333" s="4" customFormat="1" ht="18.75"/>
    <row r="334" spans="1:84" s="4" customFormat="1" ht="18.75">
      <c r="A334" s="4" t="s">
        <v>9</v>
      </c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  <c r="AA334" s="298"/>
      <c r="AB334" s="298"/>
      <c r="AC334" s="298"/>
      <c r="AD334" s="298"/>
      <c r="AE334" s="298"/>
      <c r="AH334" s="298" t="s">
        <v>65</v>
      </c>
      <c r="AI334" s="298"/>
      <c r="AJ334" s="298"/>
      <c r="AK334" s="298"/>
      <c r="AL334" s="298"/>
      <c r="AM334" s="298"/>
      <c r="AN334" s="298"/>
      <c r="AO334" s="298"/>
      <c r="AP334" s="298"/>
      <c r="AQ334" s="298"/>
      <c r="AR334" s="298"/>
      <c r="AS334" s="298"/>
      <c r="AT334" s="298"/>
      <c r="AU334" s="298"/>
      <c r="AV334" s="298"/>
      <c r="AW334" s="298"/>
      <c r="AX334" s="298"/>
      <c r="AY334" s="298"/>
      <c r="AZ334" s="298"/>
      <c r="BA334" s="298"/>
      <c r="BB334" s="298"/>
      <c r="BC334" s="298"/>
      <c r="BD334" s="298"/>
      <c r="BE334" s="298"/>
      <c r="BF334" s="298"/>
      <c r="BG334" s="298"/>
      <c r="BH334" s="298"/>
      <c r="CF334" s="4" t="s">
        <v>41</v>
      </c>
    </row>
    <row r="335" spans="14:149" s="4" customFormat="1" ht="18.75">
      <c r="N335" s="268" t="s">
        <v>11</v>
      </c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  <c r="AA335" s="268"/>
      <c r="AB335" s="268"/>
      <c r="AC335" s="268"/>
      <c r="AD335" s="268"/>
      <c r="AE335" s="268"/>
      <c r="AH335" s="268" t="s">
        <v>12</v>
      </c>
      <c r="AI335" s="268"/>
      <c r="AJ335" s="268"/>
      <c r="AK335" s="268"/>
      <c r="AL335" s="268"/>
      <c r="AM335" s="268"/>
      <c r="AN335" s="268"/>
      <c r="AO335" s="268"/>
      <c r="AP335" s="268"/>
      <c r="AQ335" s="268"/>
      <c r="AR335" s="268"/>
      <c r="AS335" s="268"/>
      <c r="AT335" s="268"/>
      <c r="AU335" s="268"/>
      <c r="AV335" s="268"/>
      <c r="AW335" s="268"/>
      <c r="AX335" s="268"/>
      <c r="AY335" s="268"/>
      <c r="AZ335" s="268"/>
      <c r="BA335" s="268"/>
      <c r="BB335" s="268"/>
      <c r="BC335" s="268"/>
      <c r="BD335" s="268"/>
      <c r="BE335" s="268"/>
      <c r="BF335" s="268"/>
      <c r="BG335" s="268"/>
      <c r="BH335" s="268"/>
      <c r="CF335" s="4" t="s">
        <v>42</v>
      </c>
      <c r="DC335" s="298"/>
      <c r="DD335" s="298"/>
      <c r="DE335" s="298"/>
      <c r="DF335" s="298"/>
      <c r="DG335" s="298"/>
      <c r="DH335" s="298"/>
      <c r="DI335" s="298"/>
      <c r="DJ335" s="298"/>
      <c r="DK335" s="298"/>
      <c r="DL335" s="298"/>
      <c r="DM335" s="298"/>
      <c r="DN335" s="298"/>
      <c r="DO335" s="298"/>
      <c r="DP335" s="298"/>
      <c r="DS335" s="298" t="s">
        <v>179</v>
      </c>
      <c r="DT335" s="298"/>
      <c r="DU335" s="298"/>
      <c r="DV335" s="298"/>
      <c r="DW335" s="298"/>
      <c r="DX335" s="298"/>
      <c r="DY335" s="298"/>
      <c r="DZ335" s="298"/>
      <c r="EA335" s="298"/>
      <c r="EB335" s="298"/>
      <c r="EC335" s="298"/>
      <c r="ED335" s="298"/>
      <c r="EE335" s="298"/>
      <c r="EF335" s="298"/>
      <c r="EG335" s="298"/>
      <c r="EH335" s="298"/>
      <c r="EI335" s="298"/>
      <c r="EJ335" s="298"/>
      <c r="EK335" s="298"/>
      <c r="EL335" s="298"/>
      <c r="EM335" s="298"/>
      <c r="EN335" s="298"/>
      <c r="EO335" s="298"/>
      <c r="EP335" s="298"/>
      <c r="EQ335" s="298"/>
      <c r="ER335" s="298"/>
      <c r="ES335" s="298"/>
    </row>
    <row r="336" spans="1:149" s="4" customFormat="1" ht="18.75">
      <c r="A336" s="4" t="s">
        <v>10</v>
      </c>
      <c r="R336" s="298"/>
      <c r="S336" s="298"/>
      <c r="T336" s="298"/>
      <c r="U336" s="298"/>
      <c r="V336" s="298"/>
      <c r="W336" s="298"/>
      <c r="X336" s="298"/>
      <c r="Y336" s="298"/>
      <c r="Z336" s="298"/>
      <c r="AA336" s="298"/>
      <c r="AB336" s="298"/>
      <c r="AC336" s="298"/>
      <c r="AD336" s="298"/>
      <c r="AE336" s="298"/>
      <c r="AH336" s="298" t="s">
        <v>80</v>
      </c>
      <c r="AI336" s="298"/>
      <c r="AJ336" s="298"/>
      <c r="AK336" s="298"/>
      <c r="AL336" s="298"/>
      <c r="AM336" s="298"/>
      <c r="AN336" s="298"/>
      <c r="AO336" s="298"/>
      <c r="AP336" s="298"/>
      <c r="AQ336" s="298"/>
      <c r="AR336" s="298"/>
      <c r="AS336" s="298"/>
      <c r="AT336" s="298"/>
      <c r="AU336" s="298"/>
      <c r="AV336" s="298"/>
      <c r="AW336" s="298"/>
      <c r="AX336" s="298"/>
      <c r="AY336" s="298"/>
      <c r="AZ336" s="298"/>
      <c r="BA336" s="298"/>
      <c r="BB336" s="298"/>
      <c r="BC336" s="298"/>
      <c r="BD336" s="298"/>
      <c r="BE336" s="298"/>
      <c r="BF336" s="298"/>
      <c r="BG336" s="298"/>
      <c r="BH336" s="298"/>
      <c r="DC336" s="268" t="s">
        <v>11</v>
      </c>
      <c r="DD336" s="268"/>
      <c r="DE336" s="268"/>
      <c r="DF336" s="268"/>
      <c r="DG336" s="268"/>
      <c r="DH336" s="268"/>
      <c r="DI336" s="268"/>
      <c r="DJ336" s="268"/>
      <c r="DK336" s="268"/>
      <c r="DL336" s="268"/>
      <c r="DM336" s="268"/>
      <c r="DN336" s="268"/>
      <c r="DO336" s="268"/>
      <c r="DP336" s="268"/>
      <c r="DS336" s="268" t="s">
        <v>12</v>
      </c>
      <c r="DT336" s="268"/>
      <c r="DU336" s="268"/>
      <c r="DV336" s="268"/>
      <c r="DW336" s="268"/>
      <c r="DX336" s="268"/>
      <c r="DY336" s="268"/>
      <c r="DZ336" s="268"/>
      <c r="EA336" s="268"/>
      <c r="EB336" s="268"/>
      <c r="EC336" s="268"/>
      <c r="ED336" s="268"/>
      <c r="EE336" s="268"/>
      <c r="EF336" s="268"/>
      <c r="EG336" s="268"/>
      <c r="EH336" s="268"/>
      <c r="EI336" s="268"/>
      <c r="EJ336" s="268"/>
      <c r="EK336" s="268"/>
      <c r="EL336" s="268"/>
      <c r="EM336" s="268"/>
      <c r="EN336" s="268"/>
      <c r="EO336" s="268"/>
      <c r="EP336" s="268"/>
      <c r="EQ336" s="268"/>
      <c r="ER336" s="268"/>
      <c r="ES336" s="268"/>
    </row>
    <row r="337" spans="18:60" s="4" customFormat="1" ht="18.75">
      <c r="R337" s="268" t="s">
        <v>11</v>
      </c>
      <c r="S337" s="268"/>
      <c r="T337" s="268"/>
      <c r="U337" s="268"/>
      <c r="V337" s="268"/>
      <c r="W337" s="268"/>
      <c r="X337" s="268"/>
      <c r="Y337" s="268"/>
      <c r="Z337" s="268"/>
      <c r="AA337" s="268"/>
      <c r="AB337" s="268"/>
      <c r="AC337" s="268"/>
      <c r="AD337" s="268"/>
      <c r="AE337" s="268"/>
      <c r="AH337" s="268" t="s">
        <v>12</v>
      </c>
      <c r="AI337" s="268"/>
      <c r="AJ337" s="268"/>
      <c r="AK337" s="268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8"/>
      <c r="BA337" s="268"/>
      <c r="BB337" s="268"/>
      <c r="BC337" s="268"/>
      <c r="BD337" s="268"/>
      <c r="BE337" s="268"/>
      <c r="BF337" s="268"/>
      <c r="BG337" s="268"/>
      <c r="BH337" s="268"/>
    </row>
    <row r="338" spans="64:166" s="4" customFormat="1" ht="18.75">
      <c r="BL338" s="21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3"/>
    </row>
    <row r="339" spans="1:166" s="4" customFormat="1" ht="18.75">
      <c r="A339" s="299" t="s">
        <v>13</v>
      </c>
      <c r="B339" s="299"/>
      <c r="C339" s="300" t="s">
        <v>340</v>
      </c>
      <c r="D339" s="300"/>
      <c r="E339" s="300"/>
      <c r="F339" s="4" t="s">
        <v>13</v>
      </c>
      <c r="I339" s="298" t="s">
        <v>339</v>
      </c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9">
        <v>20</v>
      </c>
      <c r="Z339" s="299"/>
      <c r="AA339" s="299"/>
      <c r="AB339" s="299"/>
      <c r="AC339" s="299"/>
      <c r="AD339" s="262">
        <v>14</v>
      </c>
      <c r="AE339" s="262"/>
      <c r="AF339" s="262"/>
      <c r="BL339" s="24"/>
      <c r="BM339" s="5" t="s">
        <v>43</v>
      </c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25"/>
    </row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26" customFormat="1" ht="20.25"/>
    <row r="426" s="26" customFormat="1" ht="20.25"/>
    <row r="427" s="26" customFormat="1" ht="20.25"/>
    <row r="428" s="26" customFormat="1" ht="20.25"/>
    <row r="429" s="26" customFormat="1" ht="20.25"/>
    <row r="430" s="26" customFormat="1" ht="20.25"/>
    <row r="431" s="26" customFormat="1" ht="20.25"/>
    <row r="432" s="26" customFormat="1" ht="20.25"/>
    <row r="433" s="26" customFormat="1" ht="20.25"/>
    <row r="434" s="26" customFormat="1" ht="20.2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</sheetData>
  <sheetProtection/>
  <mergeCells count="3035">
    <mergeCell ref="DK295:DW295"/>
    <mergeCell ref="DX295:EJ295"/>
    <mergeCell ref="EK295:EW295"/>
    <mergeCell ref="A295:AJ295"/>
    <mergeCell ref="AK295:AP295"/>
    <mergeCell ref="AQ295:BB295"/>
    <mergeCell ref="BC295:BT295"/>
    <mergeCell ref="DK293:DW293"/>
    <mergeCell ref="DX293:EJ293"/>
    <mergeCell ref="EK293:EW293"/>
    <mergeCell ref="A294:AJ294"/>
    <mergeCell ref="AK294:AP294"/>
    <mergeCell ref="AQ294:BB294"/>
    <mergeCell ref="BC294:BT294"/>
    <mergeCell ref="CX294:DJ294"/>
    <mergeCell ref="DK294:DW294"/>
    <mergeCell ref="DX294:EJ294"/>
    <mergeCell ref="A293:AJ293"/>
    <mergeCell ref="AK293:AP293"/>
    <mergeCell ref="AQ293:BB293"/>
    <mergeCell ref="BC293:BT293"/>
    <mergeCell ref="EK258:EW258"/>
    <mergeCell ref="EX258:FG258"/>
    <mergeCell ref="AQ258:BB258"/>
    <mergeCell ref="BC258:BT258"/>
    <mergeCell ref="CX258:DJ258"/>
    <mergeCell ref="DK258:DW258"/>
    <mergeCell ref="EK256:EW256"/>
    <mergeCell ref="EX256:FG256"/>
    <mergeCell ref="BU257:CG257"/>
    <mergeCell ref="CH257:CW257"/>
    <mergeCell ref="CX257:DJ257"/>
    <mergeCell ref="DK257:DW257"/>
    <mergeCell ref="DX256:EJ256"/>
    <mergeCell ref="DX257:EJ257"/>
    <mergeCell ref="EK257:EW257"/>
    <mergeCell ref="EX257:FG257"/>
    <mergeCell ref="EK255:EW255"/>
    <mergeCell ref="EX255:FG255"/>
    <mergeCell ref="A256:AJ256"/>
    <mergeCell ref="AK256:AP256"/>
    <mergeCell ref="AQ256:BB256"/>
    <mergeCell ref="BC256:BT256"/>
    <mergeCell ref="BU256:CG256"/>
    <mergeCell ref="CH256:CW256"/>
    <mergeCell ref="CX256:DJ256"/>
    <mergeCell ref="DK256:DW256"/>
    <mergeCell ref="DK255:DW255"/>
    <mergeCell ref="A255:AJ255"/>
    <mergeCell ref="AK255:AP255"/>
    <mergeCell ref="AQ255:BB255"/>
    <mergeCell ref="BC255:BT255"/>
    <mergeCell ref="BU255:CG255"/>
    <mergeCell ref="CH255:CW255"/>
    <mergeCell ref="CX255:DJ255"/>
    <mergeCell ref="DK254:DW254"/>
    <mergeCell ref="BU254:CG254"/>
    <mergeCell ref="CH254:CW254"/>
    <mergeCell ref="CX254:DJ254"/>
    <mergeCell ref="EK254:EW254"/>
    <mergeCell ref="EX254:FG254"/>
    <mergeCell ref="DX253:EJ253"/>
    <mergeCell ref="EK253:EW253"/>
    <mergeCell ref="EX253:FJ253"/>
    <mergeCell ref="A254:AJ254"/>
    <mergeCell ref="AK254:AP254"/>
    <mergeCell ref="AQ254:BB254"/>
    <mergeCell ref="BC254:BR254"/>
    <mergeCell ref="EX252:FJ252"/>
    <mergeCell ref="A253:AJ253"/>
    <mergeCell ref="AK253:AP253"/>
    <mergeCell ref="AQ253:BB253"/>
    <mergeCell ref="BC253:BT253"/>
    <mergeCell ref="BU253:CG253"/>
    <mergeCell ref="CH253:CW253"/>
    <mergeCell ref="CX253:DJ253"/>
    <mergeCell ref="DK253:DW253"/>
    <mergeCell ref="BU252:CG252"/>
    <mergeCell ref="A252:AJ252"/>
    <mergeCell ref="AK252:AP252"/>
    <mergeCell ref="AQ252:BB252"/>
    <mergeCell ref="BC252:BT252"/>
    <mergeCell ref="A249:AJ250"/>
    <mergeCell ref="AK249:AP250"/>
    <mergeCell ref="AQ249:BB250"/>
    <mergeCell ref="BC249:BT250"/>
    <mergeCell ref="A251:AJ251"/>
    <mergeCell ref="AK251:AP251"/>
    <mergeCell ref="AQ251:BB251"/>
    <mergeCell ref="BC251:BT251"/>
    <mergeCell ref="A243:AJ243"/>
    <mergeCell ref="A244:AJ244"/>
    <mergeCell ref="A248:FJ248"/>
    <mergeCell ref="A247:BH247"/>
    <mergeCell ref="BI247:CQ247"/>
    <mergeCell ref="CR247:FG247"/>
    <mergeCell ref="CX244:DJ244"/>
    <mergeCell ref="DK245:DW245"/>
    <mergeCell ref="BC245:BT245"/>
    <mergeCell ref="EX243:FG243"/>
    <mergeCell ref="DK270:DW270"/>
    <mergeCell ref="DK262:DW262"/>
    <mergeCell ref="CX262:DJ262"/>
    <mergeCell ref="BI259:CQ259"/>
    <mergeCell ref="DX258:EJ258"/>
    <mergeCell ref="CH265:CW265"/>
    <mergeCell ref="CH266:CW266"/>
    <mergeCell ref="CX267:DJ267"/>
    <mergeCell ref="DX282:EJ282"/>
    <mergeCell ref="BC287:BR287"/>
    <mergeCell ref="CX286:DJ286"/>
    <mergeCell ref="CH285:CW285"/>
    <mergeCell ref="DK282:DW282"/>
    <mergeCell ref="BU283:CG283"/>
    <mergeCell ref="BC286:BT286"/>
    <mergeCell ref="BC285:BT285"/>
    <mergeCell ref="DK250:DW250"/>
    <mergeCell ref="DK244:DW244"/>
    <mergeCell ref="CX251:DJ251"/>
    <mergeCell ref="CR259:FG259"/>
    <mergeCell ref="CH258:CW258"/>
    <mergeCell ref="CH250:CW250"/>
    <mergeCell ref="CH251:CW251"/>
    <mergeCell ref="EK251:EW251"/>
    <mergeCell ref="EX251:FJ251"/>
    <mergeCell ref="EK252:EW252"/>
    <mergeCell ref="A240:AJ240"/>
    <mergeCell ref="A238:AJ238"/>
    <mergeCell ref="BU239:CG239"/>
    <mergeCell ref="BC239:BT239"/>
    <mergeCell ref="BC238:BT238"/>
    <mergeCell ref="BU240:CG240"/>
    <mergeCell ref="A242:AJ242"/>
    <mergeCell ref="AK242:AP242"/>
    <mergeCell ref="A241:AJ241"/>
    <mergeCell ref="BC241:BT241"/>
    <mergeCell ref="AK257:AP257"/>
    <mergeCell ref="AQ257:BB257"/>
    <mergeCell ref="BC257:BT257"/>
    <mergeCell ref="BU258:CG258"/>
    <mergeCell ref="AK258:AP258"/>
    <mergeCell ref="EK239:EW239"/>
    <mergeCell ref="EK241:EW241"/>
    <mergeCell ref="DX250:EJ250"/>
    <mergeCell ref="EK238:EW238"/>
    <mergeCell ref="DX244:EJ244"/>
    <mergeCell ref="DX246:EJ246"/>
    <mergeCell ref="DX245:EJ245"/>
    <mergeCell ref="DX239:EJ239"/>
    <mergeCell ref="DK243:DW243"/>
    <mergeCell ref="DK235:DW235"/>
    <mergeCell ref="DK234:DW234"/>
    <mergeCell ref="EK243:EW243"/>
    <mergeCell ref="DK242:DW242"/>
    <mergeCell ref="DX242:EJ242"/>
    <mergeCell ref="DX241:EJ241"/>
    <mergeCell ref="EK242:EW242"/>
    <mergeCell ref="DK239:DW239"/>
    <mergeCell ref="EK236:EW236"/>
    <mergeCell ref="DK296:DW296"/>
    <mergeCell ref="CX302:DJ302"/>
    <mergeCell ref="CX301:DJ301"/>
    <mergeCell ref="CX300:DJ300"/>
    <mergeCell ref="CX304:DR304"/>
    <mergeCell ref="CX299:DJ299"/>
    <mergeCell ref="CX303:DJ303"/>
    <mergeCell ref="DK303:DW303"/>
    <mergeCell ref="DK302:DW302"/>
    <mergeCell ref="CH288:CW288"/>
    <mergeCell ref="CH290:CW290"/>
    <mergeCell ref="BU302:CG302"/>
    <mergeCell ref="CX296:DJ296"/>
    <mergeCell ref="CX293:DJ293"/>
    <mergeCell ref="CX295:DJ295"/>
    <mergeCell ref="CH302:CW302"/>
    <mergeCell ref="BU293:CG293"/>
    <mergeCell ref="CH293:CW293"/>
    <mergeCell ref="BU294:CG294"/>
    <mergeCell ref="CH294:CW294"/>
    <mergeCell ref="EX301:FJ301"/>
    <mergeCell ref="EX262:FJ262"/>
    <mergeCell ref="EK261:FJ261"/>
    <mergeCell ref="EK262:EW262"/>
    <mergeCell ref="EX266:FG266"/>
    <mergeCell ref="EX267:FG267"/>
    <mergeCell ref="EK300:EW300"/>
    <mergeCell ref="EK301:EW301"/>
    <mergeCell ref="EK283:EW283"/>
    <mergeCell ref="EX293:FJ293"/>
    <mergeCell ref="DX304:EJ304"/>
    <mergeCell ref="EK304:EW304"/>
    <mergeCell ref="EX304:FE304"/>
    <mergeCell ref="EX131:FG131"/>
    <mergeCell ref="EK149:EW149"/>
    <mergeCell ref="EX154:FJ154"/>
    <mergeCell ref="EX155:FG155"/>
    <mergeCell ref="EX205:FG205"/>
    <mergeCell ref="EX200:FJ200"/>
    <mergeCell ref="EX198:FJ198"/>
    <mergeCell ref="DN117:ED117"/>
    <mergeCell ref="ET118:FJ118"/>
    <mergeCell ref="BJ118:CE118"/>
    <mergeCell ref="A119:FG119"/>
    <mergeCell ref="CW117:DM117"/>
    <mergeCell ref="CF118:CV118"/>
    <mergeCell ref="EK128:EW128"/>
    <mergeCell ref="EX128:FJ128"/>
    <mergeCell ref="EK129:EW129"/>
    <mergeCell ref="EX129:FJ129"/>
    <mergeCell ref="EE116:ES116"/>
    <mergeCell ref="EX126:FJ126"/>
    <mergeCell ref="EK126:EW126"/>
    <mergeCell ref="EX127:FJ127"/>
    <mergeCell ref="EX125:FJ125"/>
    <mergeCell ref="EK124:EW124"/>
    <mergeCell ref="EK125:EW125"/>
    <mergeCell ref="EK123:EW123"/>
    <mergeCell ref="EX124:FJ124"/>
    <mergeCell ref="EX123:FJ123"/>
    <mergeCell ref="DX123:EJ123"/>
    <mergeCell ref="DX122:EJ122"/>
    <mergeCell ref="DK123:DW123"/>
    <mergeCell ref="DK122:DW122"/>
    <mergeCell ref="DX128:EJ128"/>
    <mergeCell ref="DK128:DW128"/>
    <mergeCell ref="CW116:DM116"/>
    <mergeCell ref="CX125:DJ125"/>
    <mergeCell ref="CX127:DJ127"/>
    <mergeCell ref="CH121:EJ121"/>
    <mergeCell ref="DN118:ED118"/>
    <mergeCell ref="CF116:CV116"/>
    <mergeCell ref="BU124:CG124"/>
    <mergeCell ref="BU125:CG125"/>
    <mergeCell ref="BU129:CG129"/>
    <mergeCell ref="BU134:CG134"/>
    <mergeCell ref="DK131:DW131"/>
    <mergeCell ref="CX129:DJ129"/>
    <mergeCell ref="CH130:CW130"/>
    <mergeCell ref="BU133:CG133"/>
    <mergeCell ref="CX132:DJ132"/>
    <mergeCell ref="CH132:CW132"/>
    <mergeCell ref="DX129:EJ129"/>
    <mergeCell ref="CH128:CW128"/>
    <mergeCell ref="CH129:CW129"/>
    <mergeCell ref="CH131:CW131"/>
    <mergeCell ref="DK129:DW129"/>
    <mergeCell ref="CX128:DJ128"/>
    <mergeCell ref="CX131:DJ131"/>
    <mergeCell ref="DX131:EJ131"/>
    <mergeCell ref="CX130:DJ130"/>
    <mergeCell ref="DK130:DW130"/>
    <mergeCell ref="BU127:CG127"/>
    <mergeCell ref="BU126:CG126"/>
    <mergeCell ref="DX127:EJ127"/>
    <mergeCell ref="CW115:DM115"/>
    <mergeCell ref="DK124:DW124"/>
    <mergeCell ref="DK126:DW126"/>
    <mergeCell ref="CX124:DJ124"/>
    <mergeCell ref="DK127:DW127"/>
    <mergeCell ref="CH126:CW126"/>
    <mergeCell ref="CH127:CW127"/>
    <mergeCell ref="DX126:EJ126"/>
    <mergeCell ref="DX125:EJ125"/>
    <mergeCell ref="CH124:CW124"/>
    <mergeCell ref="CH125:CW125"/>
    <mergeCell ref="DX124:EJ124"/>
    <mergeCell ref="DK125:DW125"/>
    <mergeCell ref="CX126:DJ126"/>
    <mergeCell ref="CX146:DJ146"/>
    <mergeCell ref="BU136:CG136"/>
    <mergeCell ref="BU135:CG135"/>
    <mergeCell ref="BU130:CG130"/>
    <mergeCell ref="BU131:CG131"/>
    <mergeCell ref="BU132:CG132"/>
    <mergeCell ref="CG137:CX137"/>
    <mergeCell ref="CH135:CW135"/>
    <mergeCell ref="CH142:CW142"/>
    <mergeCell ref="BU142:CG142"/>
    <mergeCell ref="BU156:CG156"/>
    <mergeCell ref="CX139:DJ139"/>
    <mergeCell ref="BC147:BT147"/>
    <mergeCell ref="BC149:BT149"/>
    <mergeCell ref="BU148:CG148"/>
    <mergeCell ref="BU138:CG139"/>
    <mergeCell ref="BU144:CG144"/>
    <mergeCell ref="CH145:CW145"/>
    <mergeCell ref="CX145:DJ145"/>
    <mergeCell ref="CH146:CW146"/>
    <mergeCell ref="CG164:CX164"/>
    <mergeCell ref="DK215:DW215"/>
    <mergeCell ref="DK216:DW216"/>
    <mergeCell ref="BC150:BT150"/>
    <mergeCell ref="BC158:BR158"/>
    <mergeCell ref="BC153:BT153"/>
    <mergeCell ref="CX178:DJ178"/>
    <mergeCell ref="CX176:DJ176"/>
    <mergeCell ref="CH153:CW153"/>
    <mergeCell ref="BU162:CG162"/>
    <mergeCell ref="EX184:FG184"/>
    <mergeCell ref="CX219:DJ219"/>
    <mergeCell ref="BC156:BR156"/>
    <mergeCell ref="BC159:BR159"/>
    <mergeCell ref="BC157:BI157"/>
    <mergeCell ref="CX179:DJ179"/>
    <mergeCell ref="CH162:CW162"/>
    <mergeCell ref="BU157:CG157"/>
    <mergeCell ref="CH182:CW182"/>
    <mergeCell ref="CH165:EJ165"/>
    <mergeCell ref="EK148:EW148"/>
    <mergeCell ref="EX147:FJ147"/>
    <mergeCell ref="EX152:FJ152"/>
    <mergeCell ref="EX148:FJ148"/>
    <mergeCell ref="EX150:FJ150"/>
    <mergeCell ref="EX151:FJ151"/>
    <mergeCell ref="EX149:FJ149"/>
    <mergeCell ref="EK147:EW147"/>
    <mergeCell ref="DK210:DW210"/>
    <mergeCell ref="EK152:EW152"/>
    <mergeCell ref="BU147:CG147"/>
    <mergeCell ref="DX156:EJ156"/>
    <mergeCell ref="CX149:DJ149"/>
    <mergeCell ref="DX147:EJ147"/>
    <mergeCell ref="DK152:DW152"/>
    <mergeCell ref="DK151:DW151"/>
    <mergeCell ref="EK151:EW151"/>
    <mergeCell ref="EK150:EW150"/>
    <mergeCell ref="BU153:CG153"/>
    <mergeCell ref="EX216:FJ216"/>
    <mergeCell ref="EX201:FJ201"/>
    <mergeCell ref="EX215:FJ215"/>
    <mergeCell ref="EX153:FJ153"/>
    <mergeCell ref="CY164:FG164"/>
    <mergeCell ref="EX157:FE157"/>
    <mergeCell ref="CX162:DJ162"/>
    <mergeCell ref="DK162:DW162"/>
    <mergeCell ref="DX207:EJ207"/>
    <mergeCell ref="DX180:EJ180"/>
    <mergeCell ref="CH174:EJ174"/>
    <mergeCell ref="CX169:DJ169"/>
    <mergeCell ref="DK180:DW180"/>
    <mergeCell ref="CX180:DJ180"/>
    <mergeCell ref="DK178:DW178"/>
    <mergeCell ref="DK177:DW177"/>
    <mergeCell ref="DK170:DW170"/>
    <mergeCell ref="DX169:EJ169"/>
    <mergeCell ref="DX171:EJ171"/>
    <mergeCell ref="EK153:EW153"/>
    <mergeCell ref="EK161:EW161"/>
    <mergeCell ref="EK162:EW162"/>
    <mergeCell ref="DX177:EJ177"/>
    <mergeCell ref="DX176:EJ176"/>
    <mergeCell ref="EK163:EW163"/>
    <mergeCell ref="EK167:EW167"/>
    <mergeCell ref="DX163:EJ163"/>
    <mergeCell ref="DX153:EJ153"/>
    <mergeCell ref="EK154:EW154"/>
    <mergeCell ref="EX242:FG242"/>
    <mergeCell ref="EX241:FG241"/>
    <mergeCell ref="EK165:FJ165"/>
    <mergeCell ref="EX167:FJ167"/>
    <mergeCell ref="EK166:EW166"/>
    <mergeCell ref="EX166:FJ166"/>
    <mergeCell ref="EK170:EW170"/>
    <mergeCell ref="EK229:EW229"/>
    <mergeCell ref="EK232:EW232"/>
    <mergeCell ref="EX231:FJ231"/>
    <mergeCell ref="DX232:EJ232"/>
    <mergeCell ref="EK231:EW231"/>
    <mergeCell ref="DX231:EJ231"/>
    <mergeCell ref="DX230:EJ230"/>
    <mergeCell ref="EX240:FG240"/>
    <mergeCell ref="EX239:FG239"/>
    <mergeCell ref="EX232:FJ232"/>
    <mergeCell ref="EX233:FG233"/>
    <mergeCell ref="EX238:FG238"/>
    <mergeCell ref="EX234:FG234"/>
    <mergeCell ref="EX250:FJ250"/>
    <mergeCell ref="EX244:FG244"/>
    <mergeCell ref="EK245:EW245"/>
    <mergeCell ref="EK250:EW250"/>
    <mergeCell ref="EK246:EW246"/>
    <mergeCell ref="EK249:FJ249"/>
    <mergeCell ref="EX245:FG245"/>
    <mergeCell ref="EX246:FG246"/>
    <mergeCell ref="EK244:EW244"/>
    <mergeCell ref="CX239:DJ239"/>
    <mergeCell ref="CH264:CW264"/>
    <mergeCell ref="BU233:CG233"/>
    <mergeCell ref="BU234:CG234"/>
    <mergeCell ref="BU241:CG241"/>
    <mergeCell ref="CH238:CW238"/>
    <mergeCell ref="CX243:DJ243"/>
    <mergeCell ref="CX246:DJ246"/>
    <mergeCell ref="CX250:DJ250"/>
    <mergeCell ref="BU243:CG243"/>
    <mergeCell ref="CX279:DJ279"/>
    <mergeCell ref="CX281:DJ281"/>
    <mergeCell ref="CX284:DJ284"/>
    <mergeCell ref="CX285:DJ285"/>
    <mergeCell ref="CH281:CW281"/>
    <mergeCell ref="CX282:DJ282"/>
    <mergeCell ref="CX292:DJ292"/>
    <mergeCell ref="CX291:DJ291"/>
    <mergeCell ref="CX290:DJ290"/>
    <mergeCell ref="CX288:DJ288"/>
    <mergeCell ref="CX287:DJ287"/>
    <mergeCell ref="CI289:CW289"/>
    <mergeCell ref="CH283:CW283"/>
    <mergeCell ref="CH284:CW284"/>
    <mergeCell ref="DK194:DW194"/>
    <mergeCell ref="EX181:FG181"/>
    <mergeCell ref="EK182:EW182"/>
    <mergeCell ref="CH280:CW280"/>
    <mergeCell ref="CX280:DJ280"/>
    <mergeCell ref="DK271:DW271"/>
    <mergeCell ref="CX273:DJ273"/>
    <mergeCell ref="DK279:DW279"/>
    <mergeCell ref="CX265:DJ265"/>
    <mergeCell ref="CX263:DJ263"/>
    <mergeCell ref="CX181:DJ181"/>
    <mergeCell ref="EK184:EW184"/>
    <mergeCell ref="EK186:EW186"/>
    <mergeCell ref="AK192:AP193"/>
    <mergeCell ref="AQ192:BB193"/>
    <mergeCell ref="CX182:DJ182"/>
    <mergeCell ref="CX187:DJ187"/>
    <mergeCell ref="DX189:EJ189"/>
    <mergeCell ref="CX193:DJ193"/>
    <mergeCell ref="DX193:EJ193"/>
    <mergeCell ref="DK200:DW200"/>
    <mergeCell ref="DK207:DW207"/>
    <mergeCell ref="DK206:DW206"/>
    <mergeCell ref="EX186:FG186"/>
    <mergeCell ref="EX196:FJ196"/>
    <mergeCell ref="A190:FG190"/>
    <mergeCell ref="EK196:EW196"/>
    <mergeCell ref="EK195:EW195"/>
    <mergeCell ref="EK193:EW193"/>
    <mergeCell ref="CX195:DJ195"/>
    <mergeCell ref="CH204:CW204"/>
    <mergeCell ref="CH210:CW210"/>
    <mergeCell ref="CH205:CW205"/>
    <mergeCell ref="CX221:DJ221"/>
    <mergeCell ref="CX204:DJ204"/>
    <mergeCell ref="CX205:DJ205"/>
    <mergeCell ref="CH206:CW206"/>
    <mergeCell ref="CX206:DJ206"/>
    <mergeCell ref="CH212:CW212"/>
    <mergeCell ref="CH207:CW207"/>
    <mergeCell ref="CH233:CW233"/>
    <mergeCell ref="CX231:DJ231"/>
    <mergeCell ref="DK224:DW224"/>
    <mergeCell ref="DK233:DW233"/>
    <mergeCell ref="CX232:DJ232"/>
    <mergeCell ref="DK232:DW232"/>
    <mergeCell ref="DK230:DW230"/>
    <mergeCell ref="DK231:DW231"/>
    <mergeCell ref="DK214:DW214"/>
    <mergeCell ref="DK217:DW217"/>
    <mergeCell ref="CX226:DJ226"/>
    <mergeCell ref="DK226:DW226"/>
    <mergeCell ref="DK223:DW223"/>
    <mergeCell ref="DK221:DW221"/>
    <mergeCell ref="DK222:DW222"/>
    <mergeCell ref="CX216:DJ216"/>
    <mergeCell ref="DK218:DW218"/>
    <mergeCell ref="CX220:DJ220"/>
    <mergeCell ref="DK229:DW229"/>
    <mergeCell ref="DX224:EJ224"/>
    <mergeCell ref="DX225:EJ225"/>
    <mergeCell ref="DX223:EJ223"/>
    <mergeCell ref="CX242:DJ242"/>
    <mergeCell ref="DK241:DW241"/>
    <mergeCell ref="CX241:DJ241"/>
    <mergeCell ref="DX240:EJ240"/>
    <mergeCell ref="CX240:DJ240"/>
    <mergeCell ref="DX215:EJ215"/>
    <mergeCell ref="CX238:DJ238"/>
    <mergeCell ref="DX238:EJ238"/>
    <mergeCell ref="CX233:DJ233"/>
    <mergeCell ref="DX236:EJ236"/>
    <mergeCell ref="DX229:EJ229"/>
    <mergeCell ref="CM227:FG227"/>
    <mergeCell ref="CH222:CW222"/>
    <mergeCell ref="EX223:FJ223"/>
    <mergeCell ref="CX222:DJ222"/>
    <mergeCell ref="DX214:EJ214"/>
    <mergeCell ref="DX201:EJ201"/>
    <mergeCell ref="DX200:EJ200"/>
    <mergeCell ref="EX199:FJ199"/>
    <mergeCell ref="EX202:FJ202"/>
    <mergeCell ref="EX203:FG203"/>
    <mergeCell ref="EK213:EW213"/>
    <mergeCell ref="DX210:EJ210"/>
    <mergeCell ref="DX204:EJ204"/>
    <mergeCell ref="DX216:EJ216"/>
    <mergeCell ref="DX222:EJ222"/>
    <mergeCell ref="DX218:EJ218"/>
    <mergeCell ref="EK216:EW216"/>
    <mergeCell ref="EK217:EW217"/>
    <mergeCell ref="DX221:EJ221"/>
    <mergeCell ref="DX219:EJ219"/>
    <mergeCell ref="DX220:EJ220"/>
    <mergeCell ref="EX162:FG162"/>
    <mergeCell ref="EX161:FG161"/>
    <mergeCell ref="EX160:FG160"/>
    <mergeCell ref="EK180:EW180"/>
    <mergeCell ref="EX169:FG169"/>
    <mergeCell ref="EK160:EW160"/>
    <mergeCell ref="EK171:EW171"/>
    <mergeCell ref="EX171:FJ171"/>
    <mergeCell ref="EX179:FG179"/>
    <mergeCell ref="EK172:EW172"/>
    <mergeCell ref="EX230:FJ230"/>
    <mergeCell ref="EX226:FJ226"/>
    <mergeCell ref="EX220:FJ220"/>
    <mergeCell ref="EX221:FG221"/>
    <mergeCell ref="EX224:FJ224"/>
    <mergeCell ref="EX225:FJ225"/>
    <mergeCell ref="EX229:FJ229"/>
    <mergeCell ref="EX219:FG219"/>
    <mergeCell ref="EX217:FJ217"/>
    <mergeCell ref="EX218:FJ218"/>
    <mergeCell ref="EX187:FG187"/>
    <mergeCell ref="EX197:FJ197"/>
    <mergeCell ref="EX206:FJ206"/>
    <mergeCell ref="EK209:FJ209"/>
    <mergeCell ref="EX188:FG188"/>
    <mergeCell ref="EK187:EW187"/>
    <mergeCell ref="EX183:FG183"/>
    <mergeCell ref="EX195:FJ195"/>
    <mergeCell ref="EK192:FJ192"/>
    <mergeCell ref="EX180:FG180"/>
    <mergeCell ref="EK189:EW189"/>
    <mergeCell ref="EX193:FJ193"/>
    <mergeCell ref="EK188:EW188"/>
    <mergeCell ref="EX194:FJ194"/>
    <mergeCell ref="EX185:FG185"/>
    <mergeCell ref="EK183:EW183"/>
    <mergeCell ref="DX178:EJ178"/>
    <mergeCell ref="DX175:EJ175"/>
    <mergeCell ref="EK176:EW176"/>
    <mergeCell ref="EK174:FJ174"/>
    <mergeCell ref="EX175:FJ175"/>
    <mergeCell ref="EX178:FG178"/>
    <mergeCell ref="EK175:EW175"/>
    <mergeCell ref="EX176:FJ176"/>
    <mergeCell ref="EX177:FH177"/>
    <mergeCell ref="EK178:EW178"/>
    <mergeCell ref="CX166:DJ166"/>
    <mergeCell ref="DK166:DW166"/>
    <mergeCell ref="CX163:DJ163"/>
    <mergeCell ref="EX172:FJ172"/>
    <mergeCell ref="EK169:EW169"/>
    <mergeCell ref="EK168:EW168"/>
    <mergeCell ref="EX163:FG163"/>
    <mergeCell ref="EX168:FH168"/>
    <mergeCell ref="EX170:FG170"/>
    <mergeCell ref="DX172:EJ172"/>
    <mergeCell ref="CH163:CW163"/>
    <mergeCell ref="BU163:CG163"/>
    <mergeCell ref="DX161:EJ161"/>
    <mergeCell ref="DK168:DW168"/>
    <mergeCell ref="CX167:DJ167"/>
    <mergeCell ref="DX162:EJ162"/>
    <mergeCell ref="CX161:DJ161"/>
    <mergeCell ref="DK161:DW161"/>
    <mergeCell ref="CH167:CW167"/>
    <mergeCell ref="CH166:CW166"/>
    <mergeCell ref="DX170:EJ170"/>
    <mergeCell ref="DX167:EJ167"/>
    <mergeCell ref="DX168:EJ168"/>
    <mergeCell ref="DK163:DW163"/>
    <mergeCell ref="DX166:EJ166"/>
    <mergeCell ref="DK169:DW169"/>
    <mergeCell ref="EK155:EW155"/>
    <mergeCell ref="EK157:EW157"/>
    <mergeCell ref="DX155:EJ155"/>
    <mergeCell ref="EX156:FG156"/>
    <mergeCell ref="DX157:EJ157"/>
    <mergeCell ref="CX160:DJ160"/>
    <mergeCell ref="EX158:FG158"/>
    <mergeCell ref="EK158:EW158"/>
    <mergeCell ref="DX158:EJ158"/>
    <mergeCell ref="EX159:FG159"/>
    <mergeCell ref="EK159:EW159"/>
    <mergeCell ref="DX159:EJ159"/>
    <mergeCell ref="DK159:DW159"/>
    <mergeCell ref="DK158:DW158"/>
    <mergeCell ref="DK160:DW160"/>
    <mergeCell ref="BU150:CG150"/>
    <mergeCell ref="DX160:EJ160"/>
    <mergeCell ref="DX150:EJ150"/>
    <mergeCell ref="DK150:DW150"/>
    <mergeCell ref="DK153:DW153"/>
    <mergeCell ref="CH160:CW160"/>
    <mergeCell ref="CI157:CW157"/>
    <mergeCell ref="CX156:DJ156"/>
    <mergeCell ref="CX159:DJ159"/>
    <mergeCell ref="DX154:EJ154"/>
    <mergeCell ref="BC143:BT143"/>
    <mergeCell ref="BC144:BT144"/>
    <mergeCell ref="AQ145:BB145"/>
    <mergeCell ref="AQ144:BB144"/>
    <mergeCell ref="AQ143:BB143"/>
    <mergeCell ref="AQ152:BB152"/>
    <mergeCell ref="AQ151:BB151"/>
    <mergeCell ref="A151:AJ151"/>
    <mergeCell ref="AQ141:BB141"/>
    <mergeCell ref="AQ142:BB142"/>
    <mergeCell ref="A148:AJ148"/>
    <mergeCell ref="A149:AJ149"/>
    <mergeCell ref="AQ150:BB150"/>
    <mergeCell ref="A150:AJ150"/>
    <mergeCell ref="A142:AJ142"/>
    <mergeCell ref="AK142:AP142"/>
    <mergeCell ref="A145:AJ145"/>
    <mergeCell ref="A143:AJ143"/>
    <mergeCell ref="AK145:AP145"/>
    <mergeCell ref="AK143:AP143"/>
    <mergeCell ref="AK144:AP144"/>
    <mergeCell ref="A146:AJ146"/>
    <mergeCell ref="A144:AJ144"/>
    <mergeCell ref="AK152:AP152"/>
    <mergeCell ref="AK148:AP148"/>
    <mergeCell ref="AK150:AP150"/>
    <mergeCell ref="AK149:AP149"/>
    <mergeCell ref="AK147:AP147"/>
    <mergeCell ref="AK146:AP146"/>
    <mergeCell ref="A152:AJ152"/>
    <mergeCell ref="AK151:AP151"/>
    <mergeCell ref="AN15:AS15"/>
    <mergeCell ref="AN18:AS18"/>
    <mergeCell ref="A17:AM17"/>
    <mergeCell ref="A18:AM18"/>
    <mergeCell ref="A16:AM16"/>
    <mergeCell ref="AN16:AS16"/>
    <mergeCell ref="AN17:AS17"/>
    <mergeCell ref="A22:AM22"/>
    <mergeCell ref="A31:AM31"/>
    <mergeCell ref="A123:AJ123"/>
    <mergeCell ref="A15:AM15"/>
    <mergeCell ref="AK121:AP122"/>
    <mergeCell ref="A121:AJ122"/>
    <mergeCell ref="A24:AM24"/>
    <mergeCell ref="A23:AM23"/>
    <mergeCell ref="AN23:AS23"/>
    <mergeCell ref="A43:AM43"/>
    <mergeCell ref="AK126:AP126"/>
    <mergeCell ref="AK124:AP124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124:AJ124"/>
    <mergeCell ref="A126:AJ126"/>
    <mergeCell ref="A127:AJ127"/>
    <mergeCell ref="A125:AJ125"/>
    <mergeCell ref="A132:AJ132"/>
    <mergeCell ref="A131:AJ131"/>
    <mergeCell ref="A130:AJ130"/>
    <mergeCell ref="A129:AJ129"/>
    <mergeCell ref="AK127:AP127"/>
    <mergeCell ref="AK128:AP128"/>
    <mergeCell ref="AK129:AP129"/>
    <mergeCell ref="CF84:CV84"/>
    <mergeCell ref="CF112:CV112"/>
    <mergeCell ref="CF110:CV110"/>
    <mergeCell ref="CF114:CV114"/>
    <mergeCell ref="CF113:CV113"/>
    <mergeCell ref="BJ104:CE104"/>
    <mergeCell ref="CF104:CV104"/>
    <mergeCell ref="CF82:CV82"/>
    <mergeCell ref="BJ86:CE86"/>
    <mergeCell ref="AN22:AS22"/>
    <mergeCell ref="AN24:AS24"/>
    <mergeCell ref="BJ65:CE65"/>
    <mergeCell ref="BJ66:CE66"/>
    <mergeCell ref="BJ67:CE67"/>
    <mergeCell ref="BJ69:CE69"/>
    <mergeCell ref="BJ68:CE68"/>
    <mergeCell ref="CF25:CV25"/>
    <mergeCell ref="BJ94:CE94"/>
    <mergeCell ref="CF92:CV92"/>
    <mergeCell ref="BJ96:CE96"/>
    <mergeCell ref="CF93:CV93"/>
    <mergeCell ref="BJ95:CE95"/>
    <mergeCell ref="CF96:CV96"/>
    <mergeCell ref="CH296:CW296"/>
    <mergeCell ref="BU295:CG295"/>
    <mergeCell ref="CH295:CW295"/>
    <mergeCell ref="BU301:CG301"/>
    <mergeCell ref="BU299:CG299"/>
    <mergeCell ref="BU297:CG297"/>
    <mergeCell ref="BU298:CG298"/>
    <mergeCell ref="CH301:CW301"/>
    <mergeCell ref="AP324:AU324"/>
    <mergeCell ref="A323:AO323"/>
    <mergeCell ref="AP323:AU323"/>
    <mergeCell ref="AP319:AU320"/>
    <mergeCell ref="AP321:AU321"/>
    <mergeCell ref="A322:AO322"/>
    <mergeCell ref="AP322:AU322"/>
    <mergeCell ref="A321:AO321"/>
    <mergeCell ref="A319:AO320"/>
    <mergeCell ref="A324:AO324"/>
    <mergeCell ref="AV324:BK324"/>
    <mergeCell ref="BL323:CE323"/>
    <mergeCell ref="BU314:CG314"/>
    <mergeCell ref="AQ314:BB314"/>
    <mergeCell ref="BL321:CE321"/>
    <mergeCell ref="CF322:CV322"/>
    <mergeCell ref="BL322:CE322"/>
    <mergeCell ref="AV321:BK321"/>
    <mergeCell ref="CF319:ES319"/>
    <mergeCell ref="CF321:CV321"/>
    <mergeCell ref="EE322:ES322"/>
    <mergeCell ref="DN323:ED323"/>
    <mergeCell ref="CW322:DM322"/>
    <mergeCell ref="CW323:DM323"/>
    <mergeCell ref="DN322:ED322"/>
    <mergeCell ref="DN329:ED329"/>
    <mergeCell ref="A325:AO325"/>
    <mergeCell ref="AP325:AU325"/>
    <mergeCell ref="CF328:CV328"/>
    <mergeCell ref="CW328:DM328"/>
    <mergeCell ref="A328:AO328"/>
    <mergeCell ref="AP328:AU328"/>
    <mergeCell ref="CW325:DM325"/>
    <mergeCell ref="BL329:CE329"/>
    <mergeCell ref="AP327:AU327"/>
    <mergeCell ref="AV327:BK327"/>
    <mergeCell ref="AV328:BK328"/>
    <mergeCell ref="A332:AO332"/>
    <mergeCell ref="AP332:AU332"/>
    <mergeCell ref="AV332:BK332"/>
    <mergeCell ref="A329:AO329"/>
    <mergeCell ref="AP329:AU329"/>
    <mergeCell ref="A327:AO327"/>
    <mergeCell ref="AV329:BK329"/>
    <mergeCell ref="A331:AO331"/>
    <mergeCell ref="AP330:AU330"/>
    <mergeCell ref="AV330:BK330"/>
    <mergeCell ref="CF332:CV332"/>
    <mergeCell ref="CF329:CV329"/>
    <mergeCell ref="BL331:CE331"/>
    <mergeCell ref="AP331:AU331"/>
    <mergeCell ref="AV331:BK331"/>
    <mergeCell ref="CW332:DM332"/>
    <mergeCell ref="CW329:DM329"/>
    <mergeCell ref="AD339:AF339"/>
    <mergeCell ref="R336:AE336"/>
    <mergeCell ref="R337:AE337"/>
    <mergeCell ref="AH337:BH337"/>
    <mergeCell ref="AH336:BH336"/>
    <mergeCell ref="AH335:BH335"/>
    <mergeCell ref="BL330:CE330"/>
    <mergeCell ref="A330:AO330"/>
    <mergeCell ref="A339:B339"/>
    <mergeCell ref="C339:E339"/>
    <mergeCell ref="I339:X339"/>
    <mergeCell ref="Y339:AC339"/>
    <mergeCell ref="DS336:ES336"/>
    <mergeCell ref="DC336:DP336"/>
    <mergeCell ref="N335:AE335"/>
    <mergeCell ref="BL332:CE332"/>
    <mergeCell ref="DS335:ES335"/>
    <mergeCell ref="EE332:ES332"/>
    <mergeCell ref="DC335:DP335"/>
    <mergeCell ref="DN332:ED332"/>
    <mergeCell ref="AH334:BH334"/>
    <mergeCell ref="N334:AE334"/>
    <mergeCell ref="DN331:ED331"/>
    <mergeCell ref="CF331:CV331"/>
    <mergeCell ref="CF330:CV330"/>
    <mergeCell ref="CW330:DM330"/>
    <mergeCell ref="DN330:ED330"/>
    <mergeCell ref="CW331:DM331"/>
    <mergeCell ref="ET332:FJ332"/>
    <mergeCell ref="ET329:FJ329"/>
    <mergeCell ref="ET331:FJ331"/>
    <mergeCell ref="EE331:ES331"/>
    <mergeCell ref="ET330:FJ330"/>
    <mergeCell ref="EE329:ES329"/>
    <mergeCell ref="EE330:ES330"/>
    <mergeCell ref="CW327:DM327"/>
    <mergeCell ref="BL326:CE326"/>
    <mergeCell ref="BL328:CE328"/>
    <mergeCell ref="BL327:CE327"/>
    <mergeCell ref="CF327:CV327"/>
    <mergeCell ref="A326:AO326"/>
    <mergeCell ref="AP326:AU326"/>
    <mergeCell ref="EE325:ES325"/>
    <mergeCell ref="AV326:BK326"/>
    <mergeCell ref="BL325:CE325"/>
    <mergeCell ref="EE326:ES326"/>
    <mergeCell ref="DN325:ED325"/>
    <mergeCell ref="CW326:DM326"/>
    <mergeCell ref="CF326:CV326"/>
    <mergeCell ref="AV325:BK325"/>
    <mergeCell ref="BC313:BT313"/>
    <mergeCell ref="AQ312:BB312"/>
    <mergeCell ref="CF325:CV325"/>
    <mergeCell ref="CW324:DM324"/>
    <mergeCell ref="BL324:CE324"/>
    <mergeCell ref="CF324:CV324"/>
    <mergeCell ref="CF323:CV323"/>
    <mergeCell ref="AV323:BK323"/>
    <mergeCell ref="AV322:BK322"/>
    <mergeCell ref="AV319:BK320"/>
    <mergeCell ref="AQ316:BB316"/>
    <mergeCell ref="BC314:BT314"/>
    <mergeCell ref="A315:FG315"/>
    <mergeCell ref="EX314:FJ314"/>
    <mergeCell ref="AK314:AP314"/>
    <mergeCell ref="CH314:CW314"/>
    <mergeCell ref="EK314:EW314"/>
    <mergeCell ref="CX314:DJ314"/>
    <mergeCell ref="DX314:EJ314"/>
    <mergeCell ref="DN320:ED320"/>
    <mergeCell ref="CT317:FG317"/>
    <mergeCell ref="DK316:DW316"/>
    <mergeCell ref="CH316:CW316"/>
    <mergeCell ref="CF320:CV320"/>
    <mergeCell ref="CW320:DM320"/>
    <mergeCell ref="EK316:EW316"/>
    <mergeCell ref="ET319:FJ320"/>
    <mergeCell ref="CX316:DJ316"/>
    <mergeCell ref="DX316:EJ316"/>
    <mergeCell ref="AK298:AP298"/>
    <mergeCell ref="AK299:AP299"/>
    <mergeCell ref="A302:AJ302"/>
    <mergeCell ref="AK302:AP302"/>
    <mergeCell ref="A300:AJ300"/>
    <mergeCell ref="A298:AJ298"/>
    <mergeCell ref="A299:AJ299"/>
    <mergeCell ref="DN321:ED321"/>
    <mergeCell ref="AK307:AP308"/>
    <mergeCell ref="CH310:CW310"/>
    <mergeCell ref="ET321:FJ321"/>
    <mergeCell ref="EX316:FJ316"/>
    <mergeCell ref="BL319:CE320"/>
    <mergeCell ref="BC316:BT316"/>
    <mergeCell ref="AK311:AP311"/>
    <mergeCell ref="DX312:EJ312"/>
    <mergeCell ref="BC310:BT310"/>
    <mergeCell ref="DK309:DW309"/>
    <mergeCell ref="CX310:DJ310"/>
    <mergeCell ref="CX309:DJ309"/>
    <mergeCell ref="DX309:EJ309"/>
    <mergeCell ref="A314:AJ314"/>
    <mergeCell ref="DK312:DW312"/>
    <mergeCell ref="CX312:DJ312"/>
    <mergeCell ref="DX310:EJ310"/>
    <mergeCell ref="DK310:DW310"/>
    <mergeCell ref="A310:AJ310"/>
    <mergeCell ref="CH311:CW311"/>
    <mergeCell ref="BC312:BT312"/>
    <mergeCell ref="BU313:CG313"/>
    <mergeCell ref="BU312:CG312"/>
    <mergeCell ref="CX311:DJ311"/>
    <mergeCell ref="DX311:EJ311"/>
    <mergeCell ref="BU316:CG316"/>
    <mergeCell ref="CX313:DJ313"/>
    <mergeCell ref="DK314:DW314"/>
    <mergeCell ref="CH312:CW312"/>
    <mergeCell ref="CH313:CW313"/>
    <mergeCell ref="EX311:FJ311"/>
    <mergeCell ref="DK311:DW311"/>
    <mergeCell ref="A312:AJ312"/>
    <mergeCell ref="A313:AJ313"/>
    <mergeCell ref="A311:AJ311"/>
    <mergeCell ref="EK311:EW311"/>
    <mergeCell ref="EK313:EW313"/>
    <mergeCell ref="AK313:AP313"/>
    <mergeCell ref="AK312:AP312"/>
    <mergeCell ref="AQ313:BB313"/>
    <mergeCell ref="DX298:EJ298"/>
    <mergeCell ref="CI304:CW304"/>
    <mergeCell ref="DK308:DW308"/>
    <mergeCell ref="DX308:EJ308"/>
    <mergeCell ref="A305:FG305"/>
    <mergeCell ref="AQ307:BB308"/>
    <mergeCell ref="BC301:BT301"/>
    <mergeCell ref="CX308:DJ308"/>
    <mergeCell ref="A301:AJ301"/>
    <mergeCell ref="AK301:AP301"/>
    <mergeCell ref="CH309:CW309"/>
    <mergeCell ref="DX297:EJ297"/>
    <mergeCell ref="DX299:EJ299"/>
    <mergeCell ref="CH300:CW300"/>
    <mergeCell ref="CH298:CW298"/>
    <mergeCell ref="CX297:DJ297"/>
    <mergeCell ref="CH299:CW299"/>
    <mergeCell ref="CX298:DJ298"/>
    <mergeCell ref="DX302:EJ302"/>
    <mergeCell ref="DX303:EJ303"/>
    <mergeCell ref="EX263:FJ263"/>
    <mergeCell ref="EX264:FJ264"/>
    <mergeCell ref="EX265:FG265"/>
    <mergeCell ref="DK263:DW263"/>
    <mergeCell ref="DX263:EJ263"/>
    <mergeCell ref="DX265:EJ265"/>
    <mergeCell ref="DK265:DW265"/>
    <mergeCell ref="DK264:DW264"/>
    <mergeCell ref="DX264:EJ264"/>
    <mergeCell ref="EK263:EW263"/>
    <mergeCell ref="BU268:CG268"/>
    <mergeCell ref="BU269:CG269"/>
    <mergeCell ref="DK268:DW268"/>
    <mergeCell ref="DX268:EJ268"/>
    <mergeCell ref="CH268:CW268"/>
    <mergeCell ref="CX268:DJ268"/>
    <mergeCell ref="DX269:EJ269"/>
    <mergeCell ref="CH269:CW269"/>
    <mergeCell ref="CH279:CW279"/>
    <mergeCell ref="BU271:CG271"/>
    <mergeCell ref="BU272:CG272"/>
    <mergeCell ref="CH271:CW271"/>
    <mergeCell ref="CI278:CW278"/>
    <mergeCell ref="CH277:CW277"/>
    <mergeCell ref="CH262:CW262"/>
    <mergeCell ref="CH261:EJ261"/>
    <mergeCell ref="CX245:DJ245"/>
    <mergeCell ref="EK266:EW266"/>
    <mergeCell ref="CX264:DJ264"/>
    <mergeCell ref="DX252:EJ252"/>
    <mergeCell ref="DX254:EJ254"/>
    <mergeCell ref="DX255:EJ255"/>
    <mergeCell ref="A260:FJ260"/>
    <mergeCell ref="A257:AJ257"/>
    <mergeCell ref="CH245:CW245"/>
    <mergeCell ref="CH246:CW246"/>
    <mergeCell ref="CH249:EJ249"/>
    <mergeCell ref="DK246:DW246"/>
    <mergeCell ref="DK251:DW251"/>
    <mergeCell ref="CH252:CW252"/>
    <mergeCell ref="CX252:DJ252"/>
    <mergeCell ref="DK252:DW252"/>
    <mergeCell ref="DX251:EJ251"/>
    <mergeCell ref="EX204:FG204"/>
    <mergeCell ref="DX243:EJ243"/>
    <mergeCell ref="EK240:EW240"/>
    <mergeCell ref="EX222:FG222"/>
    <mergeCell ref="EK228:FJ228"/>
    <mergeCell ref="EK220:EW220"/>
    <mergeCell ref="DX206:EJ206"/>
    <mergeCell ref="CH209:EJ209"/>
    <mergeCell ref="EX214:FG214"/>
    <mergeCell ref="EX210:FJ210"/>
    <mergeCell ref="EX207:FJ207"/>
    <mergeCell ref="EX213:FJ213"/>
    <mergeCell ref="EX212:FJ212"/>
    <mergeCell ref="EX211:FJ211"/>
    <mergeCell ref="EK226:EW226"/>
    <mergeCell ref="EK222:EW222"/>
    <mergeCell ref="EK223:EW223"/>
    <mergeCell ref="EK218:EW218"/>
    <mergeCell ref="EK225:EW225"/>
    <mergeCell ref="EK221:EW221"/>
    <mergeCell ref="EK219:EW219"/>
    <mergeCell ref="EK214:EW214"/>
    <mergeCell ref="EK215:EW215"/>
    <mergeCell ref="EK224:EW224"/>
    <mergeCell ref="EK206:EW206"/>
    <mergeCell ref="EK210:EW210"/>
    <mergeCell ref="EK211:EW211"/>
    <mergeCell ref="EK207:EW207"/>
    <mergeCell ref="DX205:EJ205"/>
    <mergeCell ref="EK202:EW202"/>
    <mergeCell ref="DK205:DW205"/>
    <mergeCell ref="EK204:EW204"/>
    <mergeCell ref="DK203:DW203"/>
    <mergeCell ref="EK205:EW205"/>
    <mergeCell ref="EK203:EW203"/>
    <mergeCell ref="DX203:EJ203"/>
    <mergeCell ref="DK204:DW204"/>
    <mergeCell ref="DX199:EJ199"/>
    <mergeCell ref="DX198:EJ198"/>
    <mergeCell ref="DX197:EJ197"/>
    <mergeCell ref="EK200:EW200"/>
    <mergeCell ref="EK201:EW201"/>
    <mergeCell ref="DX202:EJ202"/>
    <mergeCell ref="CX198:DJ198"/>
    <mergeCell ref="EK197:EW197"/>
    <mergeCell ref="DK198:DW198"/>
    <mergeCell ref="DK201:DW201"/>
    <mergeCell ref="EK199:EW199"/>
    <mergeCell ref="DK199:DW199"/>
    <mergeCell ref="DK202:DW202"/>
    <mergeCell ref="CX202:DJ202"/>
    <mergeCell ref="EK194:EW194"/>
    <mergeCell ref="DX194:EJ194"/>
    <mergeCell ref="CX194:DJ194"/>
    <mergeCell ref="BC165:BT166"/>
    <mergeCell ref="BU165:CG166"/>
    <mergeCell ref="BC168:BR168"/>
    <mergeCell ref="BC167:BT167"/>
    <mergeCell ref="BU167:CG167"/>
    <mergeCell ref="BU168:CG168"/>
    <mergeCell ref="CH183:CW183"/>
    <mergeCell ref="BC163:BP163"/>
    <mergeCell ref="A164:CF164"/>
    <mergeCell ref="A158:AJ158"/>
    <mergeCell ref="AK158:AP158"/>
    <mergeCell ref="A163:AJ163"/>
    <mergeCell ref="AQ159:BB159"/>
    <mergeCell ref="AQ161:BB161"/>
    <mergeCell ref="AQ162:BB162"/>
    <mergeCell ref="AQ160:BB160"/>
    <mergeCell ref="AQ158:BB158"/>
    <mergeCell ref="AK154:AP154"/>
    <mergeCell ref="CH156:CW156"/>
    <mergeCell ref="BC160:BT160"/>
    <mergeCell ref="BC162:BR162"/>
    <mergeCell ref="BC161:BR161"/>
    <mergeCell ref="BU158:CG158"/>
    <mergeCell ref="BU160:CG160"/>
    <mergeCell ref="BU159:CG159"/>
    <mergeCell ref="BU161:CG161"/>
    <mergeCell ref="CH161:CW161"/>
    <mergeCell ref="CH151:CW151"/>
    <mergeCell ref="CH152:CW152"/>
    <mergeCell ref="AK156:AP156"/>
    <mergeCell ref="BU155:CG155"/>
    <mergeCell ref="CH154:CW154"/>
    <mergeCell ref="AQ156:BB156"/>
    <mergeCell ref="BC154:BT154"/>
    <mergeCell ref="BC155:BR155"/>
    <mergeCell ref="BU154:CG154"/>
    <mergeCell ref="CH155:CW155"/>
    <mergeCell ref="CH159:CW159"/>
    <mergeCell ref="CH158:CW158"/>
    <mergeCell ref="DK148:DW148"/>
    <mergeCell ref="DK145:DW145"/>
    <mergeCell ref="DK146:DW146"/>
    <mergeCell ref="DK147:DW147"/>
    <mergeCell ref="CX147:DJ147"/>
    <mergeCell ref="CH147:CW147"/>
    <mergeCell ref="DK156:DW156"/>
    <mergeCell ref="DK155:DW155"/>
    <mergeCell ref="AQ153:BB153"/>
    <mergeCell ref="CH148:CW148"/>
    <mergeCell ref="CX153:DJ153"/>
    <mergeCell ref="CX152:DJ152"/>
    <mergeCell ref="CH149:CW149"/>
    <mergeCell ref="CH150:CW150"/>
    <mergeCell ref="CX150:DJ150"/>
    <mergeCell ref="BC152:BT152"/>
    <mergeCell ref="BC151:BT151"/>
    <mergeCell ref="BU149:CG149"/>
    <mergeCell ref="ET100:FJ100"/>
    <mergeCell ref="ET102:FG102"/>
    <mergeCell ref="ET107:FJ107"/>
    <mergeCell ref="ET108:FJ108"/>
    <mergeCell ref="ET105:FJ105"/>
    <mergeCell ref="ET104:FJ104"/>
    <mergeCell ref="ET101:FJ101"/>
    <mergeCell ref="EE98:ES98"/>
    <mergeCell ref="DN98:ED98"/>
    <mergeCell ref="DN106:ED106"/>
    <mergeCell ref="DN110:ED110"/>
    <mergeCell ref="EE110:ES110"/>
    <mergeCell ref="DN103:ED103"/>
    <mergeCell ref="DN109:ED109"/>
    <mergeCell ref="DN105:ED105"/>
    <mergeCell ref="DN99:ED99"/>
    <mergeCell ref="DN102:ED102"/>
    <mergeCell ref="ET111:FJ111"/>
    <mergeCell ref="ET109:FJ109"/>
    <mergeCell ref="EE109:ES109"/>
    <mergeCell ref="ET103:FJ103"/>
    <mergeCell ref="ET106:FJ106"/>
    <mergeCell ref="ET110:FJ110"/>
    <mergeCell ref="EE104:ES104"/>
    <mergeCell ref="CW86:DM86"/>
    <mergeCell ref="CW84:DM84"/>
    <mergeCell ref="CW92:DM92"/>
    <mergeCell ref="DN87:ED87"/>
    <mergeCell ref="DN86:ED86"/>
    <mergeCell ref="DN85:ED85"/>
    <mergeCell ref="DN84:ED84"/>
    <mergeCell ref="CW88:DM88"/>
    <mergeCell ref="CW87:DM87"/>
    <mergeCell ref="ET34:FG34"/>
    <mergeCell ref="ET36:FG36"/>
    <mergeCell ref="EE34:ES34"/>
    <mergeCell ref="CW34:DM34"/>
    <mergeCell ref="ET35:FG35"/>
    <mergeCell ref="EE35:ES35"/>
    <mergeCell ref="EE36:ES36"/>
    <mergeCell ref="DN36:ED36"/>
    <mergeCell ref="DN35:ED35"/>
    <mergeCell ref="CW36:DM36"/>
    <mergeCell ref="EE44:ES44"/>
    <mergeCell ref="DN45:ED45"/>
    <mergeCell ref="DN83:ED83"/>
    <mergeCell ref="DN82:ED82"/>
    <mergeCell ref="EE45:ES45"/>
    <mergeCell ref="EE46:ES46"/>
    <mergeCell ref="EE49:ES49"/>
    <mergeCell ref="DN46:ED46"/>
    <mergeCell ref="DN48:ED48"/>
    <mergeCell ref="EE48:ES48"/>
    <mergeCell ref="CF38:CV38"/>
    <mergeCell ref="EE43:ES43"/>
    <mergeCell ref="EE39:ES39"/>
    <mergeCell ref="CW38:DM38"/>
    <mergeCell ref="EE41:ES41"/>
    <mergeCell ref="EE42:ES42"/>
    <mergeCell ref="CF40:CV40"/>
    <mergeCell ref="ET25:FJ25"/>
    <mergeCell ref="EE26:ES26"/>
    <mergeCell ref="ET32:FJ32"/>
    <mergeCell ref="EE31:ES31"/>
    <mergeCell ref="ET31:FJ31"/>
    <mergeCell ref="EE28:ES28"/>
    <mergeCell ref="ET28:FJ28"/>
    <mergeCell ref="ET30:FH30"/>
    <mergeCell ref="EE32:ES32"/>
    <mergeCell ref="EE30:ES30"/>
    <mergeCell ref="ET29:FH29"/>
    <mergeCell ref="EE29:ES29"/>
    <mergeCell ref="EE27:ES27"/>
    <mergeCell ref="ET26:FJ26"/>
    <mergeCell ref="ET27:FJ27"/>
    <mergeCell ref="ET23:FJ23"/>
    <mergeCell ref="ET22:FJ22"/>
    <mergeCell ref="ET21:FJ21"/>
    <mergeCell ref="ET24:FJ24"/>
    <mergeCell ref="DN21:ED21"/>
    <mergeCell ref="ET17:FG17"/>
    <mergeCell ref="ET18:FJ18"/>
    <mergeCell ref="EE18:ES18"/>
    <mergeCell ref="ET19:FJ19"/>
    <mergeCell ref="EE19:ES19"/>
    <mergeCell ref="EE17:ES17"/>
    <mergeCell ref="EE20:ES20"/>
    <mergeCell ref="EE21:ES21"/>
    <mergeCell ref="ET20:FJ20"/>
    <mergeCell ref="ET14:FJ14"/>
    <mergeCell ref="EE14:ES14"/>
    <mergeCell ref="ET16:FH16"/>
    <mergeCell ref="DN15:ED15"/>
    <mergeCell ref="EE16:ES16"/>
    <mergeCell ref="BJ19:CE19"/>
    <mergeCell ref="BJ18:CE18"/>
    <mergeCell ref="BJ17:CE17"/>
    <mergeCell ref="CF19:CV19"/>
    <mergeCell ref="CF18:CV18"/>
    <mergeCell ref="CF17:CV17"/>
    <mergeCell ref="CF13:CV13"/>
    <mergeCell ref="CW19:DM19"/>
    <mergeCell ref="DN14:ED14"/>
    <mergeCell ref="DN16:ED16"/>
    <mergeCell ref="CW16:DM16"/>
    <mergeCell ref="CF16:CV16"/>
    <mergeCell ref="CW17:DM17"/>
    <mergeCell ref="DN19:ED19"/>
    <mergeCell ref="DN17:ED17"/>
    <mergeCell ref="DN18:ED18"/>
    <mergeCell ref="ET12:FJ12"/>
    <mergeCell ref="EE12:ES12"/>
    <mergeCell ref="DN12:ED12"/>
    <mergeCell ref="DN13:ED13"/>
    <mergeCell ref="ET13:FJ13"/>
    <mergeCell ref="EE13:ES13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5:CV15"/>
    <mergeCell ref="BJ13:CE13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A1:EQ1"/>
    <mergeCell ref="A2:EQ2"/>
    <mergeCell ref="BI4:CD4"/>
    <mergeCell ref="BE5:EB5"/>
    <mergeCell ref="CE4:CI4"/>
    <mergeCell ref="CJ4:CK4"/>
    <mergeCell ref="AK3:DI3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CF44:CV44"/>
    <mergeCell ref="CF42:CV42"/>
    <mergeCell ref="BJ43:CE43"/>
    <mergeCell ref="BJ45:CE45"/>
    <mergeCell ref="BJ44:CE44"/>
    <mergeCell ref="BJ42:CE42"/>
    <mergeCell ref="BJ20:CE20"/>
    <mergeCell ref="BJ23:CE23"/>
    <mergeCell ref="DN25:ED25"/>
    <mergeCell ref="CF21:CV21"/>
    <mergeCell ref="CW25:DM25"/>
    <mergeCell ref="CW21:DM21"/>
    <mergeCell ref="CW20:DM20"/>
    <mergeCell ref="CW22:DM22"/>
    <mergeCell ref="CW23:DM23"/>
    <mergeCell ref="DN20:ED20"/>
    <mergeCell ref="CW74:DM74"/>
    <mergeCell ref="V6:EB6"/>
    <mergeCell ref="AN29:AS29"/>
    <mergeCell ref="BJ33:CE33"/>
    <mergeCell ref="AT32:BI32"/>
    <mergeCell ref="AT19:BI19"/>
    <mergeCell ref="BJ32:CE32"/>
    <mergeCell ref="CF20:CV20"/>
    <mergeCell ref="DN22:ED22"/>
    <mergeCell ref="DN27:ED27"/>
    <mergeCell ref="CW77:DM77"/>
    <mergeCell ref="CW75:DM75"/>
    <mergeCell ref="CW82:DM82"/>
    <mergeCell ref="DN79:ED79"/>
    <mergeCell ref="CW85:DM85"/>
    <mergeCell ref="CW83:DM83"/>
    <mergeCell ref="DN80:ED80"/>
    <mergeCell ref="DN81:ED81"/>
    <mergeCell ref="ET63:FJ63"/>
    <mergeCell ref="DN62:ED62"/>
    <mergeCell ref="DN63:ED63"/>
    <mergeCell ref="EE62:ES62"/>
    <mergeCell ref="EE63:ES63"/>
    <mergeCell ref="CW63:DM63"/>
    <mergeCell ref="ET62:FJ62"/>
    <mergeCell ref="ET74:FG74"/>
    <mergeCell ref="ET69:FJ69"/>
    <mergeCell ref="ET67:FJ67"/>
    <mergeCell ref="ET73:FH73"/>
    <mergeCell ref="ET68:FJ68"/>
    <mergeCell ref="ET70:FJ70"/>
    <mergeCell ref="ET71:FH71"/>
    <mergeCell ref="ET72:FH72"/>
    <mergeCell ref="ET58:FJ58"/>
    <mergeCell ref="DN59:ED59"/>
    <mergeCell ref="EE61:ES61"/>
    <mergeCell ref="ET61:FJ61"/>
    <mergeCell ref="ET60:FG60"/>
    <mergeCell ref="ET59:FJ59"/>
    <mergeCell ref="DN61:ED61"/>
    <mergeCell ref="EE58:ES58"/>
    <mergeCell ref="EE59:ES59"/>
    <mergeCell ref="EE60:ES60"/>
    <mergeCell ref="EE55:ES55"/>
    <mergeCell ref="ET55:FG55"/>
    <mergeCell ref="ET50:FG50"/>
    <mergeCell ref="ET57:FJ57"/>
    <mergeCell ref="EE54:ES54"/>
    <mergeCell ref="EE57:ES57"/>
    <mergeCell ref="EE56:ES56"/>
    <mergeCell ref="EE51:ES51"/>
    <mergeCell ref="ET33:FG33"/>
    <mergeCell ref="ET56:FJ56"/>
    <mergeCell ref="ET54:FG54"/>
    <mergeCell ref="ET53:FG53"/>
    <mergeCell ref="ET39:FJ39"/>
    <mergeCell ref="ET43:FJ43"/>
    <mergeCell ref="ET47:FJ47"/>
    <mergeCell ref="ET52:FG52"/>
    <mergeCell ref="ET46:FJ46"/>
    <mergeCell ref="ET44:FJ44"/>
    <mergeCell ref="DN24:ED24"/>
    <mergeCell ref="EE22:ES22"/>
    <mergeCell ref="EE25:ES25"/>
    <mergeCell ref="DN29:ED29"/>
    <mergeCell ref="DN26:ED26"/>
    <mergeCell ref="DN28:ED28"/>
    <mergeCell ref="DN23:ED23"/>
    <mergeCell ref="EE24:ES24"/>
    <mergeCell ref="EE23:ES23"/>
    <mergeCell ref="DN33:ED33"/>
    <mergeCell ref="DN34:ED34"/>
    <mergeCell ref="EE33:ES33"/>
    <mergeCell ref="DN30:ED30"/>
    <mergeCell ref="DN32:ED32"/>
    <mergeCell ref="DN31:ED31"/>
    <mergeCell ref="ET41:FJ41"/>
    <mergeCell ref="ET45:FJ45"/>
    <mergeCell ref="ET51:FG51"/>
    <mergeCell ref="ET42:FJ42"/>
    <mergeCell ref="ET48:FJ48"/>
    <mergeCell ref="ET49:FJ49"/>
    <mergeCell ref="ET37:FG37"/>
    <mergeCell ref="ET40:FJ40"/>
    <mergeCell ref="DN40:ED40"/>
    <mergeCell ref="CW40:DM40"/>
    <mergeCell ref="DN39:ED39"/>
    <mergeCell ref="DN38:ED38"/>
    <mergeCell ref="DN37:ED37"/>
    <mergeCell ref="CW37:DM37"/>
    <mergeCell ref="ET38:FG38"/>
    <mergeCell ref="EE38:ES38"/>
    <mergeCell ref="CF29:CV29"/>
    <mergeCell ref="CW18:DM18"/>
    <mergeCell ref="CW27:DM27"/>
    <mergeCell ref="CW28:DM28"/>
    <mergeCell ref="CW24:DM24"/>
    <mergeCell ref="CW26:DM26"/>
    <mergeCell ref="CF27:CV27"/>
    <mergeCell ref="CF28:CV28"/>
    <mergeCell ref="CF26:CV26"/>
    <mergeCell ref="CW29:DM29"/>
    <mergeCell ref="EK198:EW198"/>
    <mergeCell ref="CW33:DM33"/>
    <mergeCell ref="CW35:DM35"/>
    <mergeCell ref="CF22:CV22"/>
    <mergeCell ref="CF23:CV23"/>
    <mergeCell ref="CF24:CV24"/>
    <mergeCell ref="CW32:DM32"/>
    <mergeCell ref="CF30:CV30"/>
    <mergeCell ref="CF33:CV33"/>
    <mergeCell ref="CF32:CV32"/>
    <mergeCell ref="BU221:CG221"/>
    <mergeCell ref="BU214:CG214"/>
    <mergeCell ref="CH216:CW216"/>
    <mergeCell ref="BU219:CG219"/>
    <mergeCell ref="CH219:CW219"/>
    <mergeCell ref="CH220:CW220"/>
    <mergeCell ref="DX279:EJ279"/>
    <mergeCell ref="DX276:EJ276"/>
    <mergeCell ref="DK273:DW273"/>
    <mergeCell ref="DX273:EJ273"/>
    <mergeCell ref="DX211:EJ211"/>
    <mergeCell ref="DX213:EJ213"/>
    <mergeCell ref="CX213:DJ213"/>
    <mergeCell ref="CX212:DJ212"/>
    <mergeCell ref="DK213:DW213"/>
    <mergeCell ref="DK212:DW212"/>
    <mergeCell ref="DK211:DW211"/>
    <mergeCell ref="AK278:AP278"/>
    <mergeCell ref="CX272:DJ272"/>
    <mergeCell ref="CX278:DJ278"/>
    <mergeCell ref="CX277:DJ277"/>
    <mergeCell ref="BU273:CG273"/>
    <mergeCell ref="CH273:CW273"/>
    <mergeCell ref="CH272:CW272"/>
    <mergeCell ref="CH276:CW276"/>
    <mergeCell ref="CX271:DJ271"/>
    <mergeCell ref="EX278:FJ278"/>
    <mergeCell ref="EK278:EW278"/>
    <mergeCell ref="EK273:EW273"/>
    <mergeCell ref="DK278:DW278"/>
    <mergeCell ref="DX278:EJ278"/>
    <mergeCell ref="EX277:FJ277"/>
    <mergeCell ref="A274:FJ274"/>
    <mergeCell ref="A275:AJ276"/>
    <mergeCell ref="CX276:DJ276"/>
    <mergeCell ref="BU275:CG276"/>
    <mergeCell ref="DK276:DW276"/>
    <mergeCell ref="EK277:EW277"/>
    <mergeCell ref="DX277:EJ277"/>
    <mergeCell ref="DK277:DW277"/>
    <mergeCell ref="BU277:CG277"/>
    <mergeCell ref="EK275:FJ275"/>
    <mergeCell ref="CH275:EJ275"/>
    <mergeCell ref="EX276:FJ276"/>
    <mergeCell ref="BC282:BT282"/>
    <mergeCell ref="BC281:BT281"/>
    <mergeCell ref="BU278:CG278"/>
    <mergeCell ref="BC279:BT279"/>
    <mergeCell ref="BU279:CG279"/>
    <mergeCell ref="A283:AJ283"/>
    <mergeCell ref="AK281:AP281"/>
    <mergeCell ref="A281:AJ281"/>
    <mergeCell ref="A280:AJ280"/>
    <mergeCell ref="AK280:AP280"/>
    <mergeCell ref="A288:AJ288"/>
    <mergeCell ref="A287:AJ287"/>
    <mergeCell ref="AK285:AP285"/>
    <mergeCell ref="A284:AJ284"/>
    <mergeCell ref="AK287:AP287"/>
    <mergeCell ref="AK288:AP288"/>
    <mergeCell ref="AQ288:BB288"/>
    <mergeCell ref="AK279:AP279"/>
    <mergeCell ref="AK282:AP282"/>
    <mergeCell ref="AQ281:BB281"/>
    <mergeCell ref="AQ280:BB280"/>
    <mergeCell ref="A292:AJ292"/>
    <mergeCell ref="AQ290:BB290"/>
    <mergeCell ref="AK297:AP297"/>
    <mergeCell ref="AK296:AP296"/>
    <mergeCell ref="A297:AJ297"/>
    <mergeCell ref="A290:AJ290"/>
    <mergeCell ref="A296:AJ296"/>
    <mergeCell ref="A291:AJ291"/>
    <mergeCell ref="AK291:AP291"/>
    <mergeCell ref="AQ297:BB297"/>
    <mergeCell ref="A304:AH304"/>
    <mergeCell ref="AK304:BB304"/>
    <mergeCell ref="A303:AJ303"/>
    <mergeCell ref="AQ301:BB301"/>
    <mergeCell ref="BU300:CG300"/>
    <mergeCell ref="AK303:AP303"/>
    <mergeCell ref="AQ303:BB303"/>
    <mergeCell ref="BC303:BR303"/>
    <mergeCell ref="AQ300:BB300"/>
    <mergeCell ref="BC300:BT300"/>
    <mergeCell ref="BC302:BT302"/>
    <mergeCell ref="AQ302:BB302"/>
    <mergeCell ref="AK300:AP300"/>
    <mergeCell ref="BU303:CG303"/>
    <mergeCell ref="AK310:AP310"/>
    <mergeCell ref="AQ310:BB310"/>
    <mergeCell ref="AK309:AP309"/>
    <mergeCell ref="BC309:BT309"/>
    <mergeCell ref="AQ311:BB311"/>
    <mergeCell ref="AQ309:BB309"/>
    <mergeCell ref="BU311:CG311"/>
    <mergeCell ref="BC311:BT311"/>
    <mergeCell ref="BU310:CG310"/>
    <mergeCell ref="BU309:CG309"/>
    <mergeCell ref="EK303:EW303"/>
    <mergeCell ref="EX310:FJ310"/>
    <mergeCell ref="EK309:EW309"/>
    <mergeCell ref="EX309:FJ309"/>
    <mergeCell ref="EX308:FJ308"/>
    <mergeCell ref="EK308:EW308"/>
    <mergeCell ref="A306:FJ306"/>
    <mergeCell ref="A307:AJ308"/>
    <mergeCell ref="A309:AJ309"/>
    <mergeCell ref="CH303:CW303"/>
    <mergeCell ref="CH307:EJ307"/>
    <mergeCell ref="CH308:CW308"/>
    <mergeCell ref="AQ299:BB299"/>
    <mergeCell ref="BC299:BT299"/>
    <mergeCell ref="DX300:EJ300"/>
    <mergeCell ref="DX301:EJ301"/>
    <mergeCell ref="BC307:BT308"/>
    <mergeCell ref="BU307:CG308"/>
    <mergeCell ref="BC304:BI304"/>
    <mergeCell ref="BU304:CG304"/>
    <mergeCell ref="EX300:FJ300"/>
    <mergeCell ref="BC298:BT298"/>
    <mergeCell ref="AQ298:BB298"/>
    <mergeCell ref="AQ296:BB296"/>
    <mergeCell ref="EK297:EW297"/>
    <mergeCell ref="DK297:DW297"/>
    <mergeCell ref="DK299:DW299"/>
    <mergeCell ref="DK300:DW300"/>
    <mergeCell ref="EX297:FJ297"/>
    <mergeCell ref="EK296:EW296"/>
    <mergeCell ref="BC297:BT297"/>
    <mergeCell ref="AQ291:BB291"/>
    <mergeCell ref="AK277:AP277"/>
    <mergeCell ref="AK283:AP283"/>
    <mergeCell ref="AQ282:BB282"/>
    <mergeCell ref="AQ283:BB283"/>
    <mergeCell ref="AK284:AP284"/>
    <mergeCell ref="AK289:BB289"/>
    <mergeCell ref="AQ284:BB284"/>
    <mergeCell ref="AQ285:BB285"/>
    <mergeCell ref="AK292:AP292"/>
    <mergeCell ref="BC290:BT290"/>
    <mergeCell ref="BC291:BT291"/>
    <mergeCell ref="AQ292:BB292"/>
    <mergeCell ref="BU290:CG290"/>
    <mergeCell ref="BU296:CG296"/>
    <mergeCell ref="BC296:BT296"/>
    <mergeCell ref="BC292:BT292"/>
    <mergeCell ref="BU291:CG291"/>
    <mergeCell ref="BU292:CG292"/>
    <mergeCell ref="A266:AJ266"/>
    <mergeCell ref="AQ266:BB266"/>
    <mergeCell ref="AK266:AP266"/>
    <mergeCell ref="AK290:AP290"/>
    <mergeCell ref="A289:AH289"/>
    <mergeCell ref="AQ286:BB286"/>
    <mergeCell ref="AK286:AP286"/>
    <mergeCell ref="A286:AJ286"/>
    <mergeCell ref="A285:AJ285"/>
    <mergeCell ref="AQ287:BB287"/>
    <mergeCell ref="AK275:AP276"/>
    <mergeCell ref="AQ272:BB272"/>
    <mergeCell ref="BC272:BT272"/>
    <mergeCell ref="AQ273:BB273"/>
    <mergeCell ref="AQ275:BB276"/>
    <mergeCell ref="BC273:BT273"/>
    <mergeCell ref="DK193:DW193"/>
    <mergeCell ref="BC204:BR204"/>
    <mergeCell ref="BC205:BR205"/>
    <mergeCell ref="AK272:AP272"/>
    <mergeCell ref="AQ265:BB265"/>
    <mergeCell ref="AK265:AP265"/>
    <mergeCell ref="AK267:AP267"/>
    <mergeCell ref="AQ268:BB268"/>
    <mergeCell ref="CX266:DJ266"/>
    <mergeCell ref="DK266:DW266"/>
    <mergeCell ref="BU197:CG197"/>
    <mergeCell ref="DK197:DW197"/>
    <mergeCell ref="DX195:EJ195"/>
    <mergeCell ref="DK196:DW196"/>
    <mergeCell ref="BU196:CG196"/>
    <mergeCell ref="CX196:DJ196"/>
    <mergeCell ref="DK195:DW195"/>
    <mergeCell ref="BU182:CG182"/>
    <mergeCell ref="BU180:CG180"/>
    <mergeCell ref="AK177:AP177"/>
    <mergeCell ref="BC178:BT178"/>
    <mergeCell ref="AQ181:BB181"/>
    <mergeCell ref="BU179:CG179"/>
    <mergeCell ref="BU178:CG178"/>
    <mergeCell ref="AQ180:BB180"/>
    <mergeCell ref="BC180:BR180"/>
    <mergeCell ref="BU181:CG181"/>
    <mergeCell ref="BU177:CG177"/>
    <mergeCell ref="DK171:DW171"/>
    <mergeCell ref="BC170:BR170"/>
    <mergeCell ref="CX177:DJ177"/>
    <mergeCell ref="DK176:DW176"/>
    <mergeCell ref="CH175:CW175"/>
    <mergeCell ref="BU170:CG170"/>
    <mergeCell ref="CX170:DJ170"/>
    <mergeCell ref="CX175:DJ175"/>
    <mergeCell ref="CH180:CW180"/>
    <mergeCell ref="A173:CD173"/>
    <mergeCell ref="BU172:CG172"/>
    <mergeCell ref="BU176:CG176"/>
    <mergeCell ref="A178:AJ178"/>
    <mergeCell ref="A177:AJ177"/>
    <mergeCell ref="AK176:AP176"/>
    <mergeCell ref="AK174:AP175"/>
    <mergeCell ref="AQ174:BB175"/>
    <mergeCell ref="BC177:BR177"/>
    <mergeCell ref="BU183:CG183"/>
    <mergeCell ref="CH179:CW179"/>
    <mergeCell ref="A191:FJ191"/>
    <mergeCell ref="CH188:CW188"/>
    <mergeCell ref="A189:AJ189"/>
    <mergeCell ref="EX189:FG189"/>
    <mergeCell ref="DK183:DW183"/>
    <mergeCell ref="DX188:EJ188"/>
    <mergeCell ref="BU184:CG184"/>
    <mergeCell ref="CH189:CW189"/>
    <mergeCell ref="BU200:CG200"/>
    <mergeCell ref="BU199:CG199"/>
    <mergeCell ref="BU202:CG202"/>
    <mergeCell ref="BU198:CG198"/>
    <mergeCell ref="BU213:CG213"/>
    <mergeCell ref="BU211:CG211"/>
    <mergeCell ref="BU201:CG201"/>
    <mergeCell ref="BU203:CG203"/>
    <mergeCell ref="BU204:CG204"/>
    <mergeCell ref="BC212:BT212"/>
    <mergeCell ref="BU205:CG205"/>
    <mergeCell ref="BU206:CG206"/>
    <mergeCell ref="BU207:CG207"/>
    <mergeCell ref="BU209:CG210"/>
    <mergeCell ref="BC211:BT211"/>
    <mergeCell ref="BU216:CG216"/>
    <mergeCell ref="BU218:CG218"/>
    <mergeCell ref="BU215:CG215"/>
    <mergeCell ref="BU217:CG217"/>
    <mergeCell ref="CH211:CW211"/>
    <mergeCell ref="CX210:DJ210"/>
    <mergeCell ref="CH213:CW213"/>
    <mergeCell ref="CX207:DJ207"/>
    <mergeCell ref="CX184:DJ184"/>
    <mergeCell ref="CX183:DJ183"/>
    <mergeCell ref="CX172:DJ172"/>
    <mergeCell ref="CG173:CX173"/>
    <mergeCell ref="CH178:CW178"/>
    <mergeCell ref="CY173:FG173"/>
    <mergeCell ref="CH177:CW177"/>
    <mergeCell ref="DK179:DW179"/>
    <mergeCell ref="DX184:EJ184"/>
    <mergeCell ref="CH181:CW181"/>
    <mergeCell ref="CX168:DJ168"/>
    <mergeCell ref="CX148:DJ148"/>
    <mergeCell ref="CH168:CW168"/>
    <mergeCell ref="CX158:DJ158"/>
    <mergeCell ref="CX157:DR157"/>
    <mergeCell ref="CX151:DJ151"/>
    <mergeCell ref="CX154:DJ154"/>
    <mergeCell ref="CX155:DJ155"/>
    <mergeCell ref="DK154:DW154"/>
    <mergeCell ref="DK167:DW167"/>
    <mergeCell ref="EX135:FJ135"/>
    <mergeCell ref="DX133:EJ133"/>
    <mergeCell ref="DX132:EJ132"/>
    <mergeCell ref="EX133:FJ133"/>
    <mergeCell ref="DX135:EJ135"/>
    <mergeCell ref="EK133:EW133"/>
    <mergeCell ref="EK135:EW135"/>
    <mergeCell ref="EX132:FJ132"/>
    <mergeCell ref="EK132:EW132"/>
    <mergeCell ref="EK131:EW131"/>
    <mergeCell ref="EK130:EW130"/>
    <mergeCell ref="EX134:FG134"/>
    <mergeCell ref="EE115:ES115"/>
    <mergeCell ref="EE117:ES117"/>
    <mergeCell ref="EX130:FJ130"/>
    <mergeCell ref="ET116:FJ116"/>
    <mergeCell ref="ET117:FJ117"/>
    <mergeCell ref="ET115:FJ115"/>
    <mergeCell ref="EX122:FJ122"/>
    <mergeCell ref="ET112:FJ112"/>
    <mergeCell ref="ET113:FG113"/>
    <mergeCell ref="CW113:DM113"/>
    <mergeCell ref="EE114:ES114"/>
    <mergeCell ref="DN113:ED113"/>
    <mergeCell ref="DN112:ED112"/>
    <mergeCell ref="CW114:DM114"/>
    <mergeCell ref="CW112:DM112"/>
    <mergeCell ref="EE112:ES112"/>
    <mergeCell ref="EE113:ES113"/>
    <mergeCell ref="BJ87:CE87"/>
    <mergeCell ref="CF88:CV88"/>
    <mergeCell ref="BJ90:CE90"/>
    <mergeCell ref="BJ98:CE98"/>
    <mergeCell ref="CF95:CV95"/>
    <mergeCell ref="CF97:CV97"/>
    <mergeCell ref="BJ92:CE92"/>
    <mergeCell ref="BJ93:CE93"/>
    <mergeCell ref="CF94:CV94"/>
    <mergeCell ref="BJ97:CE97"/>
    <mergeCell ref="ET88:FJ88"/>
    <mergeCell ref="ET92:FJ92"/>
    <mergeCell ref="ET89:FJ89"/>
    <mergeCell ref="CF90:CV90"/>
    <mergeCell ref="CW89:DM89"/>
    <mergeCell ref="DN88:ED88"/>
    <mergeCell ref="EE89:ES89"/>
    <mergeCell ref="CW104:DM104"/>
    <mergeCell ref="CW91:DM91"/>
    <mergeCell ref="CW90:DM90"/>
    <mergeCell ref="DN91:ED91"/>
    <mergeCell ref="CW103:DM103"/>
    <mergeCell ref="CW100:DM100"/>
    <mergeCell ref="DN100:ED100"/>
    <mergeCell ref="CW99:DM99"/>
    <mergeCell ref="DN101:ED101"/>
    <mergeCell ref="CW97:DM97"/>
    <mergeCell ref="CX123:DJ123"/>
    <mergeCell ref="ET76:FG76"/>
    <mergeCell ref="DN94:ED94"/>
    <mergeCell ref="DN96:ED96"/>
    <mergeCell ref="DN97:ED97"/>
    <mergeCell ref="EE93:ES93"/>
    <mergeCell ref="EE94:ES94"/>
    <mergeCell ref="EE95:ES95"/>
    <mergeCell ref="EE87:ES87"/>
    <mergeCell ref="DN90:ED90"/>
    <mergeCell ref="ET77:FG77"/>
    <mergeCell ref="ET81:FH81"/>
    <mergeCell ref="ET78:FJ78"/>
    <mergeCell ref="ET80:FJ80"/>
    <mergeCell ref="ET87:FJ87"/>
    <mergeCell ref="ET79:FJ79"/>
    <mergeCell ref="ET84:FJ84"/>
    <mergeCell ref="EE86:ES86"/>
    <mergeCell ref="ET86:FJ86"/>
    <mergeCell ref="ET83:FJ83"/>
    <mergeCell ref="ET85:FJ85"/>
    <mergeCell ref="EE85:ES85"/>
    <mergeCell ref="EE84:ES84"/>
    <mergeCell ref="EE83:ES83"/>
    <mergeCell ref="DN116:ED116"/>
    <mergeCell ref="DN115:ED115"/>
    <mergeCell ref="EE108:ES108"/>
    <mergeCell ref="EE91:ES91"/>
    <mergeCell ref="EE92:ES92"/>
    <mergeCell ref="EE99:ES99"/>
    <mergeCell ref="EE97:ES97"/>
    <mergeCell ref="EE111:ES111"/>
    <mergeCell ref="EE100:ES100"/>
    <mergeCell ref="DN104:ED104"/>
    <mergeCell ref="EE80:ES80"/>
    <mergeCell ref="ET82:FJ82"/>
    <mergeCell ref="EE82:ES82"/>
    <mergeCell ref="EE70:ES70"/>
    <mergeCell ref="EE75:ES75"/>
    <mergeCell ref="EE78:ES78"/>
    <mergeCell ref="EE72:ES72"/>
    <mergeCell ref="EE74:ES74"/>
    <mergeCell ref="EE79:ES79"/>
    <mergeCell ref="EE71:ES71"/>
    <mergeCell ref="ET99:FJ99"/>
    <mergeCell ref="ET93:FJ93"/>
    <mergeCell ref="ET95:FJ95"/>
    <mergeCell ref="ET94:FJ94"/>
    <mergeCell ref="ET96:FJ96"/>
    <mergeCell ref="ET97:FJ97"/>
    <mergeCell ref="ET98:FJ98"/>
    <mergeCell ref="ET75:FJ75"/>
    <mergeCell ref="EE73:ES73"/>
    <mergeCell ref="EE81:ES81"/>
    <mergeCell ref="AQ127:BB127"/>
    <mergeCell ref="EE105:ES105"/>
    <mergeCell ref="BJ102:CE102"/>
    <mergeCell ref="CF103:CV103"/>
    <mergeCell ref="BJ103:CE103"/>
    <mergeCell ref="CF102:CV102"/>
    <mergeCell ref="CF109:CV109"/>
    <mergeCell ref="BC127:BT127"/>
    <mergeCell ref="BU128:CG128"/>
    <mergeCell ref="BC126:BT126"/>
    <mergeCell ref="BJ105:CE105"/>
    <mergeCell ref="BC121:BT122"/>
    <mergeCell ref="AT117:BI117"/>
    <mergeCell ref="BJ117:CE117"/>
    <mergeCell ref="AT116:BI116"/>
    <mergeCell ref="AT121:BB122"/>
    <mergeCell ref="BJ108:CE108"/>
    <mergeCell ref="CH122:CW122"/>
    <mergeCell ref="BU121:CG122"/>
    <mergeCell ref="CW118:DM118"/>
    <mergeCell ref="A120:FJ120"/>
    <mergeCell ref="A118:AM118"/>
    <mergeCell ref="AN118:AS118"/>
    <mergeCell ref="EK121:FJ121"/>
    <mergeCell ref="CX122:DJ122"/>
    <mergeCell ref="EK122:EW122"/>
    <mergeCell ref="EE118:ES118"/>
    <mergeCell ref="DN93:ED93"/>
    <mergeCell ref="CW94:DM94"/>
    <mergeCell ref="CW96:DM96"/>
    <mergeCell ref="CW93:DM93"/>
    <mergeCell ref="CW95:DM95"/>
    <mergeCell ref="DN95:ED95"/>
    <mergeCell ref="EX141:FJ141"/>
    <mergeCell ref="DX140:EJ140"/>
    <mergeCell ref="EE88:ES88"/>
    <mergeCell ref="DN92:ED92"/>
    <mergeCell ref="EE90:ES90"/>
    <mergeCell ref="DN89:ED89"/>
    <mergeCell ref="EE101:ES101"/>
    <mergeCell ref="ET91:FJ91"/>
    <mergeCell ref="ET90:FJ90"/>
    <mergeCell ref="EE96:ES96"/>
    <mergeCell ref="BU169:CG169"/>
    <mergeCell ref="CX140:DJ140"/>
    <mergeCell ref="CX142:DJ142"/>
    <mergeCell ref="CH144:CW144"/>
    <mergeCell ref="CX143:DJ143"/>
    <mergeCell ref="CX144:DJ144"/>
    <mergeCell ref="BU146:CG146"/>
    <mergeCell ref="BU151:CG151"/>
    <mergeCell ref="BU152:CG152"/>
    <mergeCell ref="CH169:CW169"/>
    <mergeCell ref="BC138:BT139"/>
    <mergeCell ref="EX139:FJ139"/>
    <mergeCell ref="EK141:EW141"/>
    <mergeCell ref="CH176:CW176"/>
    <mergeCell ref="DX146:EJ146"/>
    <mergeCell ref="EK146:EW146"/>
    <mergeCell ref="CX171:DJ171"/>
    <mergeCell ref="EX145:FJ145"/>
    <mergeCell ref="EX146:FJ146"/>
    <mergeCell ref="DK175:DW175"/>
    <mergeCell ref="BC140:BT140"/>
    <mergeCell ref="BU140:CG140"/>
    <mergeCell ref="DK140:DW140"/>
    <mergeCell ref="DX141:EJ141"/>
    <mergeCell ref="DK141:DW141"/>
    <mergeCell ref="CH141:CW141"/>
    <mergeCell ref="CH140:CW140"/>
    <mergeCell ref="DX145:EJ145"/>
    <mergeCell ref="CX141:DJ141"/>
    <mergeCell ref="BC141:BT141"/>
    <mergeCell ref="BU141:CG141"/>
    <mergeCell ref="CH143:CW143"/>
    <mergeCell ref="DK143:DW143"/>
    <mergeCell ref="DK142:DW142"/>
    <mergeCell ref="BU145:CG145"/>
    <mergeCell ref="BU143:CG143"/>
    <mergeCell ref="BC142:BT142"/>
    <mergeCell ref="DX144:EJ144"/>
    <mergeCell ref="EX143:FG143"/>
    <mergeCell ref="EX144:FJ144"/>
    <mergeCell ref="EK142:EW142"/>
    <mergeCell ref="EK143:EW143"/>
    <mergeCell ref="EK144:EW144"/>
    <mergeCell ref="EX142:FJ142"/>
    <mergeCell ref="A192:AJ193"/>
    <mergeCell ref="DK189:DW189"/>
    <mergeCell ref="CX188:DJ188"/>
    <mergeCell ref="BU188:CG188"/>
    <mergeCell ref="CX189:DJ189"/>
    <mergeCell ref="A188:AJ188"/>
    <mergeCell ref="CH192:EJ192"/>
    <mergeCell ref="BU189:CG189"/>
    <mergeCell ref="BC192:BT193"/>
    <mergeCell ref="BU192:CG193"/>
    <mergeCell ref="AQ183:BB183"/>
    <mergeCell ref="BC194:BT194"/>
    <mergeCell ref="BC185:BT185"/>
    <mergeCell ref="AK182:AP182"/>
    <mergeCell ref="BC184:BT184"/>
    <mergeCell ref="BC183:BT183"/>
    <mergeCell ref="AQ182:BB182"/>
    <mergeCell ref="AK194:AP194"/>
    <mergeCell ref="AK189:AP189"/>
    <mergeCell ref="BC188:BR188"/>
    <mergeCell ref="BC195:BT195"/>
    <mergeCell ref="BU185:CG185"/>
    <mergeCell ref="CH187:CW187"/>
    <mergeCell ref="BU187:CG187"/>
    <mergeCell ref="CH193:CW193"/>
    <mergeCell ref="BU195:CG195"/>
    <mergeCell ref="CH185:CW185"/>
    <mergeCell ref="BU194:CG194"/>
    <mergeCell ref="BC187:BR187"/>
    <mergeCell ref="BC189:BR189"/>
    <mergeCell ref="A171:AJ171"/>
    <mergeCell ref="A172:AJ172"/>
    <mergeCell ref="BC171:BT171"/>
    <mergeCell ref="AQ172:BB172"/>
    <mergeCell ref="AQ171:BB171"/>
    <mergeCell ref="AK172:AP172"/>
    <mergeCell ref="AK171:AP171"/>
    <mergeCell ref="BC172:BT172"/>
    <mergeCell ref="BU174:CG175"/>
    <mergeCell ref="BU171:CG171"/>
    <mergeCell ref="DK172:DW172"/>
    <mergeCell ref="CH170:CW170"/>
    <mergeCell ref="CH171:CW171"/>
    <mergeCell ref="CH172:CW172"/>
    <mergeCell ref="A174:AJ175"/>
    <mergeCell ref="AQ177:BB177"/>
    <mergeCell ref="AQ176:BB176"/>
    <mergeCell ref="BC176:BT176"/>
    <mergeCell ref="BC174:BT175"/>
    <mergeCell ref="A176:AJ176"/>
    <mergeCell ref="BC179:BR179"/>
    <mergeCell ref="BC182:BT182"/>
    <mergeCell ref="AQ168:BB168"/>
    <mergeCell ref="BC181:BR181"/>
    <mergeCell ref="BC169:BT169"/>
    <mergeCell ref="AQ178:BB178"/>
    <mergeCell ref="AQ170:BB170"/>
    <mergeCell ref="AQ167:BB167"/>
    <mergeCell ref="A169:AJ169"/>
    <mergeCell ref="AK167:AP167"/>
    <mergeCell ref="AQ169:BB169"/>
    <mergeCell ref="A170:AJ170"/>
    <mergeCell ref="A168:AJ168"/>
    <mergeCell ref="AK163:AP163"/>
    <mergeCell ref="AK165:AP166"/>
    <mergeCell ref="AK169:AP169"/>
    <mergeCell ref="AK168:AP168"/>
    <mergeCell ref="AK170:AP170"/>
    <mergeCell ref="A167:AJ167"/>
    <mergeCell ref="A165:AJ166"/>
    <mergeCell ref="AQ165:BB166"/>
    <mergeCell ref="AQ163:BB163"/>
    <mergeCell ref="A159:AJ159"/>
    <mergeCell ref="A161:AJ161"/>
    <mergeCell ref="AK159:AP159"/>
    <mergeCell ref="A160:AJ160"/>
    <mergeCell ref="AK160:AP160"/>
    <mergeCell ref="A162:AJ162"/>
    <mergeCell ref="AK162:AP162"/>
    <mergeCell ref="AK161:AP161"/>
    <mergeCell ref="A156:AJ156"/>
    <mergeCell ref="A157:AH157"/>
    <mergeCell ref="AK157:BB157"/>
    <mergeCell ref="A153:AJ153"/>
    <mergeCell ref="AK153:AP153"/>
    <mergeCell ref="A154:AJ154"/>
    <mergeCell ref="A155:AJ155"/>
    <mergeCell ref="AK155:AP155"/>
    <mergeCell ref="AQ154:BB154"/>
    <mergeCell ref="AQ155:BB155"/>
    <mergeCell ref="DK144:DW144"/>
    <mergeCell ref="DK135:DW135"/>
    <mergeCell ref="DK132:DW132"/>
    <mergeCell ref="CY137:FG137"/>
    <mergeCell ref="EK134:EW134"/>
    <mergeCell ref="EK138:FJ138"/>
    <mergeCell ref="DX143:EJ143"/>
    <mergeCell ref="CH138:EJ138"/>
    <mergeCell ref="EK136:EW136"/>
    <mergeCell ref="DX142:EJ142"/>
    <mergeCell ref="DK136:DW136"/>
    <mergeCell ref="DK134:DW134"/>
    <mergeCell ref="CH133:CW133"/>
    <mergeCell ref="CX133:DJ133"/>
    <mergeCell ref="CX136:DJ136"/>
    <mergeCell ref="CX135:DJ135"/>
    <mergeCell ref="CH136:CW136"/>
    <mergeCell ref="AQ149:BB149"/>
    <mergeCell ref="BC145:BT145"/>
    <mergeCell ref="BC146:BT146"/>
    <mergeCell ref="AQ147:BB147"/>
    <mergeCell ref="AQ146:BB146"/>
    <mergeCell ref="BC148:BT148"/>
    <mergeCell ref="AQ148:BB148"/>
    <mergeCell ref="CF98:CV98"/>
    <mergeCell ref="CW102:DM102"/>
    <mergeCell ref="CF99:CV99"/>
    <mergeCell ref="CW101:DM101"/>
    <mergeCell ref="CW98:DM98"/>
    <mergeCell ref="BJ111:CE111"/>
    <mergeCell ref="CF111:CV111"/>
    <mergeCell ref="CW111:DM111"/>
    <mergeCell ref="CF108:CV108"/>
    <mergeCell ref="BJ110:CE110"/>
    <mergeCell ref="BJ109:CE109"/>
    <mergeCell ref="CW109:DM109"/>
    <mergeCell ref="CW110:DM110"/>
    <mergeCell ref="CW108:DM108"/>
    <mergeCell ref="BJ100:CE100"/>
    <mergeCell ref="BJ99:CE99"/>
    <mergeCell ref="AT109:BI109"/>
    <mergeCell ref="CW105:DM105"/>
    <mergeCell ref="CW106:DM106"/>
    <mergeCell ref="CF105:CV105"/>
    <mergeCell ref="BJ107:CE107"/>
    <mergeCell ref="CF107:CV107"/>
    <mergeCell ref="CW107:DM107"/>
    <mergeCell ref="CF100:CV100"/>
    <mergeCell ref="CF106:CV106"/>
    <mergeCell ref="BJ106:CE106"/>
    <mergeCell ref="BJ101:CE101"/>
    <mergeCell ref="CF101:CV101"/>
    <mergeCell ref="CF81:CV81"/>
    <mergeCell ref="CF80:CV80"/>
    <mergeCell ref="AT87:BI87"/>
    <mergeCell ref="AT101:BI101"/>
    <mergeCell ref="AT96:BI96"/>
    <mergeCell ref="CF89:CV89"/>
    <mergeCell ref="BJ88:CE88"/>
    <mergeCell ref="BJ89:CE89"/>
    <mergeCell ref="CF91:CV91"/>
    <mergeCell ref="BJ91:CE91"/>
    <mergeCell ref="AT69:BI69"/>
    <mergeCell ref="AT70:BI70"/>
    <mergeCell ref="BJ77:CE77"/>
    <mergeCell ref="BJ70:CE70"/>
    <mergeCell ref="BJ74:CE74"/>
    <mergeCell ref="BJ72:CE72"/>
    <mergeCell ref="BJ71:CE71"/>
    <mergeCell ref="BJ75:CE75"/>
    <mergeCell ref="BJ76:CE76"/>
    <mergeCell ref="AT77:BI77"/>
    <mergeCell ref="CF74:CV74"/>
    <mergeCell ref="CF73:CV73"/>
    <mergeCell ref="BJ73:CE73"/>
    <mergeCell ref="CF71:CV71"/>
    <mergeCell ref="CF72:CV72"/>
    <mergeCell ref="BJ82:CE82"/>
    <mergeCell ref="AT78:BI78"/>
    <mergeCell ref="BJ81:CE81"/>
    <mergeCell ref="BJ79:CE79"/>
    <mergeCell ref="AT81:BI81"/>
    <mergeCell ref="AT80:BI80"/>
    <mergeCell ref="AN74:AS74"/>
    <mergeCell ref="AN75:AS75"/>
    <mergeCell ref="BJ85:CE85"/>
    <mergeCell ref="AT82:BI82"/>
    <mergeCell ref="AT83:BI83"/>
    <mergeCell ref="BJ78:CE78"/>
    <mergeCell ref="AT79:BI79"/>
    <mergeCell ref="BJ80:CE80"/>
    <mergeCell ref="BJ84:CE84"/>
    <mergeCell ref="BJ83:CE83"/>
    <mergeCell ref="AT71:BI71"/>
    <mergeCell ref="AT72:BI72"/>
    <mergeCell ref="AT76:BI76"/>
    <mergeCell ref="AN82:AS82"/>
    <mergeCell ref="AN80:AS80"/>
    <mergeCell ref="AN72:AS72"/>
    <mergeCell ref="AN73:AS73"/>
    <mergeCell ref="AT75:BI75"/>
    <mergeCell ref="AT74:BI74"/>
    <mergeCell ref="AT73:BI73"/>
    <mergeCell ref="AN76:AS76"/>
    <mergeCell ref="A79:AM79"/>
    <mergeCell ref="AN79:AS79"/>
    <mergeCell ref="AN78:AS78"/>
    <mergeCell ref="AN77:AS77"/>
    <mergeCell ref="AN81:AS81"/>
    <mergeCell ref="A61:AM61"/>
    <mergeCell ref="AN62:AS62"/>
    <mergeCell ref="AN64:AS64"/>
    <mergeCell ref="AN63:AS63"/>
    <mergeCell ref="AN61:AS61"/>
    <mergeCell ref="A62:AM62"/>
    <mergeCell ref="A63:AM63"/>
    <mergeCell ref="A64:AM64"/>
    <mergeCell ref="A75:AM75"/>
    <mergeCell ref="A60:AM60"/>
    <mergeCell ref="AN54:AS54"/>
    <mergeCell ref="AN59:AS59"/>
    <mergeCell ref="A56:AM56"/>
    <mergeCell ref="AN58:AS58"/>
    <mergeCell ref="AN60:AS60"/>
    <mergeCell ref="A58:AM58"/>
    <mergeCell ref="A59:AM59"/>
    <mergeCell ref="AN56:AS56"/>
    <mergeCell ref="AN57:AS57"/>
    <mergeCell ref="A51:AM51"/>
    <mergeCell ref="A47:AM47"/>
    <mergeCell ref="A54:AM54"/>
    <mergeCell ref="A46:AM46"/>
    <mergeCell ref="A50:AM50"/>
    <mergeCell ref="A48:AM48"/>
    <mergeCell ref="A49:AM49"/>
    <mergeCell ref="A66:AM66"/>
    <mergeCell ref="A70:AM70"/>
    <mergeCell ref="A67:AM67"/>
    <mergeCell ref="A52:AM52"/>
    <mergeCell ref="A53:AM53"/>
    <mergeCell ref="A55:AM55"/>
    <mergeCell ref="A57:AM57"/>
    <mergeCell ref="A65:AM65"/>
    <mergeCell ref="A69:AM69"/>
    <mergeCell ref="A68:AM68"/>
    <mergeCell ref="AN65:AS65"/>
    <mergeCell ref="AN66:AS66"/>
    <mergeCell ref="AN67:AS67"/>
    <mergeCell ref="AN71:AS71"/>
    <mergeCell ref="AN68:AS68"/>
    <mergeCell ref="AN69:AS69"/>
    <mergeCell ref="AN70:AS70"/>
    <mergeCell ref="A98:AK98"/>
    <mergeCell ref="A73:AM73"/>
    <mergeCell ref="A74:AM74"/>
    <mergeCell ref="A82:AM82"/>
    <mergeCell ref="A76:AM76"/>
    <mergeCell ref="A78:AM78"/>
    <mergeCell ref="A91:AM91"/>
    <mergeCell ref="A92:AM92"/>
    <mergeCell ref="A81:AM81"/>
    <mergeCell ref="A89:AK89"/>
    <mergeCell ref="A94:AM94"/>
    <mergeCell ref="A97:AK97"/>
    <mergeCell ref="A72:AM72"/>
    <mergeCell ref="A96:AK96"/>
    <mergeCell ref="A71:AM71"/>
    <mergeCell ref="A83:AM83"/>
    <mergeCell ref="A84:AM84"/>
    <mergeCell ref="A80:AM80"/>
    <mergeCell ref="A77:AM77"/>
    <mergeCell ref="AN84:AS84"/>
    <mergeCell ref="AN83:AS83"/>
    <mergeCell ref="AT84:BI84"/>
    <mergeCell ref="AN94:AS94"/>
    <mergeCell ref="AN93:AS93"/>
    <mergeCell ref="AN90:AS90"/>
    <mergeCell ref="AN92:AS92"/>
    <mergeCell ref="AT88:BI88"/>
    <mergeCell ref="AN85:AS85"/>
    <mergeCell ref="AN87:AS87"/>
    <mergeCell ref="AN105:AS105"/>
    <mergeCell ref="AN99:AS99"/>
    <mergeCell ref="AN101:AS101"/>
    <mergeCell ref="AT105:BI105"/>
    <mergeCell ref="AT100:BI100"/>
    <mergeCell ref="AT103:BI103"/>
    <mergeCell ref="AT102:BI102"/>
    <mergeCell ref="AT104:BI104"/>
    <mergeCell ref="AT99:BI99"/>
    <mergeCell ref="A105:AM105"/>
    <mergeCell ref="AN95:AS95"/>
    <mergeCell ref="A104:AM104"/>
    <mergeCell ref="A95:AM95"/>
    <mergeCell ref="A101:AM101"/>
    <mergeCell ref="A102:AM102"/>
    <mergeCell ref="A99:AM99"/>
    <mergeCell ref="AN102:AS102"/>
    <mergeCell ref="AN103:AS103"/>
    <mergeCell ref="AN104:AS104"/>
    <mergeCell ref="A103:AM103"/>
    <mergeCell ref="AN91:AS91"/>
    <mergeCell ref="A85:AM85"/>
    <mergeCell ref="A86:AM86"/>
    <mergeCell ref="A88:AK88"/>
    <mergeCell ref="A87:AM87"/>
    <mergeCell ref="AN86:AS86"/>
    <mergeCell ref="A100:AK100"/>
    <mergeCell ref="A93:AM93"/>
    <mergeCell ref="A90:AM90"/>
    <mergeCell ref="AN108:AS108"/>
    <mergeCell ref="AT106:BI106"/>
    <mergeCell ref="AN107:AS107"/>
    <mergeCell ref="AN106:AS106"/>
    <mergeCell ref="AT107:BI107"/>
    <mergeCell ref="AT108:BI108"/>
    <mergeCell ref="A106:AM106"/>
    <mergeCell ref="A107:AM107"/>
    <mergeCell ref="A113:AM113"/>
    <mergeCell ref="A111:AM111"/>
    <mergeCell ref="A112:AM112"/>
    <mergeCell ref="A108:AM108"/>
    <mergeCell ref="AN109:AS109"/>
    <mergeCell ref="A109:AM109"/>
    <mergeCell ref="A110:AM110"/>
    <mergeCell ref="AT115:BI115"/>
    <mergeCell ref="AN111:AS111"/>
    <mergeCell ref="AT110:BI110"/>
    <mergeCell ref="AN110:AS110"/>
    <mergeCell ref="AT111:BI111"/>
    <mergeCell ref="AN112:AS112"/>
    <mergeCell ref="AT112:BI112"/>
    <mergeCell ref="AK123:AP123"/>
    <mergeCell ref="BU123:CG123"/>
    <mergeCell ref="BJ114:CE114"/>
    <mergeCell ref="AT114:BI114"/>
    <mergeCell ref="AT118:BI118"/>
    <mergeCell ref="BJ115:CE115"/>
    <mergeCell ref="CF115:CV115"/>
    <mergeCell ref="CF117:CV117"/>
    <mergeCell ref="CH123:CW123"/>
    <mergeCell ref="BJ116:CE116"/>
    <mergeCell ref="AN113:AS113"/>
    <mergeCell ref="BJ112:CE112"/>
    <mergeCell ref="BJ113:CE113"/>
    <mergeCell ref="AT113:BI113"/>
    <mergeCell ref="AQ125:BB125"/>
    <mergeCell ref="AQ123:BB123"/>
    <mergeCell ref="BC123:BT123"/>
    <mergeCell ref="AQ124:BB124"/>
    <mergeCell ref="BC125:BT125"/>
    <mergeCell ref="BC124:BT124"/>
    <mergeCell ref="AQ126:BB126"/>
    <mergeCell ref="A114:AM114"/>
    <mergeCell ref="AN114:AS114"/>
    <mergeCell ref="AN117:AS117"/>
    <mergeCell ref="AN115:AS115"/>
    <mergeCell ref="A116:AM116"/>
    <mergeCell ref="AN116:AS116"/>
    <mergeCell ref="A115:AM115"/>
    <mergeCell ref="A117:AM117"/>
    <mergeCell ref="AK125:AP125"/>
    <mergeCell ref="AK130:AP130"/>
    <mergeCell ref="AK131:AP131"/>
    <mergeCell ref="AQ132:BB132"/>
    <mergeCell ref="AS134:BB134"/>
    <mergeCell ref="AQ130:BB130"/>
    <mergeCell ref="AK132:AP132"/>
    <mergeCell ref="AQ128:BB128"/>
    <mergeCell ref="AQ129:BB129"/>
    <mergeCell ref="A128:AJ128"/>
    <mergeCell ref="BC128:BT128"/>
    <mergeCell ref="BC129:BT129"/>
    <mergeCell ref="BC135:BT135"/>
    <mergeCell ref="AQ133:BB133"/>
    <mergeCell ref="AS131:BB131"/>
    <mergeCell ref="BC134:BR134"/>
    <mergeCell ref="BC133:BT133"/>
    <mergeCell ref="BC130:BT130"/>
    <mergeCell ref="BC132:BT132"/>
    <mergeCell ref="BC131:BR131"/>
    <mergeCell ref="A147:AJ147"/>
    <mergeCell ref="A135:AJ135"/>
    <mergeCell ref="A138:AJ139"/>
    <mergeCell ref="A133:AJ133"/>
    <mergeCell ref="A134:AJ134"/>
    <mergeCell ref="A140:AJ140"/>
    <mergeCell ref="A141:AJ141"/>
    <mergeCell ref="AK141:AP141"/>
    <mergeCell ref="AK134:AP134"/>
    <mergeCell ref="A137:CF137"/>
    <mergeCell ref="AQ138:BB139"/>
    <mergeCell ref="AQ136:BB136"/>
    <mergeCell ref="AQ140:BB140"/>
    <mergeCell ref="A136:AJ136"/>
    <mergeCell ref="AK140:AP140"/>
    <mergeCell ref="BC136:BT136"/>
    <mergeCell ref="AQ135:BB135"/>
    <mergeCell ref="AK135:AP135"/>
    <mergeCell ref="AK136:AP136"/>
    <mergeCell ref="AK138:AP139"/>
    <mergeCell ref="AK133:AP133"/>
    <mergeCell ref="A183:AJ183"/>
    <mergeCell ref="A182:AJ182"/>
    <mergeCell ref="AK178:AP178"/>
    <mergeCell ref="AK183:AP183"/>
    <mergeCell ref="A181:AJ181"/>
    <mergeCell ref="AK181:AP181"/>
    <mergeCell ref="A180:AJ180"/>
    <mergeCell ref="A179:AJ179"/>
    <mergeCell ref="AK179:AP179"/>
    <mergeCell ref="AK180:AP180"/>
    <mergeCell ref="A200:AJ200"/>
    <mergeCell ref="A199:AJ199"/>
    <mergeCell ref="AK195:AP195"/>
    <mergeCell ref="AK196:AP196"/>
    <mergeCell ref="A196:AJ196"/>
    <mergeCell ref="A195:AJ195"/>
    <mergeCell ref="A197:AJ197"/>
    <mergeCell ref="A198:AJ198"/>
    <mergeCell ref="AK197:AP197"/>
    <mergeCell ref="AK198:AP198"/>
    <mergeCell ref="A194:AJ194"/>
    <mergeCell ref="BC207:BT207"/>
    <mergeCell ref="BC209:BT210"/>
    <mergeCell ref="BC206:BT206"/>
    <mergeCell ref="AK203:AP203"/>
    <mergeCell ref="AK199:AP199"/>
    <mergeCell ref="AQ197:BB197"/>
    <mergeCell ref="AK200:AP200"/>
    <mergeCell ref="A206:AJ206"/>
    <mergeCell ref="A207:AJ207"/>
    <mergeCell ref="A213:AJ213"/>
    <mergeCell ref="A211:AJ211"/>
    <mergeCell ref="A215:AJ215"/>
    <mergeCell ref="A214:AJ214"/>
    <mergeCell ref="A209:AJ210"/>
    <mergeCell ref="A208:FJ208"/>
    <mergeCell ref="A212:AJ212"/>
    <mergeCell ref="CX211:DJ211"/>
    <mergeCell ref="BU212:CG212"/>
    <mergeCell ref="DX212:EJ212"/>
    <mergeCell ref="EK212:EW212"/>
    <mergeCell ref="AQ211:BB211"/>
    <mergeCell ref="AK212:AP212"/>
    <mergeCell ref="AK209:AP210"/>
    <mergeCell ref="A203:AJ203"/>
    <mergeCell ref="A204:AJ204"/>
    <mergeCell ref="A205:AJ205"/>
    <mergeCell ref="A201:AJ201"/>
    <mergeCell ref="A202:AJ202"/>
    <mergeCell ref="A219:AJ219"/>
    <mergeCell ref="A221:AJ221"/>
    <mergeCell ref="A216:AJ216"/>
    <mergeCell ref="A218:AJ218"/>
    <mergeCell ref="A217:AJ217"/>
    <mergeCell ref="A220:AJ220"/>
    <mergeCell ref="BC233:BR233"/>
    <mergeCell ref="BC235:BR235"/>
    <mergeCell ref="CH221:CW221"/>
    <mergeCell ref="BU223:CG223"/>
    <mergeCell ref="CH223:CW223"/>
    <mergeCell ref="BC221:BR221"/>
    <mergeCell ref="BC226:BT226"/>
    <mergeCell ref="BU228:CG229"/>
    <mergeCell ref="BC232:BT232"/>
    <mergeCell ref="CH235:CW235"/>
    <mergeCell ref="AK218:AP218"/>
    <mergeCell ref="AQ220:BB220"/>
    <mergeCell ref="AK220:AP220"/>
    <mergeCell ref="AK219:AP219"/>
    <mergeCell ref="AK215:AP215"/>
    <mergeCell ref="AK217:AP217"/>
    <mergeCell ref="AQ212:BB212"/>
    <mergeCell ref="AK214:AP214"/>
    <mergeCell ref="AK216:AP216"/>
    <mergeCell ref="AQ217:BB217"/>
    <mergeCell ref="AK213:AP213"/>
    <mergeCell ref="AQ216:BB216"/>
    <mergeCell ref="AQ214:BB214"/>
    <mergeCell ref="AK226:AP226"/>
    <mergeCell ref="A226:AJ226"/>
    <mergeCell ref="A223:AJ223"/>
    <mergeCell ref="A230:AJ230"/>
    <mergeCell ref="AK230:AP230"/>
    <mergeCell ref="AK223:AP223"/>
    <mergeCell ref="AK228:AP229"/>
    <mergeCell ref="A227:BH227"/>
    <mergeCell ref="A228:AJ229"/>
    <mergeCell ref="AQ228:BB229"/>
    <mergeCell ref="A235:AJ235"/>
    <mergeCell ref="A239:AJ239"/>
    <mergeCell ref="A231:AJ231"/>
    <mergeCell ref="A232:AJ232"/>
    <mergeCell ref="A233:AJ233"/>
    <mergeCell ref="A236:AJ236"/>
    <mergeCell ref="A237:AJ237"/>
    <mergeCell ref="AK232:AP232"/>
    <mergeCell ref="AK231:AP231"/>
    <mergeCell ref="A234:AJ234"/>
    <mergeCell ref="AQ233:BB233"/>
    <mergeCell ref="AK234:AP234"/>
    <mergeCell ref="AK233:AP233"/>
    <mergeCell ref="AQ232:BB232"/>
    <mergeCell ref="AK235:AP235"/>
    <mergeCell ref="AK245:AP245"/>
    <mergeCell ref="AK239:AP239"/>
    <mergeCell ref="AQ238:BB238"/>
    <mergeCell ref="AQ241:BB241"/>
    <mergeCell ref="AK241:AP241"/>
    <mergeCell ref="AK243:AP243"/>
    <mergeCell ref="AK244:AP244"/>
    <mergeCell ref="AQ244:BB244"/>
    <mergeCell ref="AK238:AP238"/>
    <mergeCell ref="AQ230:BB230"/>
    <mergeCell ref="AQ215:BB215"/>
    <mergeCell ref="AQ226:BB226"/>
    <mergeCell ref="AQ222:BB222"/>
    <mergeCell ref="AQ223:BB223"/>
    <mergeCell ref="AQ218:BB218"/>
    <mergeCell ref="AQ219:BB219"/>
    <mergeCell ref="AQ221:BB221"/>
    <mergeCell ref="BC230:BT230"/>
    <mergeCell ref="BC231:BT231"/>
    <mergeCell ref="AQ231:BB231"/>
    <mergeCell ref="BC222:BT222"/>
    <mergeCell ref="BC223:BT223"/>
    <mergeCell ref="BC228:BT229"/>
    <mergeCell ref="BI227:CL227"/>
    <mergeCell ref="CH229:CW229"/>
    <mergeCell ref="BU230:CG230"/>
    <mergeCell ref="BU231:CG231"/>
    <mergeCell ref="AK211:AP211"/>
    <mergeCell ref="AK204:AP204"/>
    <mergeCell ref="AK205:AP205"/>
    <mergeCell ref="AQ204:BB204"/>
    <mergeCell ref="AK206:AP206"/>
    <mergeCell ref="AQ205:BB205"/>
    <mergeCell ref="AQ206:BB206"/>
    <mergeCell ref="AQ195:BB195"/>
    <mergeCell ref="AQ194:BB194"/>
    <mergeCell ref="AK207:AP207"/>
    <mergeCell ref="AQ209:BB210"/>
    <mergeCell ref="A187:AJ187"/>
    <mergeCell ref="AK184:AP184"/>
    <mergeCell ref="AQ184:BB184"/>
    <mergeCell ref="AQ187:BB187"/>
    <mergeCell ref="AK187:AP187"/>
    <mergeCell ref="A186:AJ186"/>
    <mergeCell ref="A185:AJ185"/>
    <mergeCell ref="A184:AJ184"/>
    <mergeCell ref="AK202:AP202"/>
    <mergeCell ref="AK201:AP201"/>
    <mergeCell ref="AK185:AP185"/>
    <mergeCell ref="AQ185:BB185"/>
    <mergeCell ref="AK186:AP186"/>
    <mergeCell ref="AQ186:BB186"/>
    <mergeCell ref="AK188:AP188"/>
    <mergeCell ref="AQ198:BB198"/>
    <mergeCell ref="AQ188:BB188"/>
    <mergeCell ref="AQ189:BB189"/>
    <mergeCell ref="BC198:BT198"/>
    <mergeCell ref="AQ200:BB200"/>
    <mergeCell ref="BC196:BT196"/>
    <mergeCell ref="BC197:BT197"/>
    <mergeCell ref="AQ199:BB199"/>
    <mergeCell ref="AQ196:BB196"/>
    <mergeCell ref="BC202:BT202"/>
    <mergeCell ref="BC200:BT200"/>
    <mergeCell ref="BC201:BT201"/>
    <mergeCell ref="BC199:BT199"/>
    <mergeCell ref="A245:AJ245"/>
    <mergeCell ref="AQ213:BB213"/>
    <mergeCell ref="BC213:BT213"/>
    <mergeCell ref="AQ179:BB179"/>
    <mergeCell ref="AQ201:BB201"/>
    <mergeCell ref="AQ202:BB202"/>
    <mergeCell ref="AQ207:BB207"/>
    <mergeCell ref="BC244:BT244"/>
    <mergeCell ref="BC214:BR214"/>
    <mergeCell ref="BC234:BR234"/>
    <mergeCell ref="AQ235:BB235"/>
    <mergeCell ref="AQ234:BB234"/>
    <mergeCell ref="AQ239:BB239"/>
    <mergeCell ref="BC203:BR203"/>
    <mergeCell ref="BC215:BT215"/>
    <mergeCell ref="BC217:BT217"/>
    <mergeCell ref="BC218:BT218"/>
    <mergeCell ref="BC219:BR219"/>
    <mergeCell ref="BC216:BT216"/>
    <mergeCell ref="AQ203:BB203"/>
    <mergeCell ref="AT86:BI86"/>
    <mergeCell ref="AT93:BI93"/>
    <mergeCell ref="AT95:BI95"/>
    <mergeCell ref="AT98:BI98"/>
    <mergeCell ref="AT94:BI94"/>
    <mergeCell ref="AT91:BI91"/>
    <mergeCell ref="AT92:BI92"/>
    <mergeCell ref="AT90:BI90"/>
    <mergeCell ref="AT89:BI89"/>
    <mergeCell ref="AT97:BI97"/>
    <mergeCell ref="CF52:CV52"/>
    <mergeCell ref="CF41:CV41"/>
    <mergeCell ref="CW78:DM78"/>
    <mergeCell ref="CW79:DM79"/>
    <mergeCell ref="CF68:CV68"/>
    <mergeCell ref="CF70:CV70"/>
    <mergeCell ref="CF75:CV75"/>
    <mergeCell ref="CF76:CV76"/>
    <mergeCell ref="CF79:CV79"/>
    <mergeCell ref="CF77:CV77"/>
    <mergeCell ref="DN44:ED44"/>
    <mergeCell ref="CW43:DM43"/>
    <mergeCell ref="DN42:ED42"/>
    <mergeCell ref="CW42:DM42"/>
    <mergeCell ref="CW44:DM44"/>
    <mergeCell ref="EE37:ES37"/>
    <mergeCell ref="EE40:ES40"/>
    <mergeCell ref="CF49:CV49"/>
    <mergeCell ref="CF43:CV43"/>
    <mergeCell ref="CF39:CV39"/>
    <mergeCell ref="CW41:DM41"/>
    <mergeCell ref="CW39:DM39"/>
    <mergeCell ref="DN41:ED41"/>
    <mergeCell ref="DN43:ED43"/>
    <mergeCell ref="CW45:DM45"/>
    <mergeCell ref="BJ52:CE52"/>
    <mergeCell ref="CF69:CV69"/>
    <mergeCell ref="AT54:BI54"/>
    <mergeCell ref="AT56:BI56"/>
    <mergeCell ref="AT53:BI53"/>
    <mergeCell ref="BJ53:CE53"/>
    <mergeCell ref="AT55:BI55"/>
    <mergeCell ref="AT52:BI52"/>
    <mergeCell ref="AT68:BI68"/>
    <mergeCell ref="CF53:CV53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N35:AS35"/>
    <mergeCell ref="A26:AM26"/>
    <mergeCell ref="AN28:AS28"/>
    <mergeCell ref="AN25:AS25"/>
    <mergeCell ref="AN27:AS27"/>
    <mergeCell ref="A27:AM27"/>
    <mergeCell ref="A25:AM25"/>
    <mergeCell ref="AN26:AS26"/>
    <mergeCell ref="AT20:BI20"/>
    <mergeCell ref="A21:AM21"/>
    <mergeCell ref="AN21:AS21"/>
    <mergeCell ref="A20:AM20"/>
    <mergeCell ref="AN20:AS2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28:AM28"/>
    <mergeCell ref="AT35:BI35"/>
    <mergeCell ref="BJ35:CE35"/>
    <mergeCell ref="BJ36:CE36"/>
    <mergeCell ref="AT37:BI37"/>
    <mergeCell ref="BJ40:CE40"/>
    <mergeCell ref="A42:AM42"/>
    <mergeCell ref="AN42:AS42"/>
    <mergeCell ref="BJ38:CE38"/>
    <mergeCell ref="BJ39:CE39"/>
    <mergeCell ref="AT38:BI38"/>
    <mergeCell ref="AN41:AS41"/>
    <mergeCell ref="AN46:AS46"/>
    <mergeCell ref="AN45:AS45"/>
    <mergeCell ref="AT42:BI42"/>
    <mergeCell ref="BJ41:CE41"/>
    <mergeCell ref="BJ46:CE46"/>
    <mergeCell ref="A45:AM45"/>
    <mergeCell ref="AT43:BI43"/>
    <mergeCell ref="A44:AM44"/>
    <mergeCell ref="CW51:DM51"/>
    <mergeCell ref="CW46:DM46"/>
    <mergeCell ref="CW50:DM50"/>
    <mergeCell ref="BJ50:CE50"/>
    <mergeCell ref="BJ48:CE48"/>
    <mergeCell ref="CF48:CV48"/>
    <mergeCell ref="CF51:CV51"/>
    <mergeCell ref="BJ51:CE51"/>
    <mergeCell ref="BJ49:CE49"/>
    <mergeCell ref="CW49:DM49"/>
    <mergeCell ref="CF45:CV45"/>
    <mergeCell ref="CW48:DM48"/>
    <mergeCell ref="CF50:CV50"/>
    <mergeCell ref="CF46:CV46"/>
    <mergeCell ref="CF47:CV47"/>
    <mergeCell ref="CW47:DM47"/>
    <mergeCell ref="BJ47:CE47"/>
    <mergeCell ref="CW76:DM76"/>
    <mergeCell ref="DX286:EJ286"/>
    <mergeCell ref="DX288:EJ288"/>
    <mergeCell ref="EE67:ES67"/>
    <mergeCell ref="DX136:EJ136"/>
    <mergeCell ref="CH139:CW139"/>
    <mergeCell ref="DK133:DW133"/>
    <mergeCell ref="CX134:DJ134"/>
    <mergeCell ref="CH134:CW134"/>
    <mergeCell ref="DX134:EJ134"/>
    <mergeCell ref="EK230:EW230"/>
    <mergeCell ref="EK234:EW234"/>
    <mergeCell ref="DK298:DW298"/>
    <mergeCell ref="EK290:EW290"/>
    <mergeCell ref="DK287:DW287"/>
    <mergeCell ref="EK276:EW276"/>
    <mergeCell ref="EK279:EW279"/>
    <mergeCell ref="EK271:EW271"/>
    <mergeCell ref="DX271:EJ271"/>
    <mergeCell ref="EK272:EW272"/>
    <mergeCell ref="EE68:ES68"/>
    <mergeCell ref="DN76:ED76"/>
    <mergeCell ref="DN77:ED77"/>
    <mergeCell ref="DN78:ED78"/>
    <mergeCell ref="EE76:ES76"/>
    <mergeCell ref="EE77:ES77"/>
    <mergeCell ref="EE69:ES69"/>
    <mergeCell ref="DN75:ED75"/>
    <mergeCell ref="DN74:ED74"/>
    <mergeCell ref="DK313:DW313"/>
    <mergeCell ref="EK312:EW312"/>
    <mergeCell ref="CW321:DM321"/>
    <mergeCell ref="EE320:ES320"/>
    <mergeCell ref="DX313:EJ313"/>
    <mergeCell ref="EE321:ES321"/>
    <mergeCell ref="A318:FJ318"/>
    <mergeCell ref="A316:AJ316"/>
    <mergeCell ref="A317:BC317"/>
    <mergeCell ref="AK316:AP316"/>
    <mergeCell ref="ET324:FJ324"/>
    <mergeCell ref="ET323:FJ323"/>
    <mergeCell ref="ET322:FJ322"/>
    <mergeCell ref="EX302:FJ302"/>
    <mergeCell ref="EX303:FG303"/>
    <mergeCell ref="EX312:FG312"/>
    <mergeCell ref="EX313:FJ313"/>
    <mergeCell ref="EK307:FJ307"/>
    <mergeCell ref="EK310:EW310"/>
    <mergeCell ref="EK302:EW302"/>
    <mergeCell ref="EE324:ES324"/>
    <mergeCell ref="EE323:ES323"/>
    <mergeCell ref="EE328:ES328"/>
    <mergeCell ref="EE327:ES327"/>
    <mergeCell ref="DN324:ED324"/>
    <mergeCell ref="DN326:ED326"/>
    <mergeCell ref="DN327:ED327"/>
    <mergeCell ref="DN328:ED328"/>
    <mergeCell ref="ET328:FJ328"/>
    <mergeCell ref="ET327:FJ327"/>
    <mergeCell ref="ET326:FJ326"/>
    <mergeCell ref="ET325:FJ325"/>
    <mergeCell ref="ET64:FJ64"/>
    <mergeCell ref="EE64:ES64"/>
    <mergeCell ref="ET65:FG65"/>
    <mergeCell ref="ET66:FJ66"/>
    <mergeCell ref="EE65:ES65"/>
    <mergeCell ref="EE66:ES66"/>
    <mergeCell ref="CF86:CV86"/>
    <mergeCell ref="CW81:DM81"/>
    <mergeCell ref="CW80:DM80"/>
    <mergeCell ref="CX289:DR289"/>
    <mergeCell ref="DK281:DW281"/>
    <mergeCell ref="DK280:DW280"/>
    <mergeCell ref="BU281:CG281"/>
    <mergeCell ref="BU282:CG282"/>
    <mergeCell ref="CH263:CW263"/>
    <mergeCell ref="CX269:DJ269"/>
    <mergeCell ref="EX287:FG287"/>
    <mergeCell ref="CH297:CW297"/>
    <mergeCell ref="DK301:DW301"/>
    <mergeCell ref="DK290:DW290"/>
    <mergeCell ref="CH291:CW291"/>
    <mergeCell ref="CH292:CW292"/>
    <mergeCell ref="EK289:EW289"/>
    <mergeCell ref="EX289:FE289"/>
    <mergeCell ref="DX296:EJ296"/>
    <mergeCell ref="DX292:EJ292"/>
    <mergeCell ref="DX290:EJ290"/>
    <mergeCell ref="DK291:DW291"/>
    <mergeCell ref="DK292:DW292"/>
    <mergeCell ref="DX291:EJ291"/>
    <mergeCell ref="EX288:FJ288"/>
    <mergeCell ref="EX282:FJ282"/>
    <mergeCell ref="DX280:EJ280"/>
    <mergeCell ref="DX281:EJ281"/>
    <mergeCell ref="EK282:EW282"/>
    <mergeCell ref="EX280:FJ280"/>
    <mergeCell ref="EK281:EW281"/>
    <mergeCell ref="EK280:EW280"/>
    <mergeCell ref="DX287:EJ287"/>
    <mergeCell ref="EX286:FJ286"/>
    <mergeCell ref="DX289:EJ289"/>
    <mergeCell ref="BU280:CG280"/>
    <mergeCell ref="DX283:EJ283"/>
    <mergeCell ref="DX285:EJ285"/>
    <mergeCell ref="DK283:DW283"/>
    <mergeCell ref="DK284:DW284"/>
    <mergeCell ref="CH287:CW287"/>
    <mergeCell ref="CH286:CW286"/>
    <mergeCell ref="BU284:CG284"/>
    <mergeCell ref="CH282:CW282"/>
    <mergeCell ref="EK288:EW288"/>
    <mergeCell ref="CX283:DJ283"/>
    <mergeCell ref="DK285:DW285"/>
    <mergeCell ref="DX284:EJ284"/>
    <mergeCell ref="EK286:EW286"/>
    <mergeCell ref="EK287:EW287"/>
    <mergeCell ref="DK288:DW288"/>
    <mergeCell ref="DK286:DW286"/>
    <mergeCell ref="EX290:FJ290"/>
    <mergeCell ref="EX292:FJ292"/>
    <mergeCell ref="EX296:FJ296"/>
    <mergeCell ref="EX291:FJ291"/>
    <mergeCell ref="EX294:FJ294"/>
    <mergeCell ref="EX295:FJ295"/>
    <mergeCell ref="EK299:EW299"/>
    <mergeCell ref="EK298:EW298"/>
    <mergeCell ref="EK292:EW292"/>
    <mergeCell ref="EK291:EW291"/>
    <mergeCell ref="EK294:EW294"/>
    <mergeCell ref="EX299:FJ299"/>
    <mergeCell ref="EX298:FJ298"/>
    <mergeCell ref="DX262:EJ262"/>
    <mergeCell ref="EK285:EW285"/>
    <mergeCell ref="EK284:EW284"/>
    <mergeCell ref="EX284:FJ284"/>
    <mergeCell ref="EX283:FJ283"/>
    <mergeCell ref="EX285:FJ285"/>
    <mergeCell ref="EX279:FJ279"/>
    <mergeCell ref="EX281:FJ281"/>
    <mergeCell ref="EK265:EW265"/>
    <mergeCell ref="EK264:EW264"/>
    <mergeCell ref="EK267:EW267"/>
    <mergeCell ref="DX270:EJ270"/>
    <mergeCell ref="DX266:EJ266"/>
    <mergeCell ref="DX267:EJ267"/>
    <mergeCell ref="EK268:EW268"/>
    <mergeCell ref="EK270:EW270"/>
    <mergeCell ref="EK269:EW269"/>
    <mergeCell ref="EX273:FJ273"/>
    <mergeCell ref="EX272:FJ272"/>
    <mergeCell ref="EX271:FG271"/>
    <mergeCell ref="DK267:DW267"/>
    <mergeCell ref="DK269:DW269"/>
    <mergeCell ref="DX272:EJ272"/>
    <mergeCell ref="EX270:FJ270"/>
    <mergeCell ref="EX269:FJ269"/>
    <mergeCell ref="EX268:FG268"/>
    <mergeCell ref="DK272:DW272"/>
    <mergeCell ref="CH267:CW267"/>
    <mergeCell ref="CX270:DJ270"/>
    <mergeCell ref="CH270:CW270"/>
    <mergeCell ref="DN55:ED55"/>
    <mergeCell ref="DN60:ED60"/>
    <mergeCell ref="DX234:EJ234"/>
    <mergeCell ref="DX235:EJ235"/>
    <mergeCell ref="DX233:EJ233"/>
    <mergeCell ref="DK240:DW240"/>
    <mergeCell ref="CX215:DJ215"/>
    <mergeCell ref="EK233:EW233"/>
    <mergeCell ref="DX152:EJ152"/>
    <mergeCell ref="DN54:ED54"/>
    <mergeCell ref="DK238:DW238"/>
    <mergeCell ref="EK235:EW235"/>
    <mergeCell ref="DN56:ED56"/>
    <mergeCell ref="DN58:ED58"/>
    <mergeCell ref="DN57:ED57"/>
    <mergeCell ref="CW54:DM54"/>
    <mergeCell ref="CW56:DM56"/>
    <mergeCell ref="DN47:ED47"/>
    <mergeCell ref="DN52:ED52"/>
    <mergeCell ref="EE53:ES53"/>
    <mergeCell ref="DN49:ED49"/>
    <mergeCell ref="EE52:ES52"/>
    <mergeCell ref="DN53:ED53"/>
    <mergeCell ref="EE50:ES50"/>
    <mergeCell ref="DN51:ED51"/>
    <mergeCell ref="DN50:ED50"/>
    <mergeCell ref="EE47:ES47"/>
    <mergeCell ref="CF37:CV37"/>
    <mergeCell ref="BJ30:CE30"/>
    <mergeCell ref="BJ37:CE37"/>
    <mergeCell ref="BJ34:CE34"/>
    <mergeCell ref="BJ31:CE31"/>
    <mergeCell ref="CF34:CV34"/>
    <mergeCell ref="CF35:CV35"/>
    <mergeCell ref="CF36:CV36"/>
    <mergeCell ref="BJ29:CE29"/>
    <mergeCell ref="AT29:BI29"/>
    <mergeCell ref="BJ26:CE26"/>
    <mergeCell ref="BJ28:CE28"/>
    <mergeCell ref="AT26:BI26"/>
    <mergeCell ref="BJ22:CE22"/>
    <mergeCell ref="BJ25:CE25"/>
    <mergeCell ref="BJ27:CE27"/>
    <mergeCell ref="BJ24:CE24"/>
    <mergeCell ref="AN55:AS55"/>
    <mergeCell ref="AN53:AS53"/>
    <mergeCell ref="AT47:BI47"/>
    <mergeCell ref="AT50:BI50"/>
    <mergeCell ref="AN47:AS47"/>
    <mergeCell ref="AN50:AS50"/>
    <mergeCell ref="AN49:AS49"/>
    <mergeCell ref="AN51:AS51"/>
    <mergeCell ref="AN48:AS48"/>
    <mergeCell ref="AT51:BI51"/>
    <mergeCell ref="AN52:AS52"/>
    <mergeCell ref="AT28:BI28"/>
    <mergeCell ref="AT30:BI30"/>
    <mergeCell ref="AN33:AS33"/>
    <mergeCell ref="AT33:BI33"/>
    <mergeCell ref="AT49:BI49"/>
    <mergeCell ref="AT41:BI41"/>
    <mergeCell ref="AN38:AS38"/>
    <mergeCell ref="AN43:AS43"/>
    <mergeCell ref="AN44:AS44"/>
    <mergeCell ref="AT23:BI23"/>
    <mergeCell ref="AT25:BI25"/>
    <mergeCell ref="AT44:BI44"/>
    <mergeCell ref="AT48:BI48"/>
    <mergeCell ref="AT31:BI31"/>
    <mergeCell ref="AT27:BI27"/>
    <mergeCell ref="AT46:BI46"/>
    <mergeCell ref="AT45:BI45"/>
    <mergeCell ref="AT36:BI36"/>
    <mergeCell ref="AT34:BI34"/>
    <mergeCell ref="CF58:CV58"/>
    <mergeCell ref="BJ58:CE58"/>
    <mergeCell ref="CF60:CV60"/>
    <mergeCell ref="CF59:CV59"/>
    <mergeCell ref="CF64:CV64"/>
    <mergeCell ref="CF61:CV61"/>
    <mergeCell ref="CF62:CV62"/>
    <mergeCell ref="CF63:CV63"/>
    <mergeCell ref="CW62:DM62"/>
    <mergeCell ref="CW57:DM57"/>
    <mergeCell ref="CW59:DM59"/>
    <mergeCell ref="CW58:DM58"/>
    <mergeCell ref="CW61:DM61"/>
    <mergeCell ref="CF54:CV54"/>
    <mergeCell ref="CF56:CV56"/>
    <mergeCell ref="CF55:CV55"/>
    <mergeCell ref="CF57:CV57"/>
    <mergeCell ref="AT63:BI63"/>
    <mergeCell ref="BJ54:CE54"/>
    <mergeCell ref="BJ56:CE56"/>
    <mergeCell ref="BJ55:CE55"/>
    <mergeCell ref="BJ57:CE57"/>
    <mergeCell ref="AT57:BI57"/>
    <mergeCell ref="AT62:BI62"/>
    <mergeCell ref="BJ59:CE59"/>
    <mergeCell ref="AT58:BI58"/>
    <mergeCell ref="AT66:BI66"/>
    <mergeCell ref="AT64:BI64"/>
    <mergeCell ref="AT59:BI59"/>
    <mergeCell ref="BJ60:CE60"/>
    <mergeCell ref="AT60:BI60"/>
    <mergeCell ref="AT61:BI61"/>
    <mergeCell ref="BJ61:CE61"/>
    <mergeCell ref="BJ62:CE62"/>
    <mergeCell ref="BJ64:CE64"/>
    <mergeCell ref="BJ63:CE63"/>
    <mergeCell ref="DX226:EJ226"/>
    <mergeCell ref="AT65:BI65"/>
    <mergeCell ref="CF83:CV83"/>
    <mergeCell ref="CF87:CV87"/>
    <mergeCell ref="CF85:CV85"/>
    <mergeCell ref="AT85:BI85"/>
    <mergeCell ref="CF67:CV67"/>
    <mergeCell ref="CF65:CV65"/>
    <mergeCell ref="CF66:CV66"/>
    <mergeCell ref="AT67:BI67"/>
    <mergeCell ref="CX217:DJ217"/>
    <mergeCell ref="DK220:DW220"/>
    <mergeCell ref="DK219:DW219"/>
    <mergeCell ref="DX217:EJ217"/>
    <mergeCell ref="BU244:CG244"/>
    <mergeCell ref="CH230:CW230"/>
    <mergeCell ref="BU242:CG242"/>
    <mergeCell ref="CH242:CW242"/>
    <mergeCell ref="CH239:CW239"/>
    <mergeCell ref="BU238:CG238"/>
    <mergeCell ref="CH244:CW244"/>
    <mergeCell ref="CH243:CW243"/>
    <mergeCell ref="CH241:CW241"/>
    <mergeCell ref="CH240:CW240"/>
    <mergeCell ref="BU226:CG226"/>
    <mergeCell ref="CX235:DJ235"/>
    <mergeCell ref="CX234:DJ234"/>
    <mergeCell ref="CX229:DJ229"/>
    <mergeCell ref="CH232:CW232"/>
    <mergeCell ref="BU232:CG232"/>
    <mergeCell ref="BU235:CG235"/>
    <mergeCell ref="CX230:DJ230"/>
    <mergeCell ref="CH231:CW231"/>
    <mergeCell ref="CH234:CW234"/>
    <mergeCell ref="AK261:AP262"/>
    <mergeCell ref="BU245:CG245"/>
    <mergeCell ref="BU246:CG246"/>
    <mergeCell ref="AQ245:BB245"/>
    <mergeCell ref="BU249:CG250"/>
    <mergeCell ref="A259:BH259"/>
    <mergeCell ref="A261:AJ262"/>
    <mergeCell ref="A246:AJ246"/>
    <mergeCell ref="BU251:CG251"/>
    <mergeCell ref="A258:AJ258"/>
    <mergeCell ref="BC261:BT262"/>
    <mergeCell ref="BC263:BT263"/>
    <mergeCell ref="AQ267:BB267"/>
    <mergeCell ref="BU266:CG266"/>
    <mergeCell ref="AQ261:BB262"/>
    <mergeCell ref="BU264:CG264"/>
    <mergeCell ref="BU261:CG262"/>
    <mergeCell ref="BU265:CG265"/>
    <mergeCell ref="BU263:CG263"/>
    <mergeCell ref="A265:AJ265"/>
    <mergeCell ref="AQ243:BB243"/>
    <mergeCell ref="BC243:BT243"/>
    <mergeCell ref="AQ246:BB246"/>
    <mergeCell ref="A264:AJ264"/>
    <mergeCell ref="AK264:AP264"/>
    <mergeCell ref="AQ264:BB264"/>
    <mergeCell ref="AK263:AP263"/>
    <mergeCell ref="AQ263:BB263"/>
    <mergeCell ref="A263:AJ263"/>
    <mergeCell ref="BC268:BR268"/>
    <mergeCell ref="BC264:BT264"/>
    <mergeCell ref="BC266:BR266"/>
    <mergeCell ref="BC265:BR265"/>
    <mergeCell ref="BC267:BR267"/>
    <mergeCell ref="AK246:AP246"/>
    <mergeCell ref="BC240:BT240"/>
    <mergeCell ref="BC246:BT246"/>
    <mergeCell ref="AQ240:BB240"/>
    <mergeCell ref="AQ242:BB242"/>
    <mergeCell ref="BC242:BT242"/>
    <mergeCell ref="AK240:AP240"/>
    <mergeCell ref="CF78:CV78"/>
    <mergeCell ref="CH203:CW203"/>
    <mergeCell ref="DN114:ED114"/>
    <mergeCell ref="DN108:ED108"/>
    <mergeCell ref="DX149:EJ149"/>
    <mergeCell ref="DX187:EJ187"/>
    <mergeCell ref="DX179:EJ179"/>
    <mergeCell ref="DX182:EJ182"/>
    <mergeCell ref="DX183:EJ183"/>
    <mergeCell ref="DK186:DW186"/>
    <mergeCell ref="EX235:FG235"/>
    <mergeCell ref="CX199:DJ199"/>
    <mergeCell ref="CX214:DJ214"/>
    <mergeCell ref="CH214:CW214"/>
    <mergeCell ref="CH215:CW215"/>
    <mergeCell ref="CX218:DJ218"/>
    <mergeCell ref="CH218:CW218"/>
    <mergeCell ref="CH217:CW217"/>
    <mergeCell ref="CH228:EJ228"/>
    <mergeCell ref="CH226:CW226"/>
    <mergeCell ref="CW52:DM52"/>
    <mergeCell ref="CW55:DM55"/>
    <mergeCell ref="CW53:DM53"/>
    <mergeCell ref="CH198:CW198"/>
    <mergeCell ref="CH196:CW196"/>
    <mergeCell ref="CH184:CW184"/>
    <mergeCell ref="CW60:DM60"/>
    <mergeCell ref="CX197:DJ197"/>
    <mergeCell ref="DK149:DW149"/>
    <mergeCell ref="DN72:ED72"/>
    <mergeCell ref="CX201:DJ201"/>
    <mergeCell ref="CH202:CW202"/>
    <mergeCell ref="CH201:CW201"/>
    <mergeCell ref="DX186:EJ186"/>
    <mergeCell ref="DK187:DW187"/>
    <mergeCell ref="DK188:DW188"/>
    <mergeCell ref="CH197:CW197"/>
    <mergeCell ref="CH195:CW195"/>
    <mergeCell ref="DX196:EJ196"/>
    <mergeCell ref="CH194:CW194"/>
    <mergeCell ref="DX181:EJ181"/>
    <mergeCell ref="DK181:DW181"/>
    <mergeCell ref="EK185:EW185"/>
    <mergeCell ref="DK184:DW184"/>
    <mergeCell ref="DX185:EJ185"/>
    <mergeCell ref="DK182:DW182"/>
    <mergeCell ref="EK181:EW181"/>
    <mergeCell ref="EK179:EW179"/>
    <mergeCell ref="EX182:FG182"/>
    <mergeCell ref="EK177:EW177"/>
    <mergeCell ref="EE102:ES102"/>
    <mergeCell ref="EE103:ES103"/>
    <mergeCell ref="EE106:ES106"/>
    <mergeCell ref="EK156:EW156"/>
    <mergeCell ref="DX151:EJ151"/>
    <mergeCell ref="DX148:EJ148"/>
    <mergeCell ref="DX130:EJ130"/>
    <mergeCell ref="EK145:EW145"/>
    <mergeCell ref="EX140:FJ140"/>
    <mergeCell ref="EE107:ES107"/>
    <mergeCell ref="DN107:ED107"/>
    <mergeCell ref="DN111:ED111"/>
    <mergeCell ref="DK139:DW139"/>
    <mergeCell ref="EK140:EW140"/>
    <mergeCell ref="EX136:FJ136"/>
    <mergeCell ref="DX139:EJ139"/>
    <mergeCell ref="EK139:EW139"/>
    <mergeCell ref="ET114:FG114"/>
    <mergeCell ref="CW65:DM65"/>
    <mergeCell ref="CW67:DM67"/>
    <mergeCell ref="CW73:DM73"/>
    <mergeCell ref="DN73:ED73"/>
    <mergeCell ref="DN71:ED71"/>
    <mergeCell ref="CW71:DM71"/>
    <mergeCell ref="CW72:DM72"/>
    <mergeCell ref="DN68:ED68"/>
    <mergeCell ref="DN69:ED69"/>
    <mergeCell ref="BC269:BT269"/>
    <mergeCell ref="DK237:DW237"/>
    <mergeCell ref="CX185:DJ185"/>
    <mergeCell ref="DK185:DW185"/>
    <mergeCell ref="BC186:BR186"/>
    <mergeCell ref="BU186:CG186"/>
    <mergeCell ref="CH186:CW186"/>
    <mergeCell ref="CX236:DJ236"/>
    <mergeCell ref="DK236:DW236"/>
    <mergeCell ref="CX186:DJ186"/>
    <mergeCell ref="CW64:DM64"/>
    <mergeCell ref="DN64:ED64"/>
    <mergeCell ref="DN65:ED65"/>
    <mergeCell ref="DN70:ED70"/>
    <mergeCell ref="CW70:DM70"/>
    <mergeCell ref="DN66:ED66"/>
    <mergeCell ref="DN67:ED67"/>
    <mergeCell ref="CW68:DM68"/>
    <mergeCell ref="CW69:DM69"/>
    <mergeCell ref="CW66:DM66"/>
    <mergeCell ref="BU270:CG270"/>
    <mergeCell ref="CH199:CW199"/>
    <mergeCell ref="CX203:DJ203"/>
    <mergeCell ref="CH200:CW200"/>
    <mergeCell ref="CX200:DJ200"/>
    <mergeCell ref="BU267:CG267"/>
    <mergeCell ref="CH224:CW224"/>
    <mergeCell ref="CX224:DJ224"/>
    <mergeCell ref="BU222:CG222"/>
    <mergeCell ref="BU225:CG225"/>
    <mergeCell ref="BC277:BT277"/>
    <mergeCell ref="BC283:BT283"/>
    <mergeCell ref="BC270:BT270"/>
    <mergeCell ref="AQ270:BB270"/>
    <mergeCell ref="BC271:BR271"/>
    <mergeCell ref="BC280:BT280"/>
    <mergeCell ref="BC275:BT276"/>
    <mergeCell ref="BC278:BT278"/>
    <mergeCell ref="AQ279:BB279"/>
    <mergeCell ref="AQ277:BB277"/>
    <mergeCell ref="AQ271:BB271"/>
    <mergeCell ref="AK271:AP271"/>
    <mergeCell ref="A267:AJ267"/>
    <mergeCell ref="A269:AJ269"/>
    <mergeCell ref="AK270:AP270"/>
    <mergeCell ref="AK269:AP269"/>
    <mergeCell ref="A270:AJ270"/>
    <mergeCell ref="A268:AJ268"/>
    <mergeCell ref="AK268:AP268"/>
    <mergeCell ref="AQ269:BB269"/>
    <mergeCell ref="A282:AJ282"/>
    <mergeCell ref="A278:AJ278"/>
    <mergeCell ref="A279:AJ279"/>
    <mergeCell ref="A277:AJ277"/>
    <mergeCell ref="AK273:AP273"/>
    <mergeCell ref="A271:AJ271"/>
    <mergeCell ref="A272:AJ272"/>
    <mergeCell ref="A273:AJ273"/>
    <mergeCell ref="AQ278:BB278"/>
    <mergeCell ref="BC289:BI289"/>
    <mergeCell ref="BU289:CG289"/>
    <mergeCell ref="BC284:BT284"/>
    <mergeCell ref="BU287:CG287"/>
    <mergeCell ref="BU285:CG285"/>
    <mergeCell ref="BC288:BT288"/>
    <mergeCell ref="BU286:CG286"/>
    <mergeCell ref="BU288:CG288"/>
    <mergeCell ref="AK236:AP236"/>
    <mergeCell ref="AQ236:BB236"/>
    <mergeCell ref="BC236:BT236"/>
    <mergeCell ref="CH236:CW236"/>
    <mergeCell ref="BU236:CG236"/>
    <mergeCell ref="EK237:EW237"/>
    <mergeCell ref="EX237:FG237"/>
    <mergeCell ref="EX236:FG236"/>
    <mergeCell ref="CH237:CW237"/>
    <mergeCell ref="CX237:DJ237"/>
    <mergeCell ref="DX237:EJ237"/>
    <mergeCell ref="AK237:AP237"/>
    <mergeCell ref="AQ237:BB237"/>
    <mergeCell ref="BC237:BT237"/>
    <mergeCell ref="BU237:CG237"/>
    <mergeCell ref="BU220:CG220"/>
    <mergeCell ref="A225:AJ225"/>
    <mergeCell ref="AK225:AP225"/>
    <mergeCell ref="AQ225:BB225"/>
    <mergeCell ref="BC225:BT225"/>
    <mergeCell ref="BU224:CG224"/>
    <mergeCell ref="BC220:BT220"/>
    <mergeCell ref="AK221:AP221"/>
    <mergeCell ref="A224:AJ224"/>
    <mergeCell ref="AK224:AP224"/>
    <mergeCell ref="CH225:CW225"/>
    <mergeCell ref="CX225:DJ225"/>
    <mergeCell ref="DK225:DW225"/>
    <mergeCell ref="A222:AJ222"/>
    <mergeCell ref="AK222:AP222"/>
    <mergeCell ref="AQ224:BB224"/>
    <mergeCell ref="BC224:BT224"/>
    <mergeCell ref="CX223:DJ223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7" manualBreakCount="7">
    <brk id="45" max="163" man="1"/>
    <brk id="90" max="163" man="1"/>
    <brk id="118" max="163" man="1"/>
    <brk id="163" max="163" man="1"/>
    <brk id="207" max="163" man="1"/>
    <brk id="258" max="163" man="1"/>
    <brk id="30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2014-11-27T13:36:33Z</cp:lastPrinted>
  <dcterms:created xsi:type="dcterms:W3CDTF">2005-02-01T12:32:18Z</dcterms:created>
  <dcterms:modified xsi:type="dcterms:W3CDTF">2014-12-01T11:11:23Z</dcterms:modified>
  <cp:category/>
  <cp:version/>
  <cp:contentType/>
  <cp:contentStatus/>
</cp:coreProperties>
</file>