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'отчет'!$A$1:$FH$325</definedName>
  </definedNames>
  <calcPr fullCalcOnLoad="1"/>
</workbook>
</file>

<file path=xl/sharedStrings.xml><?xml version="1.0" encoding="utf-8"?>
<sst xmlns="http://schemas.openxmlformats.org/spreadsheetml/2006/main" count="680" uniqueCount="331">
  <si>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</si>
  <si>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</si>
  <si>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</si>
  <si>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</si>
  <si>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</si>
  <si>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</si>
  <si>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</si>
  <si>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</si>
  <si>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</si>
  <si>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</si>
  <si>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</si>
  <si>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</si>
  <si>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</si>
  <si>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</si>
  <si>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</si>
  <si>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</si>
  <si>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</si>
  <si>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</si>
  <si>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</si>
  <si>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</si>
  <si>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</si>
  <si>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</si>
  <si>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</si>
  <si>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</si>
  <si>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</si>
  <si>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</si>
  <si>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</si>
  <si>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</si>
  <si>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</si>
  <si>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</si>
  <si>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</si>
  <si>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</si>
  <si>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</si>
  <si>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</si>
  <si>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</si>
  <si>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</si>
  <si>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</si>
  <si>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</si>
  <si>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</si>
  <si>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</si>
  <si>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</si>
  <si>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</si>
  <si>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</si>
  <si>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</si>
  <si>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</si>
  <si>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</si>
  <si>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</si>
  <si>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</si>
  <si>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</si>
  <si>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</si>
  <si>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</si>
  <si>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</si>
  <si>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</si>
  <si>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</si>
  <si>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</si>
  <si>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</si>
  <si>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</si>
  <si>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</si>
  <si>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</si>
  <si>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</si>
  <si>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</si>
  <si>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</si>
  <si>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</si>
  <si>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</si>
  <si>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</si>
  <si>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</si>
  <si>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</si>
  <si>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</si>
  <si>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</si>
  <si>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</si>
  <si>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</si>
  <si>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</si>
  <si>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</si>
  <si>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</si>
  <si>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</si>
  <si>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</si>
  <si>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</si>
  <si>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</si>
  <si>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</si>
  <si>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</si>
  <si>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</si>
  <si>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</si>
  <si>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</si>
  <si>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</si>
  <si>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</si>
  <si>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</si>
  <si>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</si>
  <si>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</si>
  <si>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</si>
  <si>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</si>
  <si>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</si>
  <si>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</si>
  <si>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</si>
  <si>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</si>
  <si>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</si>
  <si>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</si>
  <si>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</si>
  <si>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</si>
  <si>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</si>
  <si>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</si>
  <si>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</si>
  <si>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</si>
  <si>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</si>
  <si>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</si>
  <si>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</si>
  <si>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</si>
  <si>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</si>
  <si>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</si>
  <si>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</si>
  <si>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</si>
  <si>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</si>
  <si>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</si>
  <si>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</si>
  <si>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</si>
  <si>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</si>
  <si>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</si>
  <si>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</si>
  <si>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</si>
  <si>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</si>
  <si>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</si>
  <si>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</si>
  <si>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</si>
  <si>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</si>
  <si>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</si>
  <si>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</si>
  <si>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</si>
  <si>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</si>
  <si>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</si>
  <si>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</si>
  <si>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</si>
  <si>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</si>
  <si>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</si>
  <si>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</si>
  <si>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</si>
  <si>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</si>
  <si>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</si>
  <si>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</si>
  <si>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</si>
  <si>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</si>
  <si>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</si>
  <si>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</si>
  <si>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</si>
  <si>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</si>
  <si>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</si>
  <si>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</si>
  <si>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</si>
  <si>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</si>
  <si>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</si>
  <si>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</si>
  <si>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</si>
  <si>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</si>
  <si>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</si>
  <si>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</si>
  <si>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</si>
  <si>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</si>
  <si>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</si>
  <si>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</si>
  <si>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</si>
  <si>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</si>
  <si>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</si>
  <si>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</si>
  <si>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</si>
  <si>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</si>
  <si>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</si>
  <si>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</si>
  <si>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</si>
  <si>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</si>
  <si>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</si>
  <si>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</si>
  <si>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</si>
  <si>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</si>
  <si>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</si>
  <si>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</si>
  <si>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</si>
  <si>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</si>
  <si>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</si>
  <si>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</si>
  <si>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</si>
  <si>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</si>
  <si>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</si>
  <si>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</si>
  <si>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</si>
  <si>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</si>
  <si>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</si>
  <si>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</si>
  <si>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</si>
  <si>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</si>
  <si>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</si>
  <si>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</si>
  <si>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</si>
  <si>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</si>
  <si>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</si>
  <si>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</si>
  <si>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</si>
  <si>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</si>
  <si>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</si>
  <si>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</si>
  <si>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</si>
  <si>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</si>
  <si>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</si>
  <si>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</si>
  <si>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</si>
  <si>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</si>
  <si>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</si>
  <si>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</si>
  <si>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</si>
  <si>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</si>
  <si>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</si>
  <si>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</si>
  <si>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</si>
  <si>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</si>
  <si>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</si>
  <si>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</si>
  <si>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</si>
  <si>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</si>
  <si>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</si>
  <si>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</si>
  <si>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</si>
  <si>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</si>
  <si>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</si>
  <si>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</si>
  <si>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</si>
  <si>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</si>
  <si>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</si>
  <si>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</si>
  <si>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</si>
  <si>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</si>
  <si>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</si>
  <si>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</si>
  <si>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</si>
  <si>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</si>
  <si>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</si>
  <si>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</si>
  <si>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</si>
  <si>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</si>
  <si>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</si>
  <si>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</si>
  <si>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</si>
  <si>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</si>
  <si>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</si>
  <si>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</si>
  <si>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</si>
  <si>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</si>
  <si>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</si>
  <si>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</si>
  <si>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</si>
  <si>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</si>
  <si>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</si>
  <si>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</si>
  <si>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</si>
  <si>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</si>
  <si>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</si>
  <si>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</si>
  <si>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</si>
  <si>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</si>
  <si>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</si>
  <si>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</si>
  <si>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</si>
  <si>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</si>
  <si>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</si>
  <si>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</si>
  <si>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</si>
  <si>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</si>
  <si>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</si>
  <si>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</si>
  <si>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</si>
  <si>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</si>
  <si>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</si>
  <si>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</si>
  <si>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</si>
  <si>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</si>
  <si>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</si>
  <si>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</si>
  <si>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</si>
  <si>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</si>
  <si>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</si>
  <si>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</si>
  <si>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</si>
  <si>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</si>
  <si>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</si>
  <si>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</si>
  <si>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</si>
  <si>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</si>
  <si>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</si>
  <si>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</si>
  <si>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</si>
  <si>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</si>
  <si>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</si>
  <si>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</si>
  <si>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</si>
  <si>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</si>
  <si>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</si>
  <si>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</si>
  <si>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</si>
  <si>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</si>
  <si>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</si>
  <si>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</si>
  <si>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</si>
  <si>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</si>
  <si>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</si>
  <si>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</si>
  <si>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</si>
  <si>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</si>
  <si>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</si>
  <si>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</si>
  <si>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</si>
  <si>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</si>
  <si>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</si>
  <si>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</si>
  <si>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</si>
  <si>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</si>
  <si>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</si>
  <si>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</si>
  <si>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</si>
  <si>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</si>
  <si>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</si>
  <si>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</si>
  <si>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</si>
  <si>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</si>
  <si>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</si>
  <si>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</si>
  <si>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</si>
  <si>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951.0113.9992899.244  ф.00</t>
  </si>
  <si>
    <t>мая</t>
  </si>
  <si>
    <t>05.05.2015</t>
  </si>
  <si>
    <t>05</t>
  </si>
  <si>
    <t>Субсидия на обеспечение деятельности культуры</t>
  </si>
  <si>
    <t xml:space="preserve">                              224</t>
  </si>
  <si>
    <t xml:space="preserve">                              221</t>
  </si>
  <si>
    <t>1 05 03010 01 2100 110</t>
  </si>
  <si>
    <t>Единый сельскохозяйственный налог (пени по соответствующему налогу)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</si>
</sst>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4" fontId="39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2" fontId="36" fillId="24" borderId="13" xfId="0" applyNumberFormat="1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49" fontId="3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4" fontId="3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39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" fontId="40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" fontId="30" fillId="24" borderId="13" xfId="0" applyNumberFormat="1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0" fontId="6" fillId="24" borderId="13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" fontId="40" fillId="0" borderId="13" xfId="0" applyNumberFormat="1" applyFont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3" fontId="37" fillId="0" borderId="20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166" fontId="36" fillId="0" borderId="13" xfId="43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4" fontId="9" fillId="0" borderId="13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5"/>
  <sheetViews>
    <sheetView tabSelected="1" view="pageBreakPreview" zoomScale="75" zoomScaleSheetLayoutView="75" workbookViewId="0" topLeftCell="A305">
      <selection activeCell="A67" sqref="A67:AM67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51.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7.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8.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4.87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47" t="s">
        <v>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5"/>
      <c r="ES2" s="5"/>
      <c r="ET2" s="253" t="s">
        <v>0</v>
      </c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5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56" t="s">
        <v>17</v>
      </c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8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49" t="s">
        <v>323</v>
      </c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51">
        <v>2015</v>
      </c>
      <c r="CF4" s="251"/>
      <c r="CG4" s="251"/>
      <c r="CH4" s="251"/>
      <c r="CI4" s="251"/>
      <c r="CJ4" s="252" t="s">
        <v>4</v>
      </c>
      <c r="CK4" s="252"/>
      <c r="CL4" s="5"/>
      <c r="CM4" s="5"/>
      <c r="CN4" s="5"/>
      <c r="CO4" s="5"/>
      <c r="CP4" s="5"/>
      <c r="CQ4" s="5"/>
      <c r="CR4" s="5"/>
      <c r="CS4" s="5"/>
      <c r="CT4" s="5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60" t="s">
        <v>324</v>
      </c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2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50" t="s">
        <v>50</v>
      </c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63" t="s">
        <v>51</v>
      </c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50" t="s">
        <v>104</v>
      </c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60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2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2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66">
        <v>383</v>
      </c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8"/>
    </row>
    <row r="9" spans="1:166" s="4" customFormat="1" ht="15.75" customHeight="1">
      <c r="A9" s="247" t="s">
        <v>20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59"/>
    </row>
    <row r="10" spans="1:167" s="4" customFormat="1" ht="19.5" customHeight="1">
      <c r="A10" s="184" t="s">
        <v>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6"/>
      <c r="AN10" s="184" t="s">
        <v>23</v>
      </c>
      <c r="AO10" s="185"/>
      <c r="AP10" s="185"/>
      <c r="AQ10" s="185"/>
      <c r="AR10" s="185"/>
      <c r="AS10" s="186"/>
      <c r="AT10" s="184" t="s">
        <v>28</v>
      </c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6"/>
      <c r="BJ10" s="184" t="s">
        <v>118</v>
      </c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  <c r="CF10" s="171" t="s">
        <v>24</v>
      </c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3"/>
      <c r="ET10" s="93" t="s">
        <v>29</v>
      </c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5"/>
    </row>
    <row r="11" spans="1:167" s="4" customFormat="1" ht="109.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9"/>
      <c r="AN11" s="187"/>
      <c r="AO11" s="188"/>
      <c r="AP11" s="188"/>
      <c r="AQ11" s="188"/>
      <c r="AR11" s="188"/>
      <c r="AS11" s="189"/>
      <c r="AT11" s="187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9"/>
      <c r="BJ11" s="187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9"/>
      <c r="CF11" s="172" t="s">
        <v>119</v>
      </c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3"/>
      <c r="CW11" s="171" t="s">
        <v>25</v>
      </c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3"/>
      <c r="DN11" s="171" t="s">
        <v>26</v>
      </c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3"/>
      <c r="EE11" s="171" t="s">
        <v>27</v>
      </c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5"/>
    </row>
    <row r="12" spans="1:167" s="4" customFormat="1" ht="11.25" customHeight="1">
      <c r="A12" s="242">
        <v>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4"/>
      <c r="AN12" s="242">
        <v>2</v>
      </c>
      <c r="AO12" s="243"/>
      <c r="AP12" s="243"/>
      <c r="AQ12" s="243"/>
      <c r="AR12" s="243"/>
      <c r="AS12" s="244"/>
      <c r="AT12" s="242">
        <v>3</v>
      </c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4"/>
      <c r="BJ12" s="242">
        <v>4</v>
      </c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4"/>
      <c r="CF12" s="242">
        <v>5</v>
      </c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4"/>
      <c r="CW12" s="242">
        <v>6</v>
      </c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4"/>
      <c r="DN12" s="242">
        <v>7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4"/>
      <c r="EE12" s="242">
        <v>8</v>
      </c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4"/>
      <c r="ET12" s="241">
        <v>9</v>
      </c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5"/>
    </row>
    <row r="13" spans="1:167" s="11" customFormat="1" ht="24" customHeight="1">
      <c r="A13" s="269" t="s">
        <v>21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1"/>
      <c r="AN13" s="162" t="s">
        <v>30</v>
      </c>
      <c r="AO13" s="162"/>
      <c r="AP13" s="162"/>
      <c r="AQ13" s="162"/>
      <c r="AR13" s="162"/>
      <c r="AS13" s="162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66">
        <f>BJ15+BJ94</f>
        <v>8019100</v>
      </c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>
        <f>CF15+CF95</f>
        <v>3095880.6399999997</v>
      </c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8">
        <f>CF13</f>
        <v>3095880.6399999997</v>
      </c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0"/>
    </row>
    <row r="14" spans="1:167" s="4" customFormat="1" ht="15" customHeight="1">
      <c r="A14" s="160" t="s">
        <v>22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1" t="s">
        <v>31</v>
      </c>
      <c r="AO14" s="161"/>
      <c r="AP14" s="161"/>
      <c r="AQ14" s="161"/>
      <c r="AR14" s="161"/>
      <c r="AS14" s="161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5"/>
    </row>
    <row r="15" spans="1:167" s="11" customFormat="1" ht="20.25" customHeight="1">
      <c r="A15" s="87" t="s">
        <v>127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114"/>
      <c r="AO15" s="114"/>
      <c r="AP15" s="114"/>
      <c r="AQ15" s="114"/>
      <c r="AR15" s="114"/>
      <c r="AS15" s="114"/>
      <c r="AT15" s="120" t="s">
        <v>86</v>
      </c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66">
        <f>BJ16+BJ56+BJ72+BJ81+BJ32+BJ86+BJ26</f>
        <v>2838200</v>
      </c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>
        <f>CF16+CF56+CF72+CF81+CF76+CF91+CF32+CF86+CF26</f>
        <v>1057973.9</v>
      </c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8">
        <f aca="true" t="shared" si="0" ref="EE15:EE24">CF15</f>
        <v>1057973.9</v>
      </c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0"/>
    </row>
    <row r="16" spans="1:167" s="11" customFormat="1" ht="20.25" customHeight="1">
      <c r="A16" s="219" t="s">
        <v>145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114"/>
      <c r="AO16" s="114"/>
      <c r="AP16" s="114"/>
      <c r="AQ16" s="114"/>
      <c r="AR16" s="114"/>
      <c r="AS16" s="114"/>
      <c r="AT16" s="120" t="s">
        <v>128</v>
      </c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66">
        <f>BJ17</f>
        <v>483300</v>
      </c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>
        <f>CF17</f>
        <v>134624.47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8">
        <f t="shared" si="0"/>
        <v>134624.47</v>
      </c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34"/>
      <c r="FJ16" s="34"/>
      <c r="FK16" s="10"/>
    </row>
    <row r="17" spans="1:167" s="11" customFormat="1" ht="22.5" customHeight="1">
      <c r="A17" s="219" t="s">
        <v>49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114"/>
      <c r="AO17" s="114"/>
      <c r="AP17" s="114"/>
      <c r="AQ17" s="114"/>
      <c r="AR17" s="114"/>
      <c r="AS17" s="114"/>
      <c r="AT17" s="120" t="s">
        <v>97</v>
      </c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66">
        <f>BJ18</f>
        <v>483300</v>
      </c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>
        <f>CF18+CF22+CF20</f>
        <v>134624.47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8">
        <f t="shared" si="0"/>
        <v>134624.47</v>
      </c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34"/>
      <c r="FI17" s="34"/>
      <c r="FJ17" s="34"/>
      <c r="FK17" s="10"/>
    </row>
    <row r="18" spans="1:167" s="11" customFormat="1" ht="22.5" customHeight="1">
      <c r="A18" s="87" t="s">
        <v>49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114"/>
      <c r="AO18" s="114"/>
      <c r="AP18" s="114"/>
      <c r="AQ18" s="114"/>
      <c r="AR18" s="114"/>
      <c r="AS18" s="114"/>
      <c r="AT18" s="120" t="s">
        <v>165</v>
      </c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66">
        <v>483300</v>
      </c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>
        <f>CF19</f>
        <v>133589.77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118">
        <f t="shared" si="0"/>
        <v>133589.77</v>
      </c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0"/>
    </row>
    <row r="19" spans="1:170" s="4" customFormat="1" ht="24" customHeight="1">
      <c r="A19" s="113" t="s">
        <v>49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07"/>
      <c r="AO19" s="107"/>
      <c r="AP19" s="107"/>
      <c r="AQ19" s="107"/>
      <c r="AR19" s="107"/>
      <c r="AS19" s="107"/>
      <c r="AT19" s="108" t="s">
        <v>164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>
        <v>133589.77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115">
        <f t="shared" si="0"/>
        <v>133589.77</v>
      </c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5"/>
      <c r="FN19" s="5"/>
    </row>
    <row r="20" spans="1:170" s="11" customFormat="1" ht="24" customHeight="1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114"/>
      <c r="AO20" s="114"/>
      <c r="AP20" s="114"/>
      <c r="AQ20" s="114"/>
      <c r="AR20" s="114"/>
      <c r="AS20" s="114"/>
      <c r="AT20" s="120" t="s">
        <v>213</v>
      </c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66">
        <v>0</v>
      </c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>
        <f>CF21</f>
        <v>0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8">
        <f t="shared" si="0"/>
        <v>0</v>
      </c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0"/>
      <c r="FN20" s="10"/>
    </row>
    <row r="21" spans="1:170" s="4" customFormat="1" ht="24" customHeight="1">
      <c r="A21" s="113" t="s">
        <v>49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07"/>
      <c r="AO21" s="107"/>
      <c r="AP21" s="107"/>
      <c r="AQ21" s="107"/>
      <c r="AR21" s="107"/>
      <c r="AS21" s="107"/>
      <c r="AT21" s="108" t="s">
        <v>212</v>
      </c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>
        <v>0</v>
      </c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115">
        <f t="shared" si="0"/>
        <v>0</v>
      </c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5"/>
      <c r="FN21" s="5"/>
    </row>
    <row r="22" spans="1:170" s="11" customFormat="1" ht="21" customHeight="1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114"/>
      <c r="AO22" s="114"/>
      <c r="AP22" s="114"/>
      <c r="AQ22" s="114"/>
      <c r="AR22" s="114"/>
      <c r="AS22" s="114"/>
      <c r="AT22" s="120" t="s">
        <v>201</v>
      </c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66">
        <v>0</v>
      </c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>
        <f>CF23+CF24+CF25</f>
        <v>1034.7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8">
        <f t="shared" si="0"/>
        <v>1034.7</v>
      </c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0"/>
      <c r="FN22" s="10"/>
    </row>
    <row r="23" spans="1:170" s="4" customFormat="1" ht="22.5" customHeight="1">
      <c r="A23" s="113" t="s">
        <v>49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07"/>
      <c r="AO23" s="107"/>
      <c r="AP23" s="107"/>
      <c r="AQ23" s="107"/>
      <c r="AR23" s="107"/>
      <c r="AS23" s="107"/>
      <c r="AT23" s="108" t="s">
        <v>181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>
        <v>184.7</v>
      </c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115">
        <f t="shared" si="0"/>
        <v>184.7</v>
      </c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5"/>
      <c r="FN23" s="5"/>
    </row>
    <row r="24" spans="1:170" s="4" customFormat="1" ht="21" customHeight="1">
      <c r="A24" s="113" t="s">
        <v>49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07"/>
      <c r="AO24" s="107"/>
      <c r="AP24" s="107"/>
      <c r="AQ24" s="107"/>
      <c r="AR24" s="107"/>
      <c r="AS24" s="107"/>
      <c r="AT24" s="108" t="s">
        <v>182</v>
      </c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>
        <v>0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115">
        <f t="shared" si="0"/>
        <v>0</v>
      </c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5"/>
      <c r="FN24" s="5"/>
    </row>
    <row r="25" spans="1:170" s="4" customFormat="1" ht="21" customHeight="1">
      <c r="A25" s="113" t="s">
        <v>49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07"/>
      <c r="AO25" s="107"/>
      <c r="AP25" s="107"/>
      <c r="AQ25" s="107"/>
      <c r="AR25" s="107"/>
      <c r="AS25" s="107"/>
      <c r="AT25" s="108" t="s">
        <v>221</v>
      </c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>
        <v>850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115">
        <f aca="true" t="shared" si="1" ref="EE25:EE31">CF25</f>
        <v>850</v>
      </c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5"/>
      <c r="FN25" s="5"/>
    </row>
    <row r="26" spans="1:170" s="11" customFormat="1" ht="38.25" customHeight="1">
      <c r="A26" s="87" t="s">
        <v>282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114"/>
      <c r="AO26" s="114"/>
      <c r="AP26" s="114"/>
      <c r="AQ26" s="114"/>
      <c r="AR26" s="114"/>
      <c r="AS26" s="114"/>
      <c r="AT26" s="120" t="s">
        <v>280</v>
      </c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66">
        <f>BJ27</f>
        <v>588500</v>
      </c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>
        <f>CF27</f>
        <v>226210.31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8">
        <f t="shared" si="1"/>
        <v>226210.31</v>
      </c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0"/>
      <c r="FN26" s="10"/>
    </row>
    <row r="27" spans="1:170" s="4" customFormat="1" ht="21" customHeight="1">
      <c r="A27" s="113" t="s">
        <v>281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07"/>
      <c r="AO27" s="107"/>
      <c r="AP27" s="107"/>
      <c r="AQ27" s="107"/>
      <c r="AR27" s="107"/>
      <c r="AS27" s="107"/>
      <c r="AT27" s="108" t="s">
        <v>302</v>
      </c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68">
        <f>BJ28+BJ29+BJ30+BJ31</f>
        <v>588500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>
        <f>CF28+CF29+CF30+CF31</f>
        <v>226210.31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115">
        <f t="shared" si="1"/>
        <v>226210.31</v>
      </c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5"/>
      <c r="FN27" s="5"/>
    </row>
    <row r="28" spans="1:170" s="4" customFormat="1" ht="23.25" customHeight="1">
      <c r="A28" s="113" t="s">
        <v>283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07"/>
      <c r="AO28" s="107"/>
      <c r="AP28" s="107"/>
      <c r="AQ28" s="107"/>
      <c r="AR28" s="107"/>
      <c r="AS28" s="107"/>
      <c r="AT28" s="108" t="s">
        <v>303</v>
      </c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68">
        <v>180000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>
        <v>74922.06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115">
        <f t="shared" si="1"/>
        <v>74922.06</v>
      </c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5"/>
      <c r="FN28" s="5"/>
    </row>
    <row r="29" spans="1:170" s="4" customFormat="1" ht="23.25" customHeight="1">
      <c r="A29" s="113" t="s">
        <v>284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07"/>
      <c r="AO29" s="107"/>
      <c r="AP29" s="107"/>
      <c r="AQ29" s="107"/>
      <c r="AR29" s="107"/>
      <c r="AS29" s="107"/>
      <c r="AT29" s="108" t="s">
        <v>304</v>
      </c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68">
        <v>6700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>
        <v>1793.75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115">
        <f t="shared" si="1"/>
        <v>1793.75</v>
      </c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5"/>
      <c r="FN29" s="5"/>
    </row>
    <row r="30" spans="1:170" s="4" customFormat="1" ht="23.25" customHeight="1">
      <c r="A30" s="113" t="s">
        <v>285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07"/>
      <c r="AO30" s="107"/>
      <c r="AP30" s="107"/>
      <c r="AQ30" s="107"/>
      <c r="AR30" s="107"/>
      <c r="AS30" s="107"/>
      <c r="AT30" s="108" t="s">
        <v>305</v>
      </c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68">
        <v>394200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>
        <v>155140.32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115">
        <f t="shared" si="1"/>
        <v>155140.32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5"/>
      <c r="FN30" s="5"/>
    </row>
    <row r="31" spans="1:170" s="4" customFormat="1" ht="23.25" customHeight="1">
      <c r="A31" s="113" t="s">
        <v>286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07"/>
      <c r="AO31" s="107"/>
      <c r="AP31" s="107"/>
      <c r="AQ31" s="107"/>
      <c r="AR31" s="107"/>
      <c r="AS31" s="107"/>
      <c r="AT31" s="108" t="s">
        <v>306</v>
      </c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68">
        <v>7600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>
        <v>-5645.82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115">
        <f t="shared" si="1"/>
        <v>-5645.82</v>
      </c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5"/>
      <c r="FN31" s="5"/>
    </row>
    <row r="32" spans="1:167" s="4" customFormat="1" ht="23.25" customHeight="1">
      <c r="A32" s="137" t="s">
        <v>129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14"/>
      <c r="AO32" s="114"/>
      <c r="AP32" s="114"/>
      <c r="AQ32" s="114"/>
      <c r="AR32" s="114"/>
      <c r="AS32" s="114"/>
      <c r="AT32" s="120" t="s">
        <v>98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66">
        <f>BJ33+BJ52</f>
        <v>278900</v>
      </c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>
        <f>CF33+CF52</f>
        <v>317859.24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118">
        <f aca="true" t="shared" si="2" ref="EE32:EE41">CF32</f>
        <v>317859.24</v>
      </c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35"/>
      <c r="FJ32" s="35"/>
      <c r="FK32" s="5"/>
    </row>
    <row r="33" spans="1:175" s="4" customFormat="1" ht="34.5" customHeight="1">
      <c r="A33" s="87" t="s">
        <v>136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114"/>
      <c r="AO33" s="114"/>
      <c r="AP33" s="114"/>
      <c r="AQ33" s="114"/>
      <c r="AR33" s="114"/>
      <c r="AS33" s="114"/>
      <c r="AT33" s="120" t="s">
        <v>134</v>
      </c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66">
        <f>BJ34+BJ40</f>
        <v>256900</v>
      </c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>
        <f>CF34+CF40+CF49</f>
        <v>90065.29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118">
        <f t="shared" si="2"/>
        <v>90065.29</v>
      </c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35"/>
      <c r="FJ33" s="35"/>
      <c r="FK33" s="5"/>
      <c r="FS33" s="5"/>
    </row>
    <row r="34" spans="1:167" s="11" customFormat="1" ht="39.75" customHeight="1">
      <c r="A34" s="87" t="s">
        <v>137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114"/>
      <c r="AO34" s="114"/>
      <c r="AP34" s="114"/>
      <c r="AQ34" s="114"/>
      <c r="AR34" s="114"/>
      <c r="AS34" s="114"/>
      <c r="AT34" s="120" t="s">
        <v>166</v>
      </c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66">
        <f>BJ35+BJ36+BJ37</f>
        <v>223000</v>
      </c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>
        <f>CF35+CF39</f>
        <v>50472.71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8">
        <f t="shared" si="2"/>
        <v>50472.71</v>
      </c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0"/>
    </row>
    <row r="35" spans="1:167" s="4" customFormat="1" ht="33" customHeight="1">
      <c r="A35" s="113" t="s">
        <v>137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07"/>
      <c r="AO35" s="107"/>
      <c r="AP35" s="107"/>
      <c r="AQ35" s="107"/>
      <c r="AR35" s="107"/>
      <c r="AS35" s="107"/>
      <c r="AT35" s="108" t="s">
        <v>167</v>
      </c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68">
        <v>223000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>
        <f>CF36+CF37+CF38</f>
        <v>49880.4</v>
      </c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115">
        <f t="shared" si="2"/>
        <v>49880.4</v>
      </c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5"/>
    </row>
    <row r="36" spans="1:167" s="11" customFormat="1" ht="34.5" customHeight="1">
      <c r="A36" s="113" t="s">
        <v>137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4"/>
      <c r="AO36" s="194"/>
      <c r="AP36" s="194"/>
      <c r="AQ36" s="194"/>
      <c r="AR36" s="194"/>
      <c r="AS36" s="194"/>
      <c r="AT36" s="108" t="s">
        <v>161</v>
      </c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>
        <v>49880.4</v>
      </c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5">
        <f t="shared" si="2"/>
        <v>49880.4</v>
      </c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34"/>
      <c r="FI36" s="34"/>
      <c r="FJ36" s="34"/>
      <c r="FK36" s="10"/>
    </row>
    <row r="37" spans="1:167" s="4" customFormat="1" ht="36.75" customHeight="1">
      <c r="A37" s="113" t="s">
        <v>199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  <c r="AO37" s="114"/>
      <c r="AP37" s="114"/>
      <c r="AQ37" s="114"/>
      <c r="AR37" s="114"/>
      <c r="AS37" s="114"/>
      <c r="AT37" s="108" t="s">
        <v>193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>
        <v>0</v>
      </c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9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69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15">
        <f t="shared" si="2"/>
        <v>0</v>
      </c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69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35"/>
      <c r="FI37" s="35"/>
      <c r="FJ37" s="35"/>
      <c r="FK37" s="5"/>
    </row>
    <row r="38" spans="1:167" s="4" customFormat="1" ht="36.75" customHeight="1">
      <c r="A38" s="113" t="s">
        <v>199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114"/>
      <c r="AP38" s="114"/>
      <c r="AQ38" s="114"/>
      <c r="AR38" s="114"/>
      <c r="AS38" s="114"/>
      <c r="AT38" s="108" t="s">
        <v>238</v>
      </c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>
        <v>0</v>
      </c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9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69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15">
        <f>CF38</f>
        <v>0</v>
      </c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69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35"/>
      <c r="FI38" s="35"/>
      <c r="FJ38" s="35"/>
      <c r="FK38" s="5"/>
    </row>
    <row r="39" spans="1:167" s="4" customFormat="1" ht="53.25" customHeight="1">
      <c r="A39" s="113" t="s">
        <v>198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4"/>
      <c r="AO39" s="114"/>
      <c r="AP39" s="114"/>
      <c r="AQ39" s="114"/>
      <c r="AR39" s="114"/>
      <c r="AS39" s="114"/>
      <c r="AT39" s="108" t="s">
        <v>294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>
        <v>592.31</v>
      </c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9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69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15">
        <f t="shared" si="2"/>
        <v>592.31</v>
      </c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69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35"/>
      <c r="FI39" s="35"/>
      <c r="FJ39" s="35"/>
      <c r="FK39" s="5"/>
    </row>
    <row r="40" spans="1:167" s="4" customFormat="1" ht="55.5" customHeight="1">
      <c r="A40" s="87" t="s">
        <v>138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114"/>
      <c r="AO40" s="114"/>
      <c r="AP40" s="114"/>
      <c r="AQ40" s="114"/>
      <c r="AR40" s="114"/>
      <c r="AS40" s="114"/>
      <c r="AT40" s="120" t="s">
        <v>169</v>
      </c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66">
        <f>BJ41</f>
        <v>33900</v>
      </c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>
        <f>CF41+CF46</f>
        <v>39592.579999999994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9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69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15">
        <f t="shared" si="2"/>
        <v>39592.579999999994</v>
      </c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69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35"/>
      <c r="FI40" s="35"/>
      <c r="FJ40" s="35"/>
      <c r="FK40" s="5"/>
    </row>
    <row r="41" spans="1:167" s="11" customFormat="1" ht="35.25" customHeight="1">
      <c r="A41" s="113" t="s">
        <v>155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114"/>
      <c r="AP41" s="114"/>
      <c r="AQ41" s="114"/>
      <c r="AR41" s="114"/>
      <c r="AS41" s="114"/>
      <c r="AT41" s="108" t="s">
        <v>168</v>
      </c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68">
        <v>33900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>
        <f>CF42+CF43+CF44+CF45</f>
        <v>39592.579999999994</v>
      </c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115">
        <f t="shared" si="2"/>
        <v>39592.579999999994</v>
      </c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0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2"/>
      <c r="FK41" s="10"/>
    </row>
    <row r="42" spans="1:167" s="11" customFormat="1" ht="37.5" customHeight="1">
      <c r="A42" s="113" t="s">
        <v>155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4"/>
      <c r="AO42" s="114"/>
      <c r="AP42" s="114"/>
      <c r="AQ42" s="114"/>
      <c r="AR42" s="114"/>
      <c r="AS42" s="114"/>
      <c r="AT42" s="108" t="s">
        <v>183</v>
      </c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>
        <v>38856.81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115">
        <f aca="true" t="shared" si="3" ref="EE42:EE49">CF42</f>
        <v>38856.81</v>
      </c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0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2"/>
      <c r="FK42" s="10"/>
    </row>
    <row r="43" spans="1:167" s="11" customFormat="1" ht="37.5" customHeight="1">
      <c r="A43" s="113" t="s">
        <v>155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4"/>
      <c r="AO43" s="114"/>
      <c r="AP43" s="114"/>
      <c r="AQ43" s="114"/>
      <c r="AR43" s="114"/>
      <c r="AS43" s="114"/>
      <c r="AT43" s="108" t="s">
        <v>210</v>
      </c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>
        <v>0</v>
      </c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115">
        <f t="shared" si="3"/>
        <v>0</v>
      </c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0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2"/>
      <c r="FK43" s="10"/>
    </row>
    <row r="44" spans="1:167" s="11" customFormat="1" ht="37.5" customHeight="1">
      <c r="A44" s="113" t="s">
        <v>320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4"/>
      <c r="AO44" s="114"/>
      <c r="AP44" s="114"/>
      <c r="AQ44" s="114"/>
      <c r="AR44" s="114"/>
      <c r="AS44" s="114"/>
      <c r="AT44" s="108" t="s">
        <v>311</v>
      </c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>
        <v>285.77</v>
      </c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115">
        <f>CF44</f>
        <v>285.77</v>
      </c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0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2"/>
      <c r="FK44" s="10"/>
    </row>
    <row r="45" spans="1:167" s="11" customFormat="1" ht="37.5" customHeight="1">
      <c r="A45" s="113" t="s">
        <v>319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4"/>
      <c r="AO45" s="114"/>
      <c r="AP45" s="114"/>
      <c r="AQ45" s="114"/>
      <c r="AR45" s="114"/>
      <c r="AS45" s="114"/>
      <c r="AT45" s="108" t="s">
        <v>312</v>
      </c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>
        <v>450</v>
      </c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115">
        <f>CF45</f>
        <v>450</v>
      </c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0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2"/>
      <c r="FK45" s="10"/>
    </row>
    <row r="46" spans="1:167" s="11" customFormat="1" ht="54" customHeight="1">
      <c r="A46" s="113" t="s">
        <v>197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4"/>
      <c r="AO46" s="114"/>
      <c r="AP46" s="114"/>
      <c r="AQ46" s="114"/>
      <c r="AR46" s="114"/>
      <c r="AS46" s="114"/>
      <c r="AT46" s="108" t="s">
        <v>195</v>
      </c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>
        <v>0</v>
      </c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115">
        <f t="shared" si="3"/>
        <v>0</v>
      </c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0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2"/>
      <c r="FK46" s="10"/>
    </row>
    <row r="47" spans="1:167" s="11" customFormat="1" ht="56.25" customHeight="1">
      <c r="A47" s="98" t="s">
        <v>197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98"/>
      <c r="AN47" s="114"/>
      <c r="AO47" s="114"/>
      <c r="AP47" s="114"/>
      <c r="AQ47" s="114"/>
      <c r="AR47" s="114"/>
      <c r="AS47" s="114"/>
      <c r="AT47" s="108" t="s">
        <v>194</v>
      </c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>
        <v>0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115">
        <f t="shared" si="3"/>
        <v>0</v>
      </c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0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2"/>
      <c r="FK47" s="10"/>
    </row>
    <row r="48" spans="1:167" s="11" customFormat="1" ht="75" customHeight="1">
      <c r="A48" s="113" t="s">
        <v>200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4"/>
      <c r="AO48" s="114"/>
      <c r="AP48" s="114"/>
      <c r="AQ48" s="114"/>
      <c r="AR48" s="114"/>
      <c r="AS48" s="114"/>
      <c r="AT48" s="108" t="s">
        <v>196</v>
      </c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>
        <v>0</v>
      </c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115">
        <f t="shared" si="3"/>
        <v>0</v>
      </c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0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2"/>
      <c r="FK48" s="10"/>
    </row>
    <row r="49" spans="1:167" s="11" customFormat="1" ht="38.25" customHeight="1">
      <c r="A49" s="87" t="s">
        <v>214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114"/>
      <c r="AO49" s="114"/>
      <c r="AP49" s="114"/>
      <c r="AQ49" s="114"/>
      <c r="AR49" s="114"/>
      <c r="AS49" s="114"/>
      <c r="AT49" s="120" t="s">
        <v>216</v>
      </c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66">
        <f>BJ50</f>
        <v>0</v>
      </c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>
        <f>CF50+CF51</f>
        <v>0</v>
      </c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8">
        <f t="shared" si="3"/>
        <v>0</v>
      </c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0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2"/>
      <c r="FK49" s="10"/>
    </row>
    <row r="50" spans="1:167" s="11" customFormat="1" ht="38.25" customHeight="1">
      <c r="A50" s="113" t="s">
        <v>214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4"/>
      <c r="AO50" s="114"/>
      <c r="AP50" s="114"/>
      <c r="AQ50" s="114"/>
      <c r="AR50" s="114"/>
      <c r="AS50" s="114"/>
      <c r="AT50" s="108" t="s">
        <v>215</v>
      </c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>
        <v>0</v>
      </c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115">
        <f aca="true" t="shared" si="4" ref="EE50:EE64">CF50</f>
        <v>0</v>
      </c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0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2"/>
      <c r="FK50" s="10"/>
    </row>
    <row r="51" spans="1:167" s="11" customFormat="1" ht="38.25" customHeight="1">
      <c r="A51" s="113" t="s">
        <v>214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4"/>
      <c r="AO51" s="114"/>
      <c r="AP51" s="114"/>
      <c r="AQ51" s="114"/>
      <c r="AR51" s="114"/>
      <c r="AS51" s="114"/>
      <c r="AT51" s="108" t="s">
        <v>215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>
        <v>0</v>
      </c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115">
        <f>CF51</f>
        <v>0</v>
      </c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0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2"/>
      <c r="FK51" s="10"/>
    </row>
    <row r="52" spans="1:167" s="11" customFormat="1" ht="21" customHeight="1">
      <c r="A52" s="136" t="s">
        <v>144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14"/>
      <c r="AO52" s="114"/>
      <c r="AP52" s="114"/>
      <c r="AQ52" s="114"/>
      <c r="AR52" s="114"/>
      <c r="AS52" s="114"/>
      <c r="AT52" s="120" t="s">
        <v>170</v>
      </c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66">
        <f>BJ53</f>
        <v>22000</v>
      </c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>
        <f>CF53</f>
        <v>227793.95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8">
        <f t="shared" si="4"/>
        <v>227793.95</v>
      </c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0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2"/>
      <c r="FK52" s="10"/>
    </row>
    <row r="53" spans="1:167" s="11" customFormat="1" ht="24.75" customHeight="1">
      <c r="A53" s="208" t="s">
        <v>144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114"/>
      <c r="AO53" s="114"/>
      <c r="AP53" s="114"/>
      <c r="AQ53" s="114"/>
      <c r="AR53" s="114"/>
      <c r="AS53" s="114"/>
      <c r="AT53" s="108" t="s">
        <v>171</v>
      </c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68">
        <f>BJ54</f>
        <v>22000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>
        <f>CF54+CF55</f>
        <v>227793.95</v>
      </c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8">
        <f t="shared" si="4"/>
        <v>227793.95</v>
      </c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34"/>
      <c r="FI53" s="34"/>
      <c r="FJ53" s="34"/>
      <c r="FK53" s="10"/>
    </row>
    <row r="54" spans="1:167" s="11" customFormat="1" ht="23.25" customHeight="1">
      <c r="A54" s="208" t="s">
        <v>144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114"/>
      <c r="AO54" s="114"/>
      <c r="AP54" s="114"/>
      <c r="AQ54" s="114"/>
      <c r="AR54" s="114"/>
      <c r="AS54" s="114"/>
      <c r="AT54" s="108" t="s">
        <v>202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68">
        <v>22000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>
        <v>227789.5</v>
      </c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8">
        <f t="shared" si="4"/>
        <v>227789.5</v>
      </c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34"/>
      <c r="FI54" s="34"/>
      <c r="FJ54" s="34"/>
      <c r="FK54" s="10"/>
    </row>
    <row r="55" spans="1:167" s="11" customFormat="1" ht="21" customHeight="1">
      <c r="A55" s="209" t="s">
        <v>330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114"/>
      <c r="AO55" s="114"/>
      <c r="AP55" s="114"/>
      <c r="AQ55" s="114"/>
      <c r="AR55" s="114"/>
      <c r="AS55" s="114"/>
      <c r="AT55" s="108" t="s">
        <v>329</v>
      </c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>
        <v>4.45</v>
      </c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8">
        <f>CF55</f>
        <v>4.45</v>
      </c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34"/>
      <c r="FI55" s="34"/>
      <c r="FJ55" s="34"/>
      <c r="FK55" s="10"/>
    </row>
    <row r="56" spans="1:167" s="4" customFormat="1" ht="21" customHeight="1">
      <c r="A56" s="137" t="s">
        <v>130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07"/>
      <c r="AO56" s="107"/>
      <c r="AP56" s="107"/>
      <c r="AQ56" s="107"/>
      <c r="AR56" s="107"/>
      <c r="AS56" s="107"/>
      <c r="AT56" s="120" t="s">
        <v>100</v>
      </c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290">
        <f>BJ57+BJ63</f>
        <v>1462600</v>
      </c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66">
        <f>CF57+CF63</f>
        <v>244487.88</v>
      </c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118">
        <f t="shared" si="4"/>
        <v>244487.88</v>
      </c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35"/>
      <c r="FI56" s="35"/>
      <c r="FJ56" s="35"/>
      <c r="FK56" s="5"/>
    </row>
    <row r="57" spans="1:167" s="4" customFormat="1" ht="23.25" customHeight="1">
      <c r="A57" s="137" t="s">
        <v>99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14"/>
      <c r="AO57" s="114"/>
      <c r="AP57" s="114"/>
      <c r="AQ57" s="114"/>
      <c r="AR57" s="114"/>
      <c r="AS57" s="114"/>
      <c r="AT57" s="120" t="s">
        <v>101</v>
      </c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66">
        <f>BJ58</f>
        <v>376200</v>
      </c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>
        <f>CF58</f>
        <v>41018.060000000005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118">
        <f t="shared" si="4"/>
        <v>41018.060000000005</v>
      </c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35"/>
      <c r="FI57" s="35"/>
      <c r="FJ57" s="35"/>
      <c r="FK57" s="5"/>
    </row>
    <row r="58" spans="1:167" s="11" customFormat="1" ht="37.5" customHeight="1">
      <c r="A58" s="87" t="s">
        <v>151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114"/>
      <c r="AO58" s="114"/>
      <c r="AP58" s="114"/>
      <c r="AQ58" s="114"/>
      <c r="AR58" s="114"/>
      <c r="AS58" s="114"/>
      <c r="AT58" s="120" t="s">
        <v>87</v>
      </c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66">
        <v>376200</v>
      </c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>
        <f>CF59+CF60+CF61+CF62</f>
        <v>41018.060000000005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118">
        <f t="shared" si="4"/>
        <v>41018.060000000005</v>
      </c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0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2"/>
      <c r="FK58" s="10"/>
    </row>
    <row r="59" spans="1:167" s="4" customFormat="1" ht="18.75" customHeight="1">
      <c r="A59" s="197" t="s">
        <v>99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07"/>
      <c r="AO59" s="107"/>
      <c r="AP59" s="107"/>
      <c r="AQ59" s="107"/>
      <c r="AR59" s="107"/>
      <c r="AS59" s="107"/>
      <c r="AT59" s="108" t="s">
        <v>88</v>
      </c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109">
        <v>40692.4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115">
        <f t="shared" si="4"/>
        <v>40692.4</v>
      </c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53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5"/>
      <c r="FK59" s="5"/>
    </row>
    <row r="60" spans="1:167" s="4" customFormat="1" ht="18" customHeight="1">
      <c r="A60" s="197" t="s">
        <v>99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07"/>
      <c r="AO60" s="107"/>
      <c r="AP60" s="107"/>
      <c r="AQ60" s="107"/>
      <c r="AR60" s="107"/>
      <c r="AS60" s="107"/>
      <c r="AT60" s="108" t="s">
        <v>178</v>
      </c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109">
        <v>0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115">
        <f t="shared" si="4"/>
        <v>0</v>
      </c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53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5"/>
      <c r="FK60" s="5"/>
    </row>
    <row r="61" spans="1:167" s="4" customFormat="1" ht="21" customHeight="1">
      <c r="A61" s="197" t="s">
        <v>296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07"/>
      <c r="AO61" s="107"/>
      <c r="AP61" s="107"/>
      <c r="AQ61" s="107"/>
      <c r="AR61" s="107"/>
      <c r="AS61" s="107"/>
      <c r="AT61" s="108" t="s">
        <v>295</v>
      </c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109">
        <v>325.66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115">
        <f>CF61</f>
        <v>325.66</v>
      </c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53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5"/>
      <c r="FK61" s="5"/>
    </row>
    <row r="62" spans="1:167" s="4" customFormat="1" ht="23.25" customHeight="1">
      <c r="A62" s="197" t="s">
        <v>297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07"/>
      <c r="AO62" s="107"/>
      <c r="AP62" s="107"/>
      <c r="AQ62" s="107"/>
      <c r="AR62" s="107"/>
      <c r="AS62" s="107"/>
      <c r="AT62" s="108" t="s">
        <v>178</v>
      </c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109">
        <v>0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115">
        <f>CF62</f>
        <v>0</v>
      </c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53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5"/>
      <c r="FK62" s="5"/>
    </row>
    <row r="63" spans="1:167" s="11" customFormat="1" ht="21.75" customHeight="1">
      <c r="A63" s="137" t="s">
        <v>89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14"/>
      <c r="AO63" s="114"/>
      <c r="AP63" s="114"/>
      <c r="AQ63" s="114"/>
      <c r="AR63" s="114"/>
      <c r="AS63" s="114"/>
      <c r="AT63" s="120" t="s">
        <v>121</v>
      </c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66">
        <f>BJ65+BJ69</f>
        <v>1086400</v>
      </c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>
        <f>CF65+CF68</f>
        <v>203469.82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8">
        <f t="shared" si="4"/>
        <v>203469.82</v>
      </c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0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2"/>
      <c r="FK63" s="10"/>
    </row>
    <row r="64" spans="1:167" s="11" customFormat="1" ht="18" customHeight="1">
      <c r="A64" s="137" t="s">
        <v>287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14"/>
      <c r="AO64" s="114"/>
      <c r="AP64" s="114"/>
      <c r="AQ64" s="114"/>
      <c r="AR64" s="114"/>
      <c r="AS64" s="114"/>
      <c r="AT64" s="120" t="s">
        <v>288</v>
      </c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66">
        <f>BJ65</f>
        <v>266300</v>
      </c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>
        <f>CF65</f>
        <v>177116.92</v>
      </c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8">
        <f t="shared" si="4"/>
        <v>177116.92</v>
      </c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34"/>
      <c r="FI64" s="34"/>
      <c r="FJ64" s="34"/>
      <c r="FK64" s="10"/>
    </row>
    <row r="65" spans="1:167" s="11" customFormat="1" ht="19.5" customHeight="1">
      <c r="A65" s="137" t="s">
        <v>289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14"/>
      <c r="AO65" s="114"/>
      <c r="AP65" s="114"/>
      <c r="AQ65" s="114"/>
      <c r="AR65" s="114"/>
      <c r="AS65" s="114"/>
      <c r="AT65" s="120" t="s">
        <v>290</v>
      </c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66">
        <v>266300</v>
      </c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>
        <f>CF66+CF67</f>
        <v>177116.92</v>
      </c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8">
        <f aca="true" t="shared" si="5" ref="EE65:EE72">CF65</f>
        <v>177116.92</v>
      </c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0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2"/>
      <c r="FK65" s="10"/>
    </row>
    <row r="66" spans="1:167" s="4" customFormat="1" ht="20.25" customHeight="1">
      <c r="A66" s="197" t="s">
        <v>289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07"/>
      <c r="AO66" s="107"/>
      <c r="AP66" s="107"/>
      <c r="AQ66" s="107"/>
      <c r="AR66" s="107"/>
      <c r="AS66" s="107"/>
      <c r="AT66" s="108" t="s">
        <v>298</v>
      </c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109">
        <v>176752.5</v>
      </c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115">
        <f t="shared" si="5"/>
        <v>176752.5</v>
      </c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53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5"/>
      <c r="FK66" s="5"/>
    </row>
    <row r="67" spans="1:167" s="4" customFormat="1" ht="20.25" customHeight="1">
      <c r="A67" s="197" t="s">
        <v>318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07"/>
      <c r="AO67" s="107"/>
      <c r="AP67" s="107"/>
      <c r="AQ67" s="107"/>
      <c r="AR67" s="107"/>
      <c r="AS67" s="107"/>
      <c r="AT67" s="108" t="s">
        <v>313</v>
      </c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109">
        <v>364.42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115">
        <f>CF67</f>
        <v>364.42</v>
      </c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53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5"/>
      <c r="FK67" s="5"/>
    </row>
    <row r="68" spans="1:167" s="4" customFormat="1" ht="18" customHeight="1">
      <c r="A68" s="137" t="s">
        <v>291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07"/>
      <c r="AO68" s="107"/>
      <c r="AP68" s="107"/>
      <c r="AQ68" s="107"/>
      <c r="AR68" s="107"/>
      <c r="AS68" s="107"/>
      <c r="AT68" s="120" t="s">
        <v>292</v>
      </c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66">
        <f>BJ69</f>
        <v>820100</v>
      </c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>
        <f>CF69</f>
        <v>26352.9</v>
      </c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8">
        <f t="shared" si="5"/>
        <v>26352.9</v>
      </c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35"/>
      <c r="FI68" s="35"/>
      <c r="FJ68" s="35"/>
      <c r="FK68" s="5"/>
    </row>
    <row r="69" spans="1:167" s="11" customFormat="1" ht="19.5" customHeight="1">
      <c r="A69" s="137" t="s">
        <v>291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14"/>
      <c r="AO69" s="114"/>
      <c r="AP69" s="114"/>
      <c r="AQ69" s="114"/>
      <c r="AR69" s="114"/>
      <c r="AS69" s="114"/>
      <c r="AT69" s="120" t="s">
        <v>293</v>
      </c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66">
        <v>820100</v>
      </c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>
        <f>CF70+CF71</f>
        <v>26352.9</v>
      </c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8">
        <f t="shared" si="5"/>
        <v>26352.9</v>
      </c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0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2"/>
      <c r="FK69" s="10"/>
    </row>
    <row r="70" spans="1:167" s="4" customFormat="1" ht="20.25" customHeight="1">
      <c r="A70" s="197" t="s">
        <v>291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07"/>
      <c r="AO70" s="107"/>
      <c r="AP70" s="107"/>
      <c r="AQ70" s="107"/>
      <c r="AR70" s="107"/>
      <c r="AS70" s="107"/>
      <c r="AT70" s="108" t="s">
        <v>299</v>
      </c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>
        <v>25702.68</v>
      </c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115">
        <f t="shared" si="5"/>
        <v>25702.68</v>
      </c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53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5"/>
      <c r="FK70" s="5"/>
    </row>
    <row r="71" spans="1:167" s="4" customFormat="1" ht="21.75" customHeight="1">
      <c r="A71" s="197" t="s">
        <v>301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07"/>
      <c r="AO71" s="107"/>
      <c r="AP71" s="107"/>
      <c r="AQ71" s="107"/>
      <c r="AR71" s="107"/>
      <c r="AS71" s="107"/>
      <c r="AT71" s="108" t="s">
        <v>300</v>
      </c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>
        <v>650.22</v>
      </c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115">
        <f>CF71</f>
        <v>650.22</v>
      </c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53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5"/>
      <c r="FK71" s="5"/>
    </row>
    <row r="72" spans="1:167" s="11" customFormat="1" ht="19.5" customHeight="1">
      <c r="A72" s="137" t="s">
        <v>131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14"/>
      <c r="AO72" s="114"/>
      <c r="AP72" s="114"/>
      <c r="AQ72" s="114"/>
      <c r="AR72" s="114"/>
      <c r="AS72" s="114"/>
      <c r="AT72" s="120" t="s">
        <v>309</v>
      </c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66">
        <f>BJ73</f>
        <v>24800</v>
      </c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>
        <f>CF73</f>
        <v>10630</v>
      </c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8">
        <f t="shared" si="5"/>
        <v>10630</v>
      </c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0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2"/>
      <c r="FK72" s="10"/>
    </row>
    <row r="73" spans="1:167" s="11" customFormat="1" ht="57.75" customHeight="1">
      <c r="A73" s="113" t="s">
        <v>146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07"/>
      <c r="AO73" s="107"/>
      <c r="AP73" s="107"/>
      <c r="AQ73" s="107"/>
      <c r="AR73" s="107"/>
      <c r="AS73" s="107"/>
      <c r="AT73" s="108" t="s">
        <v>102</v>
      </c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68">
        <f>BJ74</f>
        <v>24800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>
        <f>CF74</f>
        <v>10630</v>
      </c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5">
        <f aca="true" t="shared" si="6" ref="EE73:EE80">CF73</f>
        <v>10630</v>
      </c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0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2"/>
      <c r="FI73" s="34"/>
      <c r="FJ73" s="34"/>
      <c r="FK73" s="10"/>
    </row>
    <row r="74" spans="1:167" s="11" customFormat="1" ht="80.25" customHeight="1">
      <c r="A74" s="208" t="s">
        <v>147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107"/>
      <c r="AO74" s="107"/>
      <c r="AP74" s="107"/>
      <c r="AQ74" s="107"/>
      <c r="AR74" s="107"/>
      <c r="AS74" s="107"/>
      <c r="AT74" s="108" t="s">
        <v>162</v>
      </c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68">
        <v>24800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>
        <f>CF75</f>
        <v>10630</v>
      </c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5">
        <f t="shared" si="6"/>
        <v>10630</v>
      </c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0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2"/>
      <c r="FI74" s="34"/>
      <c r="FJ74" s="34"/>
      <c r="FK74" s="10"/>
    </row>
    <row r="75" spans="1:167" s="11" customFormat="1" ht="75" customHeight="1">
      <c r="A75" s="208" t="s">
        <v>147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107"/>
      <c r="AO75" s="107"/>
      <c r="AP75" s="107"/>
      <c r="AQ75" s="107"/>
      <c r="AR75" s="107"/>
      <c r="AS75" s="107"/>
      <c r="AT75" s="108" t="s">
        <v>94</v>
      </c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>
        <v>10630</v>
      </c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5">
        <f t="shared" si="6"/>
        <v>10630</v>
      </c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0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2"/>
      <c r="FI75" s="34"/>
      <c r="FJ75" s="34"/>
      <c r="FK75" s="10"/>
    </row>
    <row r="76" spans="1:167" s="4" customFormat="1" ht="42.75" customHeight="1">
      <c r="A76" s="136" t="s">
        <v>184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07"/>
      <c r="AO76" s="107"/>
      <c r="AP76" s="107"/>
      <c r="AQ76" s="107"/>
      <c r="AR76" s="107"/>
      <c r="AS76" s="107"/>
      <c r="AT76" s="120" t="s">
        <v>185</v>
      </c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66">
        <v>0</v>
      </c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>
        <f>CF77</f>
        <v>0</v>
      </c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118">
        <f t="shared" si="6"/>
        <v>0</v>
      </c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35"/>
      <c r="FI76" s="35"/>
      <c r="FJ76" s="35"/>
      <c r="FK76" s="5"/>
    </row>
    <row r="77" spans="1:167" s="11" customFormat="1" ht="20.25" customHeight="1">
      <c r="A77" s="137" t="s">
        <v>186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14"/>
      <c r="AO77" s="114"/>
      <c r="AP77" s="114"/>
      <c r="AQ77" s="114"/>
      <c r="AR77" s="114"/>
      <c r="AS77" s="114"/>
      <c r="AT77" s="120" t="s">
        <v>187</v>
      </c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66">
        <v>0</v>
      </c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>
        <f>CF79</f>
        <v>0</v>
      </c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8">
        <f t="shared" si="6"/>
        <v>0</v>
      </c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0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2"/>
      <c r="FK77" s="10"/>
    </row>
    <row r="78" spans="1:167" s="11" customFormat="1" ht="36" customHeight="1">
      <c r="A78" s="87" t="s">
        <v>188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114"/>
      <c r="AO78" s="114"/>
      <c r="AP78" s="114"/>
      <c r="AQ78" s="114"/>
      <c r="AR78" s="114"/>
      <c r="AS78" s="114"/>
      <c r="AT78" s="120" t="s">
        <v>189</v>
      </c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66">
        <v>0</v>
      </c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>
        <f>CF79</f>
        <v>0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8">
        <f t="shared" si="6"/>
        <v>0</v>
      </c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34"/>
      <c r="FI78" s="34"/>
      <c r="FJ78" s="34"/>
      <c r="FK78" s="10"/>
    </row>
    <row r="79" spans="1:167" s="11" customFormat="1" ht="18.75" customHeight="1">
      <c r="A79" s="137" t="s">
        <v>190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14"/>
      <c r="AO79" s="114"/>
      <c r="AP79" s="114"/>
      <c r="AQ79" s="114"/>
      <c r="AR79" s="114"/>
      <c r="AS79" s="114"/>
      <c r="AT79" s="120" t="s">
        <v>191</v>
      </c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66">
        <v>0</v>
      </c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>
        <f>CF80</f>
        <v>0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8">
        <f t="shared" si="6"/>
        <v>0</v>
      </c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34"/>
      <c r="FI79" s="34"/>
      <c r="FJ79" s="34"/>
      <c r="FK79" s="10"/>
    </row>
    <row r="80" spans="1:167" s="4" customFormat="1" ht="19.5" customHeight="1">
      <c r="A80" s="197" t="s">
        <v>190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07"/>
      <c r="AO80" s="107"/>
      <c r="AP80" s="107"/>
      <c r="AQ80" s="107"/>
      <c r="AR80" s="107"/>
      <c r="AS80" s="107"/>
      <c r="AT80" s="108" t="s">
        <v>192</v>
      </c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>
        <v>0</v>
      </c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115">
        <f t="shared" si="6"/>
        <v>0</v>
      </c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53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5"/>
      <c r="FK80" s="5"/>
    </row>
    <row r="81" spans="1:167" s="4" customFormat="1" ht="36.75" customHeight="1">
      <c r="A81" s="87" t="s">
        <v>132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114"/>
      <c r="AO81" s="114"/>
      <c r="AP81" s="114"/>
      <c r="AQ81" s="114"/>
      <c r="AR81" s="114"/>
      <c r="AS81" s="114"/>
      <c r="AT81" s="120" t="s">
        <v>103</v>
      </c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66">
        <f>BJ82</f>
        <v>0</v>
      </c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>
        <f>CF82+CF84</f>
        <v>125062</v>
      </c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8">
        <f aca="true" t="shared" si="7" ref="EE81:EE90">CF81</f>
        <v>125062</v>
      </c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0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2"/>
      <c r="FK81" s="5"/>
    </row>
    <row r="82" spans="1:167" s="32" customFormat="1" ht="72.75" customHeight="1">
      <c r="A82" s="131" t="s">
        <v>230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207"/>
      <c r="AO82" s="207"/>
      <c r="AP82" s="207"/>
      <c r="AQ82" s="207"/>
      <c r="AR82" s="207"/>
      <c r="AS82" s="207"/>
      <c r="AT82" s="72" t="s">
        <v>231</v>
      </c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109">
        <f>BJ83</f>
        <v>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f>CF83</f>
        <v>124162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3">
        <f t="shared" si="7"/>
        <v>124162</v>
      </c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222"/>
      <c r="EU82" s="223"/>
      <c r="EV82" s="223"/>
      <c r="EW82" s="223"/>
      <c r="EX82" s="223"/>
      <c r="EY82" s="223"/>
      <c r="EZ82" s="223"/>
      <c r="FA82" s="223"/>
      <c r="FB82" s="223"/>
      <c r="FC82" s="223"/>
      <c r="FD82" s="223"/>
      <c r="FE82" s="223"/>
      <c r="FF82" s="223"/>
      <c r="FG82" s="223"/>
      <c r="FH82" s="223"/>
      <c r="FI82" s="223"/>
      <c r="FJ82" s="224"/>
      <c r="FK82" s="33"/>
    </row>
    <row r="83" spans="1:167" s="32" customFormat="1" ht="57.75" customHeight="1">
      <c r="A83" s="131" t="s">
        <v>307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207"/>
      <c r="AO83" s="207"/>
      <c r="AP83" s="207"/>
      <c r="AQ83" s="207"/>
      <c r="AR83" s="207"/>
      <c r="AS83" s="207"/>
      <c r="AT83" s="72" t="s">
        <v>232</v>
      </c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109">
        <v>0</v>
      </c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>
        <v>124162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3">
        <f t="shared" si="7"/>
        <v>124162</v>
      </c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222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4"/>
      <c r="FK83" s="33"/>
    </row>
    <row r="84" spans="1:176" s="32" customFormat="1" ht="39" customHeight="1">
      <c r="A84" s="70" t="s">
        <v>316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1"/>
      <c r="AL84" s="28"/>
      <c r="AM84" s="28"/>
      <c r="AN84" s="29"/>
      <c r="AO84" s="29"/>
      <c r="AP84" s="29"/>
      <c r="AQ84" s="29"/>
      <c r="AR84" s="29"/>
      <c r="AS84" s="29"/>
      <c r="AT84" s="72" t="s">
        <v>317</v>
      </c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3">
        <f>BJ85</f>
        <v>0</v>
      </c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>
        <f>CF85</f>
        <v>900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3">
        <f t="shared" si="7"/>
        <v>900</v>
      </c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6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76" s="32" customFormat="1" ht="40.5" customHeight="1">
      <c r="A85" s="116" t="s">
        <v>314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7"/>
      <c r="AL85" s="28"/>
      <c r="AM85" s="28"/>
      <c r="AN85" s="29"/>
      <c r="AO85" s="29"/>
      <c r="AP85" s="29"/>
      <c r="AQ85" s="29"/>
      <c r="AR85" s="29"/>
      <c r="AS85" s="29"/>
      <c r="AT85" s="72" t="s">
        <v>315</v>
      </c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3">
        <v>0</v>
      </c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>
        <v>900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3">
        <f t="shared" si="7"/>
        <v>900</v>
      </c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6"/>
      <c r="FK85" s="30"/>
      <c r="FL85" s="31"/>
      <c r="FM85" s="31"/>
      <c r="FN85" s="31"/>
      <c r="FO85" s="31"/>
      <c r="FP85" s="31"/>
      <c r="FQ85" s="31"/>
      <c r="FR85" s="31"/>
      <c r="FS85" s="31"/>
      <c r="FT85" s="31"/>
    </row>
    <row r="86" spans="1:167" s="4" customFormat="1" ht="26.25" customHeight="1">
      <c r="A86" s="87" t="s">
        <v>222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114"/>
      <c r="AO86" s="114"/>
      <c r="AP86" s="114"/>
      <c r="AQ86" s="114"/>
      <c r="AR86" s="114"/>
      <c r="AS86" s="114"/>
      <c r="AT86" s="120" t="s">
        <v>224</v>
      </c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66">
        <f>BJ89</f>
        <v>100</v>
      </c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>
        <f>CF89+CF87</f>
        <v>0</v>
      </c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8">
        <f t="shared" si="7"/>
        <v>0</v>
      </c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0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2"/>
      <c r="FK86" s="5"/>
    </row>
    <row r="87" spans="1:176" s="32" customFormat="1" ht="56.25" customHeight="1">
      <c r="A87" s="70" t="s">
        <v>235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1"/>
      <c r="AL87" s="28"/>
      <c r="AM87" s="28"/>
      <c r="AN87" s="29"/>
      <c r="AO87" s="29"/>
      <c r="AP87" s="29"/>
      <c r="AQ87" s="29"/>
      <c r="AR87" s="29"/>
      <c r="AS87" s="29"/>
      <c r="AT87" s="72" t="s">
        <v>234</v>
      </c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109">
        <f>BJ88</f>
        <v>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f>CF88</f>
        <v>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3">
        <f t="shared" si="7"/>
        <v>0</v>
      </c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6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32" customFormat="1" ht="55.5" customHeight="1">
      <c r="A88" s="131" t="s">
        <v>236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207"/>
      <c r="AO88" s="207"/>
      <c r="AP88" s="207"/>
      <c r="AQ88" s="207"/>
      <c r="AR88" s="207"/>
      <c r="AS88" s="207"/>
      <c r="AT88" s="72" t="s">
        <v>233</v>
      </c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109">
        <v>0</v>
      </c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>
        <v>0</v>
      </c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3">
        <f t="shared" si="7"/>
        <v>0</v>
      </c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222"/>
      <c r="EU88" s="223"/>
      <c r="EV88" s="223"/>
      <c r="EW88" s="223"/>
      <c r="EX88" s="223"/>
      <c r="EY88" s="223"/>
      <c r="EZ88" s="223"/>
      <c r="FA88" s="223"/>
      <c r="FB88" s="223"/>
      <c r="FC88" s="223"/>
      <c r="FD88" s="223"/>
      <c r="FE88" s="223"/>
      <c r="FF88" s="223"/>
      <c r="FG88" s="223"/>
      <c r="FH88" s="223"/>
      <c r="FI88" s="223"/>
      <c r="FJ88" s="224"/>
      <c r="FK88" s="33"/>
    </row>
    <row r="89" spans="1:176" s="32" customFormat="1" ht="39" customHeight="1">
      <c r="A89" s="70" t="s">
        <v>223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1"/>
      <c r="AL89" s="28"/>
      <c r="AM89" s="28"/>
      <c r="AN89" s="29"/>
      <c r="AO89" s="29"/>
      <c r="AP89" s="29"/>
      <c r="AQ89" s="29"/>
      <c r="AR89" s="29"/>
      <c r="AS89" s="29"/>
      <c r="AT89" s="72" t="s">
        <v>226</v>
      </c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109">
        <f>BJ90</f>
        <v>100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f>CF90</f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3">
        <f t="shared" si="7"/>
        <v>0</v>
      </c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6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4" customFormat="1" ht="39.75" customHeight="1">
      <c r="A90" s="113" t="s">
        <v>308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07"/>
      <c r="AO90" s="107"/>
      <c r="AP90" s="107"/>
      <c r="AQ90" s="107"/>
      <c r="AR90" s="107"/>
      <c r="AS90" s="107"/>
      <c r="AT90" s="108" t="s">
        <v>225</v>
      </c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68">
        <v>100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>
        <v>0</v>
      </c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115">
        <f t="shared" si="7"/>
        <v>0</v>
      </c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53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5"/>
      <c r="FK90" s="5"/>
    </row>
    <row r="91" spans="1:167" s="4" customFormat="1" ht="27" customHeight="1">
      <c r="A91" s="137" t="s">
        <v>203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14"/>
      <c r="AO91" s="114"/>
      <c r="AP91" s="114"/>
      <c r="AQ91" s="114"/>
      <c r="AR91" s="114"/>
      <c r="AS91" s="114"/>
      <c r="AT91" s="120" t="s">
        <v>204</v>
      </c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18">
        <f>BJ93</f>
        <v>0</v>
      </c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>
        <f>CF93</f>
        <v>-900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8">
        <f>EE93</f>
        <v>-900</v>
      </c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35"/>
      <c r="FI91" s="35"/>
      <c r="FJ91" s="35"/>
      <c r="FK91" s="5"/>
    </row>
    <row r="92" spans="1:167" s="4" customFormat="1" ht="23.25" customHeight="1">
      <c r="A92" s="197" t="s">
        <v>205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14"/>
      <c r="AO92" s="114"/>
      <c r="AP92" s="114"/>
      <c r="AQ92" s="114"/>
      <c r="AR92" s="114"/>
      <c r="AS92" s="114"/>
      <c r="AT92" s="120" t="s">
        <v>206</v>
      </c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18">
        <v>0</v>
      </c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>
        <f>CF93</f>
        <v>-900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8">
        <f aca="true" t="shared" si="8" ref="EE92:EE98">CF92</f>
        <v>-900</v>
      </c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5"/>
    </row>
    <row r="93" spans="1:167" s="11" customFormat="1" ht="20.25" customHeight="1">
      <c r="A93" s="113" t="s">
        <v>207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07"/>
      <c r="AO93" s="107"/>
      <c r="AP93" s="107"/>
      <c r="AQ93" s="107"/>
      <c r="AR93" s="107"/>
      <c r="AS93" s="107"/>
      <c r="AT93" s="108" t="s">
        <v>208</v>
      </c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15">
        <v>0</v>
      </c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>
        <v>-900</v>
      </c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115">
        <f t="shared" si="8"/>
        <v>-900</v>
      </c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0"/>
    </row>
    <row r="94" spans="1:167" s="11" customFormat="1" ht="22.5" customHeight="1">
      <c r="A94" s="87" t="s">
        <v>133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114"/>
      <c r="AO94" s="114"/>
      <c r="AP94" s="114"/>
      <c r="AQ94" s="114"/>
      <c r="AR94" s="114"/>
      <c r="AS94" s="114"/>
      <c r="AT94" s="120" t="s">
        <v>108</v>
      </c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66">
        <f>BJ95</f>
        <v>5180900</v>
      </c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>
        <f>CF95</f>
        <v>2037906.74</v>
      </c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8">
        <f t="shared" si="8"/>
        <v>2037906.74</v>
      </c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0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2"/>
      <c r="FK94" s="10"/>
    </row>
    <row r="95" spans="1:256" s="11" customFormat="1" ht="36.75" customHeight="1">
      <c r="A95" s="87" t="s">
        <v>148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114"/>
      <c r="AO95" s="114"/>
      <c r="AP95" s="114"/>
      <c r="AQ95" s="114"/>
      <c r="AR95" s="114"/>
      <c r="AS95" s="114"/>
      <c r="AT95" s="120" t="s">
        <v>90</v>
      </c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66">
        <f>BJ96+BJ99+BJ104</f>
        <v>5180900</v>
      </c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>
        <f>CF96+CF99+CF104</f>
        <v>2037906.74</v>
      </c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8">
        <f t="shared" si="8"/>
        <v>2037906.74</v>
      </c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0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2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1" customFormat="1" ht="42" customHeight="1">
      <c r="A96" s="87" t="s">
        <v>109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114"/>
      <c r="AO96" s="114"/>
      <c r="AP96" s="114"/>
      <c r="AQ96" s="114"/>
      <c r="AR96" s="114"/>
      <c r="AS96" s="114"/>
      <c r="AT96" s="120" t="s">
        <v>110</v>
      </c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66">
        <f>BJ98</f>
        <v>4983300</v>
      </c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>
        <f>CF98</f>
        <v>1865000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8">
        <f t="shared" si="8"/>
        <v>1865000</v>
      </c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0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2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4" customFormat="1" ht="22.5" customHeight="1">
      <c r="A97" s="113" t="s">
        <v>112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07"/>
      <c r="AO97" s="107"/>
      <c r="AP97" s="107"/>
      <c r="AQ97" s="107"/>
      <c r="AR97" s="107"/>
      <c r="AS97" s="107"/>
      <c r="AT97" s="108" t="s">
        <v>111</v>
      </c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68">
        <f>BJ98</f>
        <v>4983300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>
        <f>CF98</f>
        <v>1865000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9" t="s">
        <v>105</v>
      </c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115">
        <f t="shared" si="8"/>
        <v>1865000</v>
      </c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53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4" customFormat="1" ht="39" customHeight="1">
      <c r="A98" s="113" t="s">
        <v>113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07"/>
      <c r="AO98" s="107"/>
      <c r="AP98" s="107"/>
      <c r="AQ98" s="107"/>
      <c r="AR98" s="107"/>
      <c r="AS98" s="107"/>
      <c r="AT98" s="108" t="s">
        <v>91</v>
      </c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68">
        <v>4983300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>
        <v>1865000</v>
      </c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115">
        <f t="shared" si="8"/>
        <v>1865000</v>
      </c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53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1" customFormat="1" ht="40.5" customHeight="1">
      <c r="A99" s="87" t="s">
        <v>140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114"/>
      <c r="AO99" s="114"/>
      <c r="AP99" s="114"/>
      <c r="AQ99" s="114"/>
      <c r="AR99" s="114"/>
      <c r="AS99" s="114"/>
      <c r="AT99" s="120" t="s">
        <v>114</v>
      </c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66">
        <f>BJ100+BJ102</f>
        <v>164900</v>
      </c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>
        <f>CF100+CF102</f>
        <v>148400</v>
      </c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8">
        <f aca="true" t="shared" si="9" ref="EE99:EE107">CF99</f>
        <v>148400</v>
      </c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0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2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11" customFormat="1" ht="42" customHeight="1">
      <c r="A100" s="87" t="s">
        <v>149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114"/>
      <c r="AO100" s="114"/>
      <c r="AP100" s="114"/>
      <c r="AQ100" s="114"/>
      <c r="AR100" s="114"/>
      <c r="AS100" s="114"/>
      <c r="AT100" s="120" t="s">
        <v>139</v>
      </c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66">
        <f>BJ101</f>
        <v>164700</v>
      </c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>
        <f>CF101</f>
        <v>148200</v>
      </c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8">
        <f t="shared" si="9"/>
        <v>148200</v>
      </c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0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2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5" customFormat="1" ht="42.75" customHeight="1">
      <c r="A101" s="113" t="s">
        <v>149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07"/>
      <c r="AO101" s="107"/>
      <c r="AP101" s="107"/>
      <c r="AQ101" s="107"/>
      <c r="AR101" s="107"/>
      <c r="AS101" s="107"/>
      <c r="AT101" s="108" t="s">
        <v>92</v>
      </c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68">
        <v>164700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>
        <v>148200</v>
      </c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115">
        <f t="shared" si="9"/>
        <v>148200</v>
      </c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53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166" s="10" customFormat="1" ht="42" customHeight="1">
      <c r="A102" s="87" t="s">
        <v>154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114"/>
      <c r="AO102" s="114"/>
      <c r="AP102" s="114"/>
      <c r="AQ102" s="114"/>
      <c r="AR102" s="114"/>
      <c r="AS102" s="114"/>
      <c r="AT102" s="120" t="s">
        <v>153</v>
      </c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66">
        <f>BJ103</f>
        <v>200</v>
      </c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>
        <f>CF103</f>
        <v>200</v>
      </c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8">
        <f>CF102</f>
        <v>200</v>
      </c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34"/>
      <c r="FI102" s="34"/>
      <c r="FJ102" s="34"/>
    </row>
    <row r="103" spans="1:166" s="5" customFormat="1" ht="39.75" customHeight="1">
      <c r="A103" s="113" t="s">
        <v>154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07"/>
      <c r="AO103" s="107"/>
      <c r="AP103" s="107"/>
      <c r="AQ103" s="107"/>
      <c r="AR103" s="107"/>
      <c r="AS103" s="107"/>
      <c r="AT103" s="108" t="s">
        <v>152</v>
      </c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68">
        <v>200</v>
      </c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>
        <v>200</v>
      </c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115">
        <f>CF103</f>
        <v>200</v>
      </c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35"/>
      <c r="FI103" s="35"/>
      <c r="FJ103" s="35"/>
    </row>
    <row r="104" spans="1:167" s="11" customFormat="1" ht="55.5" customHeight="1">
      <c r="A104" s="87" t="s">
        <v>227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114"/>
      <c r="AO104" s="114"/>
      <c r="AP104" s="114"/>
      <c r="AQ104" s="114"/>
      <c r="AR104" s="114"/>
      <c r="AS104" s="114"/>
      <c r="AT104" s="120" t="s">
        <v>310</v>
      </c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66">
        <f>BJ105+BJ107</f>
        <v>32700</v>
      </c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>
        <f>CF105+CF107</f>
        <v>24506.74</v>
      </c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8">
        <f>CF104</f>
        <v>24506.74</v>
      </c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0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2"/>
      <c r="FK104" s="10"/>
    </row>
    <row r="105" spans="1:167" s="11" customFormat="1" ht="55.5" customHeight="1">
      <c r="A105" s="87" t="s">
        <v>227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114"/>
      <c r="AO105" s="114"/>
      <c r="AP105" s="114"/>
      <c r="AQ105" s="114"/>
      <c r="AR105" s="114"/>
      <c r="AS105" s="114"/>
      <c r="AT105" s="120" t="s">
        <v>228</v>
      </c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66">
        <f>BJ106</f>
        <v>0</v>
      </c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>
        <f>CF106</f>
        <v>0</v>
      </c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8">
        <f>CF105</f>
        <v>0</v>
      </c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10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2"/>
      <c r="FK105" s="10"/>
    </row>
    <row r="106" spans="1:167" s="4" customFormat="1" ht="57" customHeight="1">
      <c r="A106" s="113" t="s">
        <v>227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07"/>
      <c r="AO106" s="107"/>
      <c r="AP106" s="107"/>
      <c r="AQ106" s="107"/>
      <c r="AR106" s="107"/>
      <c r="AS106" s="107"/>
      <c r="AT106" s="108" t="s">
        <v>229</v>
      </c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68">
        <v>0</v>
      </c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>
        <v>0</v>
      </c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115">
        <f>CF106</f>
        <v>0</v>
      </c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53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5"/>
      <c r="FK106" s="5"/>
    </row>
    <row r="107" spans="1:167" s="11" customFormat="1" ht="24" customHeight="1">
      <c r="A107" s="143" t="s">
        <v>150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5"/>
      <c r="AN107" s="114"/>
      <c r="AO107" s="114"/>
      <c r="AP107" s="114"/>
      <c r="AQ107" s="114"/>
      <c r="AR107" s="114"/>
      <c r="AS107" s="114"/>
      <c r="AT107" s="120" t="s">
        <v>116</v>
      </c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66">
        <f>BJ108</f>
        <v>32700</v>
      </c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>
        <f>CF108</f>
        <v>24506.74</v>
      </c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8">
        <f t="shared" si="9"/>
        <v>24506.74</v>
      </c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0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2"/>
      <c r="FK107" s="10"/>
    </row>
    <row r="108" spans="1:167" s="32" customFormat="1" ht="37.5" customHeight="1">
      <c r="A108" s="131" t="s">
        <v>115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207"/>
      <c r="AO108" s="207"/>
      <c r="AP108" s="207"/>
      <c r="AQ108" s="207"/>
      <c r="AR108" s="207"/>
      <c r="AS108" s="207"/>
      <c r="AT108" s="72" t="s">
        <v>93</v>
      </c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109">
        <v>32700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v>24506.74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3">
        <f>CF108</f>
        <v>24506.74</v>
      </c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222"/>
      <c r="EU108" s="223"/>
      <c r="EV108" s="223"/>
      <c r="EW108" s="223"/>
      <c r="EX108" s="223"/>
      <c r="EY108" s="223"/>
      <c r="EZ108" s="223"/>
      <c r="FA108" s="223"/>
      <c r="FB108" s="223"/>
      <c r="FC108" s="223"/>
      <c r="FD108" s="223"/>
      <c r="FE108" s="223"/>
      <c r="FF108" s="223"/>
      <c r="FG108" s="223"/>
      <c r="FH108" s="223"/>
      <c r="FI108" s="223"/>
      <c r="FJ108" s="224"/>
      <c r="FK108" s="33"/>
    </row>
    <row r="109" spans="1:167" s="4" customFormat="1" ht="18.75">
      <c r="A109" s="177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78"/>
      <c r="BY109" s="178"/>
      <c r="BZ109" s="178"/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8"/>
      <c r="CN109" s="178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8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8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9"/>
      <c r="FH109" s="12"/>
      <c r="FI109" s="12"/>
      <c r="FJ109" s="16" t="s">
        <v>39</v>
      </c>
      <c r="FK109" s="5"/>
    </row>
    <row r="110" spans="1:167" s="4" customFormat="1" ht="18.75">
      <c r="A110" s="177" t="s">
        <v>81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9"/>
      <c r="FK110" s="5"/>
    </row>
    <row r="111" spans="1:167" s="4" customFormat="1" ht="18" customHeight="1">
      <c r="A111" s="93" t="s">
        <v>8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 t="s">
        <v>23</v>
      </c>
      <c r="AL111" s="93"/>
      <c r="AM111" s="93"/>
      <c r="AN111" s="93"/>
      <c r="AO111" s="93"/>
      <c r="AP111" s="93"/>
      <c r="AQ111" s="17" t="s">
        <v>35</v>
      </c>
      <c r="AR111" s="17"/>
      <c r="AS111" s="17"/>
      <c r="AT111" s="184"/>
      <c r="AU111" s="185"/>
      <c r="AV111" s="185"/>
      <c r="AW111" s="185"/>
      <c r="AX111" s="185"/>
      <c r="AY111" s="185"/>
      <c r="AZ111" s="185"/>
      <c r="BA111" s="185"/>
      <c r="BB111" s="186"/>
      <c r="BC111" s="93" t="s">
        <v>120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 t="s">
        <v>37</v>
      </c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 t="s">
        <v>24</v>
      </c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171" t="s">
        <v>29</v>
      </c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3"/>
      <c r="FK111" s="5"/>
    </row>
    <row r="112" spans="1:167" s="4" customFormat="1" ht="78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17"/>
      <c r="AR112" s="17"/>
      <c r="AS112" s="17"/>
      <c r="AT112" s="187"/>
      <c r="AU112" s="188"/>
      <c r="AV112" s="188"/>
      <c r="AW112" s="188"/>
      <c r="AX112" s="188"/>
      <c r="AY112" s="188"/>
      <c r="AZ112" s="188"/>
      <c r="BA112" s="188"/>
      <c r="BB112" s="189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 t="s">
        <v>45</v>
      </c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 t="s">
        <v>25</v>
      </c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 t="s">
        <v>26</v>
      </c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 t="s">
        <v>27</v>
      </c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 t="s">
        <v>38</v>
      </c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171" t="s">
        <v>46</v>
      </c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3"/>
      <c r="FK112" s="5"/>
    </row>
    <row r="113" spans="1:167" s="4" customFormat="1" ht="18.75">
      <c r="A113" s="94">
        <v>1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>
        <v>2</v>
      </c>
      <c r="AL113" s="94"/>
      <c r="AM113" s="94"/>
      <c r="AN113" s="94"/>
      <c r="AO113" s="94"/>
      <c r="AP113" s="94"/>
      <c r="AQ113" s="94">
        <v>3</v>
      </c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>
        <v>4</v>
      </c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>
        <v>5</v>
      </c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>
        <v>6</v>
      </c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>
        <v>7</v>
      </c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>
        <v>8</v>
      </c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>
        <v>9</v>
      </c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>
        <v>10</v>
      </c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174">
        <v>11</v>
      </c>
      <c r="EY113" s="175"/>
      <c r="EZ113" s="175"/>
      <c r="FA113" s="175"/>
      <c r="FB113" s="175"/>
      <c r="FC113" s="175"/>
      <c r="FD113" s="175"/>
      <c r="FE113" s="175"/>
      <c r="FF113" s="175"/>
      <c r="FG113" s="175"/>
      <c r="FH113" s="175"/>
      <c r="FI113" s="175"/>
      <c r="FJ113" s="176"/>
      <c r="FK113" s="5"/>
    </row>
    <row r="114" spans="1:167" s="11" customFormat="1" ht="19.5" customHeight="1">
      <c r="A114" s="97" t="s">
        <v>32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121" t="s">
        <v>33</v>
      </c>
      <c r="AL114" s="121"/>
      <c r="AM114" s="121"/>
      <c r="AN114" s="121"/>
      <c r="AO114" s="121"/>
      <c r="AP114" s="121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66">
        <f>BC120+BC124</f>
        <v>824100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>
        <f>BU120+BU124</f>
        <v>279509.39999999997</v>
      </c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80">
        <f>CH120+CH124</f>
        <v>279509.39999999997</v>
      </c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>
        <f>DX120+DX124</f>
        <v>279509.39999999997</v>
      </c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311">
        <f>EK121+EK124</f>
        <v>544590.6</v>
      </c>
      <c r="EL114" s="312"/>
      <c r="EM114" s="312"/>
      <c r="EN114" s="312"/>
      <c r="EO114" s="312"/>
      <c r="EP114" s="312"/>
      <c r="EQ114" s="312"/>
      <c r="ER114" s="312"/>
      <c r="ES114" s="312"/>
      <c r="ET114" s="312"/>
      <c r="EU114" s="312"/>
      <c r="EV114" s="312"/>
      <c r="EW114" s="313"/>
      <c r="EX114" s="150">
        <f>EX120</f>
        <v>0</v>
      </c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2"/>
      <c r="FK114" s="10"/>
    </row>
    <row r="115" spans="1:167" s="4" customFormat="1" ht="20.25" customHeight="1">
      <c r="A115" s="291" t="s">
        <v>123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77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9"/>
      <c r="FK115" s="5"/>
    </row>
    <row r="116" spans="1:167" s="20" customFormat="1" ht="15" customHeight="1" hidden="1">
      <c r="A116" s="196" t="s">
        <v>117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67" t="s">
        <v>52</v>
      </c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211">
        <f>SUM(BC117:BT119)</f>
        <v>116900</v>
      </c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>
        <f>BU119+BU118+BU117</f>
        <v>116769.88</v>
      </c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82">
        <f>SUM(CH117:CW119)</f>
        <v>116769.88</v>
      </c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>
        <f>SUM(DX117:EJ119)</f>
        <v>116769.88</v>
      </c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>
        <f>SUM(EK117:EW119)</f>
        <v>130.12000000000262</v>
      </c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180">
        <v>0</v>
      </c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2"/>
      <c r="FK116" s="19"/>
    </row>
    <row r="117" spans="1:167" s="4" customFormat="1" ht="15" customHeight="1" hidden="1">
      <c r="A117" s="197" t="s">
        <v>56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88" t="s">
        <v>53</v>
      </c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68">
        <v>82900</v>
      </c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>
        <v>82880.2</v>
      </c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96">
        <v>82880.2</v>
      </c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>
        <f>CH117</f>
        <v>82880.2</v>
      </c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38">
        <f>BC117-BU117</f>
        <v>19.80000000000291</v>
      </c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77">
        <f>BU117-CH117</f>
        <v>0</v>
      </c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9"/>
      <c r="FK117" s="5"/>
    </row>
    <row r="118" spans="1:167" s="4" customFormat="1" ht="15" customHeight="1" hidden="1">
      <c r="A118" s="197" t="s">
        <v>57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88" t="s">
        <v>54</v>
      </c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68">
        <v>13200</v>
      </c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>
        <v>13172</v>
      </c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96">
        <v>13172</v>
      </c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>
        <f>CH118</f>
        <v>13172</v>
      </c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>
        <f>BC118-BU118</f>
        <v>28</v>
      </c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77">
        <f>BU118-CH118</f>
        <v>0</v>
      </c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9"/>
      <c r="FK118" s="5"/>
    </row>
    <row r="119" spans="1:167" s="4" customFormat="1" ht="16.5" customHeight="1" hidden="1">
      <c r="A119" s="197" t="s">
        <v>58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88" t="s">
        <v>55</v>
      </c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68">
        <v>20800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>
        <v>20717.68</v>
      </c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96">
        <v>20717.68</v>
      </c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>
        <f>CH119</f>
        <v>20717.68</v>
      </c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>
        <f>BC119-BU119</f>
        <v>82.31999999999971</v>
      </c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77">
        <f>BU119-CH119</f>
        <v>0</v>
      </c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9"/>
      <c r="FK119" s="5"/>
    </row>
    <row r="120" spans="1:167" s="4" customFormat="1" ht="21" customHeight="1">
      <c r="A120" s="292" t="s">
        <v>122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103"/>
      <c r="AL120" s="103"/>
      <c r="AM120" s="103"/>
      <c r="AN120" s="103"/>
      <c r="AO120" s="103"/>
      <c r="AP120" s="103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66">
        <f>BC121</f>
        <v>753900</v>
      </c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66">
        <f>BU121</f>
        <v>230395.8</v>
      </c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80">
        <f>CH121</f>
        <v>230395.8</v>
      </c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164">
        <f>DX121</f>
        <v>230395.8</v>
      </c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>
        <f>EK122+EK123</f>
        <v>523504.2</v>
      </c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300">
        <v>0</v>
      </c>
      <c r="EY120" s="301"/>
      <c r="EZ120" s="301"/>
      <c r="FA120" s="301"/>
      <c r="FB120" s="301"/>
      <c r="FC120" s="301"/>
      <c r="FD120" s="301"/>
      <c r="FE120" s="301"/>
      <c r="FF120" s="301"/>
      <c r="FG120" s="301"/>
      <c r="FH120" s="301"/>
      <c r="FI120" s="301"/>
      <c r="FJ120" s="302"/>
      <c r="FK120" s="5"/>
    </row>
    <row r="121" spans="1:167" s="4" customFormat="1" ht="22.5" customHeight="1">
      <c r="A121" s="196" t="s">
        <v>239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28" t="s">
        <v>172</v>
      </c>
      <c r="AL121" s="129"/>
      <c r="AM121" s="129"/>
      <c r="AN121" s="129"/>
      <c r="AO121" s="129"/>
      <c r="AP121" s="130"/>
      <c r="AQ121" s="37"/>
      <c r="AR121" s="37"/>
      <c r="AS121" s="125"/>
      <c r="AT121" s="126"/>
      <c r="AU121" s="126"/>
      <c r="AV121" s="126"/>
      <c r="AW121" s="126"/>
      <c r="AX121" s="126"/>
      <c r="AY121" s="126"/>
      <c r="AZ121" s="126"/>
      <c r="BA121" s="126"/>
      <c r="BB121" s="127"/>
      <c r="BC121" s="66">
        <f>BC122+BC123</f>
        <v>753900</v>
      </c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57"/>
      <c r="BT121" s="57"/>
      <c r="BU121" s="68">
        <f>BU122+BU123</f>
        <v>230395.8</v>
      </c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80">
        <f>CH122+CH123</f>
        <v>230395.8</v>
      </c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164">
        <f>DX122+DX123</f>
        <v>230395.8</v>
      </c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>
        <f aca="true" t="shared" si="10" ref="EK121:EK126">BC121-CH121</f>
        <v>523504.2</v>
      </c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42"/>
      <c r="FI121" s="42"/>
      <c r="FJ121" s="42"/>
      <c r="FK121" s="5"/>
    </row>
    <row r="122" spans="1:167" s="4" customFormat="1" ht="21" customHeight="1">
      <c r="A122" s="197" t="s">
        <v>56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88" t="s">
        <v>53</v>
      </c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68">
        <v>580000</v>
      </c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>
        <v>187156.97</v>
      </c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96">
        <v>187156.97</v>
      </c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>
        <f>CH122</f>
        <v>187156.97</v>
      </c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>
        <f t="shared" si="10"/>
        <v>392843.03</v>
      </c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146">
        <f>BU122-CH122</f>
        <v>0</v>
      </c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8"/>
      <c r="FK122" s="5"/>
    </row>
    <row r="123" spans="1:167" s="4" customFormat="1" ht="21" customHeight="1">
      <c r="A123" s="197" t="s">
        <v>58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88" t="s">
        <v>55</v>
      </c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68">
        <v>173900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>
        <v>43238.83</v>
      </c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96">
        <v>43238.83</v>
      </c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>
        <f>CH123</f>
        <v>43238.83</v>
      </c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>
        <f t="shared" si="10"/>
        <v>130661.17</v>
      </c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146">
        <v>0</v>
      </c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8"/>
      <c r="FK123" s="5"/>
    </row>
    <row r="124" spans="1:167" s="4" customFormat="1" ht="26.25" customHeight="1">
      <c r="A124" s="196" t="s">
        <v>240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28" t="s">
        <v>173</v>
      </c>
      <c r="AL124" s="129"/>
      <c r="AM124" s="129"/>
      <c r="AN124" s="129"/>
      <c r="AO124" s="129"/>
      <c r="AP124" s="130"/>
      <c r="AQ124" s="37"/>
      <c r="AR124" s="37"/>
      <c r="AS124" s="125"/>
      <c r="AT124" s="126"/>
      <c r="AU124" s="126"/>
      <c r="AV124" s="126"/>
      <c r="AW124" s="126"/>
      <c r="AX124" s="126"/>
      <c r="AY124" s="126"/>
      <c r="AZ124" s="126"/>
      <c r="BA124" s="126"/>
      <c r="BB124" s="127"/>
      <c r="BC124" s="66">
        <f>BC125+BC126</f>
        <v>70200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57"/>
      <c r="BT124" s="57"/>
      <c r="BU124" s="66">
        <f>BU125+BU126</f>
        <v>49113.6</v>
      </c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80">
        <f>CH125</f>
        <v>49113.6</v>
      </c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164">
        <f>DX125+DX128</f>
        <v>49113.6</v>
      </c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>
        <f t="shared" si="10"/>
        <v>21086.4</v>
      </c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42"/>
      <c r="FI124" s="42"/>
      <c r="FJ124" s="42"/>
      <c r="FK124" s="5"/>
    </row>
    <row r="125" spans="1:167" s="4" customFormat="1" ht="20.25" customHeight="1">
      <c r="A125" s="197" t="s">
        <v>57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88" t="s">
        <v>54</v>
      </c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68">
        <v>54000</v>
      </c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>
        <v>49113.6</v>
      </c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96">
        <v>49113.6</v>
      </c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>
        <f>CH125</f>
        <v>49113.6</v>
      </c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>
        <f t="shared" si="10"/>
        <v>4886.4000000000015</v>
      </c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146">
        <f>BU125-CH125</f>
        <v>0</v>
      </c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8"/>
      <c r="FK125" s="5"/>
    </row>
    <row r="126" spans="1:167" s="4" customFormat="1" ht="21" customHeight="1">
      <c r="A126" s="197" t="s">
        <v>58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88" t="s">
        <v>55</v>
      </c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68">
        <v>16200</v>
      </c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>
        <v>0</v>
      </c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96">
        <v>0</v>
      </c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>
        <f>CH126</f>
        <v>0</v>
      </c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>
        <f t="shared" si="10"/>
        <v>16200</v>
      </c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146">
        <v>0</v>
      </c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8"/>
      <c r="FK126" s="5"/>
    </row>
    <row r="127" spans="1:167" s="4" customFormat="1" ht="18.75">
      <c r="A127" s="177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9"/>
      <c r="CG127" s="225" t="s">
        <v>81</v>
      </c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174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5"/>
      <c r="FF127" s="175"/>
      <c r="FG127" s="176"/>
      <c r="FH127" s="12"/>
      <c r="FI127" s="12"/>
      <c r="FJ127" s="16" t="s">
        <v>39</v>
      </c>
      <c r="FK127" s="5"/>
    </row>
    <row r="128" spans="1:167" s="4" customFormat="1" ht="19.5" customHeight="1">
      <c r="A128" s="93" t="s">
        <v>8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 t="s">
        <v>23</v>
      </c>
      <c r="AL128" s="93"/>
      <c r="AM128" s="93"/>
      <c r="AN128" s="93"/>
      <c r="AO128" s="93"/>
      <c r="AP128" s="93"/>
      <c r="AQ128" s="93" t="s">
        <v>35</v>
      </c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 t="s">
        <v>36</v>
      </c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 t="s">
        <v>37</v>
      </c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 t="s">
        <v>24</v>
      </c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171" t="s">
        <v>29</v>
      </c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3"/>
      <c r="FK128" s="5"/>
    </row>
    <row r="129" spans="1:167" s="4" customFormat="1" ht="78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 t="s">
        <v>45</v>
      </c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 t="s">
        <v>25</v>
      </c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 t="s">
        <v>26</v>
      </c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 t="s">
        <v>27</v>
      </c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 t="s">
        <v>38</v>
      </c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171" t="s">
        <v>46</v>
      </c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3"/>
      <c r="FK129" s="5"/>
    </row>
    <row r="130" spans="1:167" s="4" customFormat="1" ht="18.75">
      <c r="A130" s="94">
        <v>1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>
        <v>2</v>
      </c>
      <c r="AL130" s="94"/>
      <c r="AM130" s="94"/>
      <c r="AN130" s="94"/>
      <c r="AO130" s="94"/>
      <c r="AP130" s="94"/>
      <c r="AQ130" s="94">
        <v>3</v>
      </c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>
        <v>4</v>
      </c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>
        <v>5</v>
      </c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>
        <v>6</v>
      </c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>
        <v>7</v>
      </c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>
        <v>8</v>
      </c>
      <c r="DL130" s="94"/>
      <c r="DM130" s="94"/>
      <c r="DN130" s="94"/>
      <c r="DO130" s="94"/>
      <c r="DP130" s="94"/>
      <c r="DQ130" s="94"/>
      <c r="DR130" s="94"/>
      <c r="DS130" s="94"/>
      <c r="DT130" s="94"/>
      <c r="DU130" s="94"/>
      <c r="DV130" s="94"/>
      <c r="DW130" s="94"/>
      <c r="DX130" s="94">
        <v>9</v>
      </c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>
        <v>10</v>
      </c>
      <c r="EL130" s="94"/>
      <c r="EM130" s="94"/>
      <c r="EN130" s="94"/>
      <c r="EO130" s="94"/>
      <c r="EP130" s="94"/>
      <c r="EQ130" s="94"/>
      <c r="ER130" s="94"/>
      <c r="ES130" s="94"/>
      <c r="ET130" s="94"/>
      <c r="EU130" s="94"/>
      <c r="EV130" s="94"/>
      <c r="EW130" s="94"/>
      <c r="EX130" s="174">
        <v>11</v>
      </c>
      <c r="EY130" s="175"/>
      <c r="EZ130" s="175"/>
      <c r="FA130" s="175"/>
      <c r="FB130" s="175"/>
      <c r="FC130" s="175"/>
      <c r="FD130" s="175"/>
      <c r="FE130" s="175"/>
      <c r="FF130" s="175"/>
      <c r="FG130" s="175"/>
      <c r="FH130" s="175"/>
      <c r="FI130" s="175"/>
      <c r="FJ130" s="176"/>
      <c r="FK130" s="5"/>
    </row>
    <row r="131" spans="1:167" s="11" customFormat="1" ht="24" customHeight="1">
      <c r="A131" s="97" t="s">
        <v>95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121" t="s">
        <v>33</v>
      </c>
      <c r="AL131" s="121"/>
      <c r="AM131" s="121"/>
      <c r="AN131" s="121"/>
      <c r="AO131" s="121"/>
      <c r="AP131" s="121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66">
        <f>BC135+BC144+BC141</f>
        <v>2879200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>
        <f>BU135+BU141+BU144+BU154</f>
        <v>660128.7699999999</v>
      </c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80">
        <f>CH135+CH141+CH144+CH154</f>
        <v>646712.7899999999</v>
      </c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>
        <f>DX135+DX141+DX144+DX154</f>
        <v>646712.7899999999</v>
      </c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221">
        <f>EK135+EK141+EK144</f>
        <v>2238271.23</v>
      </c>
      <c r="EL131" s="221"/>
      <c r="EM131" s="221"/>
      <c r="EN131" s="221"/>
      <c r="EO131" s="221"/>
      <c r="EP131" s="221"/>
      <c r="EQ131" s="221"/>
      <c r="ER131" s="221"/>
      <c r="ES131" s="221"/>
      <c r="ET131" s="221"/>
      <c r="EU131" s="221"/>
      <c r="EV131" s="221"/>
      <c r="EW131" s="221"/>
      <c r="EX131" s="150">
        <f>EX135+EX141+EX144</f>
        <v>13415.979999999996</v>
      </c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2"/>
      <c r="FK131" s="10"/>
    </row>
    <row r="132" spans="1:167" s="4" customFormat="1" ht="14.25" customHeight="1">
      <c r="A132" s="160" t="s">
        <v>22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95"/>
      <c r="AL132" s="195"/>
      <c r="AM132" s="195"/>
      <c r="AN132" s="195"/>
      <c r="AO132" s="195"/>
      <c r="AP132" s="195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77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9"/>
      <c r="FK132" s="5"/>
    </row>
    <row r="133" spans="1:166" s="4" customFormat="1" ht="20.25" customHeight="1">
      <c r="A133" s="293" t="s">
        <v>124</v>
      </c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43"/>
      <c r="FI133" s="43"/>
      <c r="FJ133" s="43"/>
    </row>
    <row r="134" spans="1:166" s="4" customFormat="1" ht="18" customHeight="1">
      <c r="A134" s="196" t="s">
        <v>241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67"/>
      <c r="AL134" s="67"/>
      <c r="AM134" s="67"/>
      <c r="AN134" s="67"/>
      <c r="AO134" s="67"/>
      <c r="AP134" s="67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77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9"/>
    </row>
    <row r="135" spans="1:166" s="20" customFormat="1" ht="22.5" customHeight="1">
      <c r="A135" s="113" t="s">
        <v>122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67" t="s">
        <v>52</v>
      </c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6">
        <f>BC136+BC137</f>
        <v>2230900</v>
      </c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211">
        <f>SUM(BU136:CG137)</f>
        <v>401555.43999999994</v>
      </c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82">
        <f>SUM(CH136:CW137)</f>
        <v>388139.45999999996</v>
      </c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>
        <f>SUM(DX136:EJ137)</f>
        <v>388139.45999999996</v>
      </c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>
        <f>EK136+EK137</f>
        <v>1829344.56</v>
      </c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180">
        <f>EX136+EX137</f>
        <v>13415.979999999996</v>
      </c>
      <c r="EY135" s="181"/>
      <c r="EZ135" s="181"/>
      <c r="FA135" s="181"/>
      <c r="FB135" s="181"/>
      <c r="FC135" s="181"/>
      <c r="FD135" s="181"/>
      <c r="FE135" s="181"/>
      <c r="FF135" s="181"/>
      <c r="FG135" s="181"/>
      <c r="FH135" s="181"/>
      <c r="FI135" s="181"/>
      <c r="FJ135" s="182"/>
    </row>
    <row r="136" spans="1:166" s="4" customFormat="1" ht="23.25" customHeight="1">
      <c r="A136" s="197" t="s">
        <v>56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88" t="s">
        <v>53</v>
      </c>
      <c r="AL136" s="88"/>
      <c r="AM136" s="88"/>
      <c r="AN136" s="88"/>
      <c r="AO136" s="88"/>
      <c r="AP136" s="88"/>
      <c r="AQ136" s="88" t="s">
        <v>105</v>
      </c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68">
        <v>1716000</v>
      </c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>
        <v>331650.1</v>
      </c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96">
        <v>331650.1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>
        <f aca="true" t="shared" si="11" ref="DX136:DX142">CH136</f>
        <v>331650.1</v>
      </c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>
        <f>BC136-BU136</f>
        <v>1384349.9</v>
      </c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77">
        <f aca="true" t="shared" si="12" ref="EX136:EX142">BU136-CH136</f>
        <v>0</v>
      </c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9"/>
    </row>
    <row r="137" spans="1:166" s="4" customFormat="1" ht="23.25" customHeight="1">
      <c r="A137" s="197" t="s">
        <v>58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88" t="s">
        <v>55</v>
      </c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68">
        <v>514900</v>
      </c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>
        <v>69905.34</v>
      </c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96">
        <v>56489.36</v>
      </c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>
        <f t="shared" si="11"/>
        <v>56489.36</v>
      </c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>
        <f>BC137-BU137</f>
        <v>444994.66000000003</v>
      </c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77">
        <f t="shared" si="12"/>
        <v>13415.979999999996</v>
      </c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9"/>
    </row>
    <row r="138" spans="1:166" s="11" customFormat="1" ht="23.25" customHeight="1">
      <c r="A138" s="137" t="s">
        <v>209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212">
        <f>BC139+BC140</f>
        <v>2046900</v>
      </c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212">
        <f>BU139+BU140</f>
        <v>396695.88</v>
      </c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80">
        <f>CH139+CH140</f>
        <v>383279.89999999997</v>
      </c>
      <c r="CI138" s="210"/>
      <c r="CJ138" s="210"/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210"/>
      <c r="CZ138" s="210"/>
      <c r="DA138" s="210"/>
      <c r="DB138" s="210"/>
      <c r="DC138" s="210"/>
      <c r="DD138" s="210"/>
      <c r="DE138" s="210"/>
      <c r="DF138" s="210"/>
      <c r="DG138" s="210"/>
      <c r="DH138" s="210"/>
      <c r="DI138" s="210"/>
      <c r="DJ138" s="210"/>
      <c r="DK138" s="210"/>
      <c r="DL138" s="210"/>
      <c r="DM138" s="210"/>
      <c r="DN138" s="210"/>
      <c r="DO138" s="210"/>
      <c r="DP138" s="210"/>
      <c r="DQ138" s="210"/>
      <c r="DR138" s="210"/>
      <c r="DS138" s="210"/>
      <c r="DT138" s="210"/>
      <c r="DU138" s="210"/>
      <c r="DV138" s="210"/>
      <c r="DW138" s="210"/>
      <c r="DX138" s="80">
        <f t="shared" si="11"/>
        <v>383279.89999999997</v>
      </c>
      <c r="DY138" s="210"/>
      <c r="DZ138" s="210"/>
      <c r="EA138" s="210"/>
      <c r="EB138" s="210"/>
      <c r="EC138" s="210"/>
      <c r="ED138" s="210"/>
      <c r="EE138" s="210"/>
      <c r="EF138" s="210"/>
      <c r="EG138" s="210"/>
      <c r="EH138" s="210"/>
      <c r="EI138" s="210"/>
      <c r="EJ138" s="210"/>
      <c r="EK138" s="80">
        <f aca="true" t="shared" si="13" ref="EK138:EK144">BC138-CH138</f>
        <v>1663620.1</v>
      </c>
      <c r="EL138" s="210"/>
      <c r="EM138" s="210"/>
      <c r="EN138" s="210"/>
      <c r="EO138" s="210"/>
      <c r="EP138" s="210"/>
      <c r="EQ138" s="210"/>
      <c r="ER138" s="210"/>
      <c r="ES138" s="210"/>
      <c r="ET138" s="210"/>
      <c r="EU138" s="210"/>
      <c r="EV138" s="210"/>
      <c r="EW138" s="210"/>
      <c r="EX138" s="150">
        <f t="shared" si="12"/>
        <v>13415.98000000004</v>
      </c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2"/>
    </row>
    <row r="139" spans="1:166" s="4" customFormat="1" ht="23.25" customHeight="1">
      <c r="A139" s="197" t="s">
        <v>56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88" t="s">
        <v>53</v>
      </c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109">
        <v>1575000</v>
      </c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>
        <v>327917.72</v>
      </c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96">
        <v>327917.72</v>
      </c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>
        <f t="shared" si="11"/>
        <v>327917.72</v>
      </c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>
        <f t="shared" si="13"/>
        <v>1247082.28</v>
      </c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146">
        <f t="shared" si="12"/>
        <v>0</v>
      </c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8"/>
    </row>
    <row r="140" spans="1:166" s="4" customFormat="1" ht="21" customHeight="1">
      <c r="A140" s="197" t="s">
        <v>58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88" t="s">
        <v>55</v>
      </c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109">
        <v>471900</v>
      </c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>
        <v>68778.16</v>
      </c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96">
        <v>55362.18</v>
      </c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>
        <f t="shared" si="11"/>
        <v>55362.18</v>
      </c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>
        <f t="shared" si="13"/>
        <v>416537.82</v>
      </c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146">
        <f t="shared" si="12"/>
        <v>13415.980000000003</v>
      </c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8"/>
    </row>
    <row r="141" spans="1:166" s="20" customFormat="1" ht="21.75" customHeight="1">
      <c r="A141" s="196" t="s">
        <v>242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67" t="s">
        <v>52</v>
      </c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6">
        <f>BC142+BC143</f>
        <v>207200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211">
        <f>BU142+BU143</f>
        <v>37143.6</v>
      </c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82">
        <f>SUM(CH142:CW142)</f>
        <v>37143.6</v>
      </c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>
        <f t="shared" si="11"/>
        <v>37143.6</v>
      </c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>
        <f t="shared" si="13"/>
        <v>170056.4</v>
      </c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180">
        <f t="shared" si="12"/>
        <v>0</v>
      </c>
      <c r="EY141" s="181"/>
      <c r="EZ141" s="181"/>
      <c r="FA141" s="181"/>
      <c r="FB141" s="181"/>
      <c r="FC141" s="181"/>
      <c r="FD141" s="181"/>
      <c r="FE141" s="181"/>
      <c r="FF141" s="181"/>
      <c r="FG141" s="181"/>
      <c r="FH141" s="181"/>
      <c r="FI141" s="181"/>
      <c r="FJ141" s="182"/>
    </row>
    <row r="142" spans="1:166" s="4" customFormat="1" ht="23.25" customHeight="1">
      <c r="A142" s="197" t="s">
        <v>57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88" t="s">
        <v>54</v>
      </c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68">
        <v>159400</v>
      </c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>
        <v>37143.6</v>
      </c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96">
        <v>37143.6</v>
      </c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>
        <f t="shared" si="11"/>
        <v>37143.6</v>
      </c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>
        <f t="shared" si="13"/>
        <v>122256.4</v>
      </c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146">
        <f t="shared" si="12"/>
        <v>0</v>
      </c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8"/>
    </row>
    <row r="143" spans="1:166" s="4" customFormat="1" ht="21" customHeight="1">
      <c r="A143" s="197" t="s">
        <v>58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88" t="s">
        <v>55</v>
      </c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109">
        <v>47800</v>
      </c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>
        <v>0</v>
      </c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96">
        <v>0</v>
      </c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>
        <f>CH143</f>
        <v>0</v>
      </c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>
        <f>BC143-CH143</f>
        <v>47800</v>
      </c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146">
        <f>BU143-CH143</f>
        <v>0</v>
      </c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8"/>
    </row>
    <row r="144" spans="1:166" s="20" customFormat="1" ht="18.75" customHeight="1">
      <c r="A144" s="137" t="s">
        <v>141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6">
        <f>BC145+BC152+BC154</f>
        <v>441100</v>
      </c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211">
        <f>BU145+BU152</f>
        <v>202229.73</v>
      </c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82">
        <f>CH145+CH152</f>
        <v>202229.73</v>
      </c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>
        <f>CH144</f>
        <v>202229.73</v>
      </c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>
        <f t="shared" si="13"/>
        <v>238870.27</v>
      </c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180">
        <f>BU144-CH144</f>
        <v>0</v>
      </c>
      <c r="EY144" s="181"/>
      <c r="EZ144" s="181"/>
      <c r="FA144" s="181"/>
      <c r="FB144" s="181"/>
      <c r="FC144" s="181"/>
      <c r="FD144" s="181"/>
      <c r="FE144" s="181"/>
      <c r="FF144" s="181"/>
      <c r="FG144" s="181"/>
      <c r="FH144" s="181"/>
      <c r="FI144" s="181"/>
      <c r="FJ144" s="182"/>
    </row>
    <row r="145" spans="1:166" s="4" customFormat="1" ht="19.5" customHeight="1">
      <c r="A145" s="196" t="s">
        <v>243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6">
        <f>BC146+BC148+BC147+BC149+BC151+BC150</f>
        <v>384200</v>
      </c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53"/>
      <c r="BT145" s="53"/>
      <c r="BU145" s="212">
        <f>BU146+BU148+BU147+BU149+BU151+BU150</f>
        <v>190529.73</v>
      </c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80">
        <f>CH146+CH148+CI147+CH149+CH151+CH150</f>
        <v>190529.73</v>
      </c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0">
        <f>CH145</f>
        <v>190529.73</v>
      </c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>
        <f>EK146+EK148+EK147</f>
        <v>172072.27000000002</v>
      </c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>
        <f>EX146+EX148</f>
        <v>0</v>
      </c>
      <c r="EY145" s="80"/>
      <c r="EZ145" s="80"/>
      <c r="FA145" s="80"/>
      <c r="FB145" s="80"/>
      <c r="FC145" s="80"/>
      <c r="FD145" s="80"/>
      <c r="FE145" s="80"/>
      <c r="FF145" s="80"/>
      <c r="FG145" s="80"/>
      <c r="FH145" s="38"/>
      <c r="FI145" s="38"/>
      <c r="FJ145" s="38"/>
    </row>
    <row r="146" spans="1:166" s="4" customFormat="1" ht="22.5" customHeight="1">
      <c r="A146" s="203" t="s">
        <v>78</v>
      </c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88" t="s">
        <v>79</v>
      </c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68">
        <v>60000</v>
      </c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53"/>
      <c r="BT146" s="53"/>
      <c r="BU146" s="109">
        <v>21477.73</v>
      </c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96">
        <v>21477.73</v>
      </c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>
        <f>CH146</f>
        <v>21477.73</v>
      </c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>
        <f>BC146-BU146</f>
        <v>38522.270000000004</v>
      </c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>
        <f>BU146-CH146</f>
        <v>0</v>
      </c>
      <c r="EY146" s="96"/>
      <c r="EZ146" s="96"/>
      <c r="FA146" s="96"/>
      <c r="FB146" s="96"/>
      <c r="FC146" s="96"/>
      <c r="FD146" s="96"/>
      <c r="FE146" s="96"/>
      <c r="FF146" s="96"/>
      <c r="FG146" s="96"/>
      <c r="FH146" s="38"/>
      <c r="FI146" s="38"/>
      <c r="FJ146" s="38"/>
    </row>
    <row r="147" spans="1:166" s="32" customFormat="1" ht="21" customHeight="1">
      <c r="A147" s="204" t="s">
        <v>142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6"/>
      <c r="AI147" s="48"/>
      <c r="AJ147" s="48"/>
      <c r="AK147" s="213" t="s">
        <v>327</v>
      </c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5"/>
      <c r="BC147" s="83">
        <v>241500</v>
      </c>
      <c r="BD147" s="84"/>
      <c r="BE147" s="84"/>
      <c r="BF147" s="84"/>
      <c r="BG147" s="84"/>
      <c r="BH147" s="84"/>
      <c r="BI147" s="85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83">
        <v>120000</v>
      </c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5"/>
      <c r="CH147" s="41"/>
      <c r="CI147" s="86">
        <v>120000</v>
      </c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5"/>
      <c r="CX147" s="86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5"/>
      <c r="DS147" s="41"/>
      <c r="DT147" s="41"/>
      <c r="DU147" s="41"/>
      <c r="DV147" s="41"/>
      <c r="DW147" s="41"/>
      <c r="DX147" s="86">
        <f>CI147</f>
        <v>120000</v>
      </c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5"/>
      <c r="EK147" s="86">
        <f>BC147-CI147</f>
        <v>121500</v>
      </c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5"/>
      <c r="EX147" s="86">
        <f>BU147-CI147</f>
        <v>0</v>
      </c>
      <c r="EY147" s="64"/>
      <c r="EZ147" s="64"/>
      <c r="FA147" s="64"/>
      <c r="FB147" s="64"/>
      <c r="FC147" s="64"/>
      <c r="FD147" s="64"/>
      <c r="FE147" s="65"/>
      <c r="FF147" s="41"/>
      <c r="FG147" s="41"/>
      <c r="FH147" s="41"/>
      <c r="FI147" s="41"/>
      <c r="FJ147" s="41"/>
    </row>
    <row r="148" spans="1:166" s="4" customFormat="1" ht="22.5" customHeight="1">
      <c r="A148" s="113" t="s">
        <v>180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88" t="s">
        <v>63</v>
      </c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68">
        <v>13500</v>
      </c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53"/>
      <c r="BT148" s="53"/>
      <c r="BU148" s="109">
        <v>1450</v>
      </c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96">
        <v>1450</v>
      </c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>
        <f>CH148</f>
        <v>1450</v>
      </c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>
        <f>BC148-BU148</f>
        <v>12050</v>
      </c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>
        <f>BU148-CH148</f>
        <v>0</v>
      </c>
      <c r="EY148" s="96"/>
      <c r="EZ148" s="96"/>
      <c r="FA148" s="96"/>
      <c r="FB148" s="96"/>
      <c r="FC148" s="96"/>
      <c r="FD148" s="96"/>
      <c r="FE148" s="96"/>
      <c r="FF148" s="96"/>
      <c r="FG148" s="96"/>
      <c r="FH148" s="38"/>
      <c r="FI148" s="38"/>
      <c r="FJ148" s="38"/>
    </row>
    <row r="149" spans="1:166" s="4" customFormat="1" ht="19.5" customHeight="1">
      <c r="A149" s="203" t="s">
        <v>66</v>
      </c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88" t="s">
        <v>60</v>
      </c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68">
        <v>50000</v>
      </c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53"/>
      <c r="BT149" s="53"/>
      <c r="BU149" s="109">
        <v>46652</v>
      </c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96">
        <v>46652</v>
      </c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>
        <f>CH149</f>
        <v>46652</v>
      </c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>
        <f>BC149-BU149</f>
        <v>3348</v>
      </c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>
        <f>BU149-CH149</f>
        <v>0</v>
      </c>
      <c r="EY149" s="96"/>
      <c r="EZ149" s="96"/>
      <c r="FA149" s="96"/>
      <c r="FB149" s="96"/>
      <c r="FC149" s="96"/>
      <c r="FD149" s="96"/>
      <c r="FE149" s="96"/>
      <c r="FF149" s="96"/>
      <c r="FG149" s="96"/>
      <c r="FH149" s="38"/>
      <c r="FI149" s="38"/>
      <c r="FJ149" s="38"/>
    </row>
    <row r="150" spans="1:166" s="4" customFormat="1" ht="19.5" customHeight="1">
      <c r="A150" s="113" t="s">
        <v>107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25" t="s">
        <v>62</v>
      </c>
      <c r="AL150" s="126"/>
      <c r="AM150" s="126"/>
      <c r="AN150" s="126"/>
      <c r="AO150" s="126"/>
      <c r="AP150" s="127"/>
      <c r="AQ150" s="125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7"/>
      <c r="BC150" s="100">
        <v>0</v>
      </c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2"/>
      <c r="BU150" s="100">
        <v>0</v>
      </c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2"/>
      <c r="CH150" s="77">
        <v>0</v>
      </c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9"/>
      <c r="CX150" s="77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9"/>
      <c r="DK150" s="77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9"/>
      <c r="DX150" s="77">
        <f>CH150</f>
        <v>0</v>
      </c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9"/>
      <c r="EK150" s="77">
        <f>BC150-CH150</f>
        <v>0</v>
      </c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9"/>
      <c r="EX150" s="146">
        <v>0</v>
      </c>
      <c r="EY150" s="147"/>
      <c r="EZ150" s="147"/>
      <c r="FA150" s="147"/>
      <c r="FB150" s="147"/>
      <c r="FC150" s="147"/>
      <c r="FD150" s="147"/>
      <c r="FE150" s="147"/>
      <c r="FF150" s="147"/>
      <c r="FG150" s="148"/>
      <c r="FH150" s="44"/>
      <c r="FI150" s="44"/>
      <c r="FJ150" s="44"/>
    </row>
    <row r="151" spans="1:166" s="4" customFormat="1" ht="19.5" customHeight="1">
      <c r="A151" s="113" t="s">
        <v>125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88" t="s">
        <v>61</v>
      </c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68">
        <v>19200</v>
      </c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53"/>
      <c r="BT151" s="53"/>
      <c r="BU151" s="109">
        <v>950</v>
      </c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96">
        <v>950</v>
      </c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>
        <f>CH151</f>
        <v>950</v>
      </c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>
        <f>BC151-CH151</f>
        <v>18250</v>
      </c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>
        <f>BU151-CH151</f>
        <v>0</v>
      </c>
      <c r="EY151" s="96"/>
      <c r="EZ151" s="96"/>
      <c r="FA151" s="96"/>
      <c r="FB151" s="96"/>
      <c r="FC151" s="96"/>
      <c r="FD151" s="96"/>
      <c r="FE151" s="96"/>
      <c r="FF151" s="96"/>
      <c r="FG151" s="96"/>
      <c r="FH151" s="38"/>
      <c r="FI151" s="38"/>
      <c r="FJ151" s="38"/>
    </row>
    <row r="152" spans="1:166" s="11" customFormat="1" ht="19.5" customHeight="1">
      <c r="A152" s="137" t="s">
        <v>244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66">
        <f>BC153</f>
        <v>21800</v>
      </c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54"/>
      <c r="BT152" s="54"/>
      <c r="BU152" s="212">
        <f>BU153</f>
        <v>11700</v>
      </c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80">
        <f>CH153</f>
        <v>11700</v>
      </c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>
        <f>DX153</f>
        <v>11700</v>
      </c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>
        <f>EK153</f>
        <v>10100</v>
      </c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>
        <f>EX153</f>
        <v>0</v>
      </c>
      <c r="EY152" s="80"/>
      <c r="EZ152" s="80"/>
      <c r="FA152" s="80"/>
      <c r="FB152" s="80"/>
      <c r="FC152" s="80"/>
      <c r="FD152" s="80"/>
      <c r="FE152" s="80"/>
      <c r="FF152" s="80"/>
      <c r="FG152" s="80"/>
      <c r="FH152" s="36"/>
      <c r="FI152" s="36"/>
      <c r="FJ152" s="36"/>
    </row>
    <row r="153" spans="1:166" s="4" customFormat="1" ht="34.5" customHeight="1">
      <c r="A153" s="216" t="s">
        <v>174</v>
      </c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8"/>
      <c r="AK153" s="88" t="s">
        <v>64</v>
      </c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68">
        <v>21800</v>
      </c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53"/>
      <c r="BR153" s="53"/>
      <c r="BS153" s="53"/>
      <c r="BT153" s="53"/>
      <c r="BU153" s="109">
        <v>11700</v>
      </c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96">
        <v>11700</v>
      </c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>
        <f>CH153</f>
        <v>11700</v>
      </c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294">
        <f>BC153-BU153</f>
        <v>10100</v>
      </c>
      <c r="EL153" s="142"/>
      <c r="EM153" s="142"/>
      <c r="EN153" s="142"/>
      <c r="EO153" s="142"/>
      <c r="EP153" s="142"/>
      <c r="EQ153" s="142"/>
      <c r="ER153" s="142"/>
      <c r="ES153" s="142"/>
      <c r="ET153" s="142"/>
      <c r="EU153" s="142"/>
      <c r="EV153" s="142"/>
      <c r="EW153" s="142"/>
      <c r="EX153" s="96">
        <f>BU153-CH153</f>
        <v>0</v>
      </c>
      <c r="EY153" s="96"/>
      <c r="EZ153" s="96"/>
      <c r="FA153" s="96"/>
      <c r="FB153" s="96"/>
      <c r="FC153" s="96"/>
      <c r="FD153" s="96"/>
      <c r="FE153" s="96"/>
      <c r="FF153" s="96"/>
      <c r="FG153" s="96"/>
      <c r="FH153" s="38"/>
      <c r="FI153" s="38"/>
      <c r="FJ153" s="38"/>
    </row>
    <row r="154" spans="1:166" s="11" customFormat="1" ht="19.5" customHeight="1">
      <c r="A154" s="137" t="s">
        <v>276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66">
        <f>BC155</f>
        <v>35100</v>
      </c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54"/>
      <c r="BT154" s="54"/>
      <c r="BU154" s="212">
        <f>BU155</f>
        <v>19200</v>
      </c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80">
        <f>CH155</f>
        <v>19200</v>
      </c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>
        <f>DX155</f>
        <v>19200</v>
      </c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>
        <f>EK155</f>
        <v>15900</v>
      </c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EV154" s="80"/>
      <c r="EW154" s="80"/>
      <c r="EX154" s="80">
        <f>EX155</f>
        <v>0</v>
      </c>
      <c r="EY154" s="80"/>
      <c r="EZ154" s="80"/>
      <c r="FA154" s="80"/>
      <c r="FB154" s="80"/>
      <c r="FC154" s="80"/>
      <c r="FD154" s="80"/>
      <c r="FE154" s="80"/>
      <c r="FF154" s="80"/>
      <c r="FG154" s="80"/>
      <c r="FH154" s="36"/>
      <c r="FI154" s="36"/>
      <c r="FJ154" s="36"/>
    </row>
    <row r="155" spans="1:166" s="4" customFormat="1" ht="34.5" customHeight="1">
      <c r="A155" s="216" t="s">
        <v>174</v>
      </c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8"/>
      <c r="AK155" s="88" t="s">
        <v>64</v>
      </c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68">
        <v>35100</v>
      </c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53"/>
      <c r="BR155" s="53"/>
      <c r="BS155" s="53"/>
      <c r="BT155" s="53"/>
      <c r="BU155" s="109">
        <v>19200</v>
      </c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96">
        <v>19200</v>
      </c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>
        <f>CH155</f>
        <v>19200</v>
      </c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294">
        <f>BC155-BU155</f>
        <v>15900</v>
      </c>
      <c r="EL155" s="142"/>
      <c r="EM155" s="142"/>
      <c r="EN155" s="142"/>
      <c r="EO155" s="142"/>
      <c r="EP155" s="142"/>
      <c r="EQ155" s="142"/>
      <c r="ER155" s="142"/>
      <c r="ES155" s="142"/>
      <c r="ET155" s="142"/>
      <c r="EU155" s="142"/>
      <c r="EV155" s="142"/>
      <c r="EW155" s="142"/>
      <c r="EX155" s="96">
        <f>BU155-CH155</f>
        <v>0</v>
      </c>
      <c r="EY155" s="96"/>
      <c r="EZ155" s="96"/>
      <c r="FA155" s="96"/>
      <c r="FB155" s="96"/>
      <c r="FC155" s="96"/>
      <c r="FD155" s="96"/>
      <c r="FE155" s="96"/>
      <c r="FF155" s="96"/>
      <c r="FG155" s="96"/>
      <c r="FH155" s="38"/>
      <c r="FI155" s="38"/>
      <c r="FJ155" s="38"/>
    </row>
    <row r="156" spans="1:166" s="4" customFormat="1" ht="18.75">
      <c r="A156" s="177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9"/>
      <c r="CG156" s="225" t="s">
        <v>81</v>
      </c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174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6"/>
      <c r="FH156" s="12"/>
      <c r="FI156" s="12"/>
      <c r="FJ156" s="16" t="s">
        <v>39</v>
      </c>
    </row>
    <row r="157" spans="1:166" s="4" customFormat="1" ht="20.25" customHeight="1">
      <c r="A157" s="93" t="s">
        <v>8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 t="s">
        <v>23</v>
      </c>
      <c r="AL157" s="93"/>
      <c r="AM157" s="93"/>
      <c r="AN157" s="93"/>
      <c r="AO157" s="93"/>
      <c r="AP157" s="93"/>
      <c r="AQ157" s="93" t="s">
        <v>35</v>
      </c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 t="s">
        <v>36</v>
      </c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 t="s">
        <v>37</v>
      </c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 t="s">
        <v>24</v>
      </c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171" t="s">
        <v>29</v>
      </c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3"/>
    </row>
    <row r="158" spans="1:166" s="4" customFormat="1" ht="78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 t="s">
        <v>45</v>
      </c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 t="s">
        <v>25</v>
      </c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 t="s">
        <v>26</v>
      </c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 t="s">
        <v>27</v>
      </c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 t="s">
        <v>38</v>
      </c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  <c r="EX158" s="171" t="s">
        <v>46</v>
      </c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3"/>
    </row>
    <row r="159" spans="1:166" s="4" customFormat="1" ht="18.75">
      <c r="A159" s="94">
        <v>1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>
        <v>2</v>
      </c>
      <c r="AL159" s="94"/>
      <c r="AM159" s="94"/>
      <c r="AN159" s="94"/>
      <c r="AO159" s="94"/>
      <c r="AP159" s="94"/>
      <c r="AQ159" s="94">
        <v>3</v>
      </c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>
        <v>4</v>
      </c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>
        <v>5</v>
      </c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>
        <v>6</v>
      </c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>
        <v>7</v>
      </c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>
        <v>8</v>
      </c>
      <c r="DL159" s="94"/>
      <c r="DM159" s="94"/>
      <c r="DN159" s="94"/>
      <c r="DO159" s="94"/>
      <c r="DP159" s="94"/>
      <c r="DQ159" s="94"/>
      <c r="DR159" s="94"/>
      <c r="DS159" s="94"/>
      <c r="DT159" s="94"/>
      <c r="DU159" s="94"/>
      <c r="DV159" s="94"/>
      <c r="DW159" s="94"/>
      <c r="DX159" s="94">
        <v>9</v>
      </c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>
        <v>10</v>
      </c>
      <c r="EL159" s="94"/>
      <c r="EM159" s="94"/>
      <c r="EN159" s="94"/>
      <c r="EO159" s="94"/>
      <c r="EP159" s="94"/>
      <c r="EQ159" s="94"/>
      <c r="ER159" s="94"/>
      <c r="ES159" s="94"/>
      <c r="ET159" s="94"/>
      <c r="EU159" s="94"/>
      <c r="EV159" s="94"/>
      <c r="EW159" s="94"/>
      <c r="EX159" s="174">
        <v>11</v>
      </c>
      <c r="EY159" s="175"/>
      <c r="EZ159" s="175"/>
      <c r="FA159" s="175"/>
      <c r="FB159" s="175"/>
      <c r="FC159" s="175"/>
      <c r="FD159" s="175"/>
      <c r="FE159" s="175"/>
      <c r="FF159" s="175"/>
      <c r="FG159" s="175"/>
      <c r="FH159" s="175"/>
      <c r="FI159" s="175"/>
      <c r="FJ159" s="176"/>
    </row>
    <row r="160" spans="1:166" s="4" customFormat="1" ht="22.5" customHeight="1">
      <c r="A160" s="219" t="s">
        <v>32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88" t="s">
        <v>33</v>
      </c>
      <c r="AL160" s="88"/>
      <c r="AM160" s="88"/>
      <c r="AN160" s="88"/>
      <c r="AO160" s="88"/>
      <c r="AP160" s="88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6">
        <f>BC163</f>
        <v>200</v>
      </c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53"/>
      <c r="BT160" s="53"/>
      <c r="BU160" s="212">
        <f>BU163</f>
        <v>200</v>
      </c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80">
        <f>CH163</f>
        <v>200</v>
      </c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80">
        <f>DX163</f>
        <v>200</v>
      </c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>
        <f>BU160-CH160</f>
        <v>0</v>
      </c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272">
        <f>EX163</f>
        <v>0</v>
      </c>
      <c r="EY160" s="273"/>
      <c r="EZ160" s="273"/>
      <c r="FA160" s="273"/>
      <c r="FB160" s="273"/>
      <c r="FC160" s="273"/>
      <c r="FD160" s="273"/>
      <c r="FE160" s="273"/>
      <c r="FF160" s="273"/>
      <c r="FG160" s="273"/>
      <c r="FH160" s="274"/>
      <c r="FI160" s="13"/>
      <c r="FJ160" s="13"/>
    </row>
    <row r="161" spans="1:166" s="4" customFormat="1" ht="18.75" customHeight="1">
      <c r="A161" s="197" t="s">
        <v>22</v>
      </c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88" t="s">
        <v>34</v>
      </c>
      <c r="AL161" s="88"/>
      <c r="AM161" s="88"/>
      <c r="AN161" s="88"/>
      <c r="AO161" s="88"/>
      <c r="AP161" s="88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211"/>
      <c r="CD161" s="211"/>
      <c r="CE161" s="211"/>
      <c r="CF161" s="211"/>
      <c r="CG161" s="211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163"/>
      <c r="EY161" s="163"/>
      <c r="EZ161" s="163"/>
      <c r="FA161" s="163"/>
      <c r="FB161" s="163"/>
      <c r="FC161" s="163"/>
      <c r="FD161" s="163"/>
      <c r="FE161" s="163"/>
      <c r="FF161" s="163"/>
      <c r="FG161" s="163"/>
      <c r="FH161" s="13"/>
      <c r="FI161" s="13"/>
      <c r="FJ161" s="13"/>
    </row>
    <row r="162" spans="1:166" s="20" customFormat="1" ht="134.25" customHeight="1">
      <c r="A162" s="113" t="s">
        <v>179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1"/>
      <c r="BS162" s="56"/>
      <c r="BT162" s="56"/>
      <c r="BU162" s="211"/>
      <c r="BV162" s="211"/>
      <c r="BW162" s="211"/>
      <c r="BX162" s="211"/>
      <c r="BY162" s="211"/>
      <c r="BZ162" s="211"/>
      <c r="CA162" s="211"/>
      <c r="CB162" s="211"/>
      <c r="CC162" s="211"/>
      <c r="CD162" s="211"/>
      <c r="CE162" s="211"/>
      <c r="CF162" s="211"/>
      <c r="CG162" s="211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310"/>
      <c r="EY162" s="310"/>
      <c r="EZ162" s="310"/>
      <c r="FA162" s="310"/>
      <c r="FB162" s="310"/>
      <c r="FC162" s="310"/>
      <c r="FD162" s="310"/>
      <c r="FE162" s="310"/>
      <c r="FF162" s="310"/>
      <c r="FG162" s="310"/>
      <c r="FH162" s="18"/>
      <c r="FI162" s="18"/>
      <c r="FJ162" s="18"/>
    </row>
    <row r="163" spans="1:166" s="4" customFormat="1" ht="19.5" customHeight="1">
      <c r="A163" s="196" t="s">
        <v>245</v>
      </c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66">
        <f>BC164</f>
        <v>200</v>
      </c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>
        <f>BU164</f>
        <v>200</v>
      </c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80">
        <f>CH164</f>
        <v>200</v>
      </c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>
        <f>DX164</f>
        <v>200</v>
      </c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>
        <f>BC163-CH163</f>
        <v>0</v>
      </c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272">
        <f>EX164</f>
        <v>0</v>
      </c>
      <c r="EY163" s="273"/>
      <c r="EZ163" s="273"/>
      <c r="FA163" s="273"/>
      <c r="FB163" s="273"/>
      <c r="FC163" s="273"/>
      <c r="FD163" s="273"/>
      <c r="FE163" s="273"/>
      <c r="FF163" s="273"/>
      <c r="FG163" s="273"/>
      <c r="FH163" s="273"/>
      <c r="FI163" s="273"/>
      <c r="FJ163" s="274"/>
    </row>
    <row r="164" spans="1:166" s="20" customFormat="1" ht="21" customHeight="1">
      <c r="A164" s="208" t="s">
        <v>125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88" t="s">
        <v>61</v>
      </c>
      <c r="AL164" s="88"/>
      <c r="AM164" s="88"/>
      <c r="AN164" s="88"/>
      <c r="AO164" s="88"/>
      <c r="AP164" s="88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8">
        <v>200</v>
      </c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>
        <v>200</v>
      </c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96">
        <v>200</v>
      </c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>
        <f>CH164</f>
        <v>200</v>
      </c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>
        <f>BC164-CH164</f>
        <v>0</v>
      </c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296">
        <f>BU164-CH164</f>
        <v>0</v>
      </c>
      <c r="EY164" s="297"/>
      <c r="EZ164" s="297"/>
      <c r="FA164" s="297"/>
      <c r="FB164" s="297"/>
      <c r="FC164" s="297"/>
      <c r="FD164" s="297"/>
      <c r="FE164" s="297"/>
      <c r="FF164" s="297"/>
      <c r="FG164" s="297"/>
      <c r="FH164" s="297"/>
      <c r="FI164" s="297"/>
      <c r="FJ164" s="298"/>
    </row>
    <row r="165" spans="1:166" s="4" customFormat="1" ht="15" customHeight="1">
      <c r="A165" s="177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9"/>
      <c r="CE165" s="12"/>
      <c r="CF165" s="12"/>
      <c r="CG165" s="225" t="s">
        <v>81</v>
      </c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94"/>
      <c r="FD165" s="94"/>
      <c r="FE165" s="94"/>
      <c r="FF165" s="94"/>
      <c r="FG165" s="94"/>
      <c r="FH165" s="12"/>
      <c r="FI165" s="12"/>
      <c r="FJ165" s="16" t="s">
        <v>39</v>
      </c>
    </row>
    <row r="166" spans="1:166" s="4" customFormat="1" ht="32.25" customHeight="1">
      <c r="A166" s="93" t="s">
        <v>8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 t="s">
        <v>23</v>
      </c>
      <c r="AL166" s="93"/>
      <c r="AM166" s="93"/>
      <c r="AN166" s="93"/>
      <c r="AO166" s="93"/>
      <c r="AP166" s="93"/>
      <c r="AQ166" s="93" t="s">
        <v>35</v>
      </c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 t="s">
        <v>120</v>
      </c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 t="s">
        <v>37</v>
      </c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 t="s">
        <v>24</v>
      </c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171" t="s">
        <v>29</v>
      </c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3"/>
    </row>
    <row r="167" spans="1:166" s="4" customFormat="1" ht="81.7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 t="s">
        <v>45</v>
      </c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 t="s">
        <v>25</v>
      </c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 t="s">
        <v>26</v>
      </c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 t="s">
        <v>27</v>
      </c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 t="s">
        <v>38</v>
      </c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171" t="s">
        <v>46</v>
      </c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3"/>
    </row>
    <row r="168" spans="1:166" s="4" customFormat="1" ht="15" customHeight="1">
      <c r="A168" s="94">
        <v>1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>
        <v>2</v>
      </c>
      <c r="AL168" s="94"/>
      <c r="AM168" s="94"/>
      <c r="AN168" s="94"/>
      <c r="AO168" s="94"/>
      <c r="AP168" s="94"/>
      <c r="AQ168" s="94">
        <v>3</v>
      </c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>
        <v>4</v>
      </c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>
        <v>5</v>
      </c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>
        <v>6</v>
      </c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>
        <v>7</v>
      </c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>
        <v>8</v>
      </c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94">
        <v>9</v>
      </c>
      <c r="DY168" s="94"/>
      <c r="DZ168" s="94"/>
      <c r="EA168" s="94"/>
      <c r="EB168" s="94"/>
      <c r="EC168" s="94"/>
      <c r="ED168" s="94"/>
      <c r="EE168" s="94"/>
      <c r="EF168" s="94"/>
      <c r="EG168" s="94"/>
      <c r="EH168" s="94"/>
      <c r="EI168" s="94"/>
      <c r="EJ168" s="94"/>
      <c r="EK168" s="94">
        <v>10</v>
      </c>
      <c r="EL168" s="94"/>
      <c r="EM168" s="94"/>
      <c r="EN168" s="94"/>
      <c r="EO168" s="94"/>
      <c r="EP168" s="94"/>
      <c r="EQ168" s="94"/>
      <c r="ER168" s="94"/>
      <c r="ES168" s="94"/>
      <c r="ET168" s="94"/>
      <c r="EU168" s="94"/>
      <c r="EV168" s="94"/>
      <c r="EW168" s="94"/>
      <c r="EX168" s="174">
        <v>11</v>
      </c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6"/>
    </row>
    <row r="169" spans="1:166" s="4" customFormat="1" ht="19.5" customHeight="1">
      <c r="A169" s="219" t="s">
        <v>32</v>
      </c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88" t="s">
        <v>33</v>
      </c>
      <c r="AL169" s="88"/>
      <c r="AM169" s="88"/>
      <c r="AN169" s="88"/>
      <c r="AO169" s="88"/>
      <c r="AP169" s="88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6">
        <f>BC182+BC175+BC172+BC179+BC177</f>
        <v>224190.74</v>
      </c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53"/>
      <c r="BT169" s="53"/>
      <c r="BU169" s="212">
        <f>BU175+BU182+BU172+BU179+BU177</f>
        <v>81733.5</v>
      </c>
      <c r="BV169" s="212"/>
      <c r="BW169" s="212"/>
      <c r="BX169" s="212"/>
      <c r="BY169" s="212"/>
      <c r="BZ169" s="212"/>
      <c r="CA169" s="212"/>
      <c r="CB169" s="212"/>
      <c r="CC169" s="212"/>
      <c r="CD169" s="212"/>
      <c r="CE169" s="212"/>
      <c r="CF169" s="212"/>
      <c r="CG169" s="212"/>
      <c r="CH169" s="80">
        <f>CH172+CH175+CH182+CH179+CH177</f>
        <v>81733.5</v>
      </c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80">
        <f>DX172+DX175+DX182+DX179+DX177</f>
        <v>81733.5</v>
      </c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>
        <f>BC169-CH169</f>
        <v>142457.24</v>
      </c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150">
        <f>EX183</f>
        <v>0</v>
      </c>
      <c r="EY169" s="151"/>
      <c r="EZ169" s="151"/>
      <c r="FA169" s="151"/>
      <c r="FB169" s="151"/>
      <c r="FC169" s="151"/>
      <c r="FD169" s="151"/>
      <c r="FE169" s="151"/>
      <c r="FF169" s="151"/>
      <c r="FG169" s="151"/>
      <c r="FH169" s="152"/>
      <c r="FI169" s="13"/>
      <c r="FJ169" s="13"/>
    </row>
    <row r="170" spans="1:166" s="4" customFormat="1" ht="19.5" customHeight="1">
      <c r="A170" s="197" t="s">
        <v>22</v>
      </c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88"/>
      <c r="AL170" s="88"/>
      <c r="AM170" s="88"/>
      <c r="AN170" s="88"/>
      <c r="AO170" s="88"/>
      <c r="AP170" s="88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211"/>
      <c r="BT170" s="211"/>
      <c r="BU170" s="211"/>
      <c r="BV170" s="211"/>
      <c r="BW170" s="211"/>
      <c r="BX170" s="211"/>
      <c r="BY170" s="211"/>
      <c r="BZ170" s="211"/>
      <c r="CA170" s="211"/>
      <c r="CB170" s="211"/>
      <c r="CC170" s="211"/>
      <c r="CD170" s="211"/>
      <c r="CE170" s="211"/>
      <c r="CF170" s="211"/>
      <c r="CG170" s="211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38"/>
      <c r="FI170" s="13"/>
      <c r="FJ170" s="13"/>
    </row>
    <row r="171" spans="1:166" s="4" customFormat="1" ht="54.75" customHeight="1">
      <c r="A171" s="200" t="s">
        <v>253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2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53"/>
      <c r="BT171" s="53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149"/>
      <c r="EZ171" s="149"/>
      <c r="FA171" s="149"/>
      <c r="FB171" s="149"/>
      <c r="FC171" s="149"/>
      <c r="FD171" s="149"/>
      <c r="FE171" s="149"/>
      <c r="FF171" s="149"/>
      <c r="FG171" s="149"/>
      <c r="FH171" s="38"/>
      <c r="FI171" s="13"/>
      <c r="FJ171" s="13"/>
    </row>
    <row r="172" spans="1:166" s="11" customFormat="1" ht="18.75" customHeight="1">
      <c r="A172" s="196" t="s">
        <v>246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66">
        <f>BC173</f>
        <v>10000</v>
      </c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54"/>
      <c r="BT172" s="54"/>
      <c r="BU172" s="66">
        <f>BU173</f>
        <v>0</v>
      </c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80">
        <f>CH173</f>
        <v>0</v>
      </c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>
        <f>DX173</f>
        <v>0</v>
      </c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>
        <f>BC172-CH172</f>
        <v>10000</v>
      </c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>
        <f>BU172-CH172</f>
        <v>0</v>
      </c>
      <c r="EY172" s="309"/>
      <c r="EZ172" s="309"/>
      <c r="FA172" s="309"/>
      <c r="FB172" s="309"/>
      <c r="FC172" s="309"/>
      <c r="FD172" s="309"/>
      <c r="FE172" s="309"/>
      <c r="FF172" s="309"/>
      <c r="FG172" s="309"/>
      <c r="FH172" s="36"/>
      <c r="FI172" s="9"/>
      <c r="FJ172" s="9"/>
    </row>
    <row r="173" spans="1:166" s="4" customFormat="1" ht="21.75" customHeight="1">
      <c r="A173" s="197" t="s">
        <v>59</v>
      </c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88" t="s">
        <v>60</v>
      </c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68">
        <v>10000</v>
      </c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53"/>
      <c r="BT173" s="53"/>
      <c r="BU173" s="68">
        <v>0</v>
      </c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>
        <f>BC173-CH173</f>
        <v>10000</v>
      </c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>
        <f>BU173-CH173</f>
        <v>0</v>
      </c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38"/>
      <c r="FI173" s="13"/>
      <c r="FJ173" s="13"/>
    </row>
    <row r="174" spans="1:166" s="4" customFormat="1" ht="37.5" customHeight="1">
      <c r="A174" s="199" t="s">
        <v>247</v>
      </c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88"/>
      <c r="AL174" s="88"/>
      <c r="AM174" s="88"/>
      <c r="AN174" s="88"/>
      <c r="AO174" s="88"/>
      <c r="AP174" s="88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211"/>
      <c r="BT174" s="211"/>
      <c r="BU174" s="211"/>
      <c r="BV174" s="211"/>
      <c r="BW174" s="211"/>
      <c r="BX174" s="211"/>
      <c r="BY174" s="211"/>
      <c r="BZ174" s="211"/>
      <c r="CA174" s="211"/>
      <c r="CB174" s="211"/>
      <c r="CC174" s="211"/>
      <c r="CD174" s="211"/>
      <c r="CE174" s="211"/>
      <c r="CF174" s="211"/>
      <c r="CG174" s="211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38"/>
      <c r="FI174" s="13"/>
      <c r="FJ174" s="13"/>
    </row>
    <row r="175" spans="1:166" s="4" customFormat="1" ht="19.5" customHeight="1">
      <c r="A175" s="196" t="s">
        <v>248</v>
      </c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88"/>
      <c r="AL175" s="88"/>
      <c r="AM175" s="88"/>
      <c r="AN175" s="88"/>
      <c r="AO175" s="88"/>
      <c r="AP175" s="88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6">
        <f>BC176</f>
        <v>70000</v>
      </c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>
        <f>BU176</f>
        <v>33105.5</v>
      </c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80">
        <f>CH176</f>
        <v>33105.5</v>
      </c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0">
        <f>DX176</f>
        <v>33105.5</v>
      </c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>
        <f aca="true" t="shared" si="14" ref="EK175:EK180">BC175-CH175</f>
        <v>36894.5</v>
      </c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  <c r="EX175" s="80">
        <v>0</v>
      </c>
      <c r="EY175" s="80"/>
      <c r="EZ175" s="80"/>
      <c r="FA175" s="80"/>
      <c r="FB175" s="80"/>
      <c r="FC175" s="80"/>
      <c r="FD175" s="80"/>
      <c r="FE175" s="80"/>
      <c r="FF175" s="80"/>
      <c r="FG175" s="80"/>
      <c r="FH175" s="38"/>
      <c r="FI175" s="13"/>
      <c r="FJ175" s="13"/>
    </row>
    <row r="176" spans="1:166" s="4" customFormat="1" ht="19.5" customHeight="1">
      <c r="A176" s="197" t="s">
        <v>211</v>
      </c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88" t="s">
        <v>60</v>
      </c>
      <c r="AL176" s="88"/>
      <c r="AM176" s="88"/>
      <c r="AN176" s="88"/>
      <c r="AO176" s="88"/>
      <c r="AP176" s="88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8">
        <v>70000</v>
      </c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>
        <v>33105.5</v>
      </c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96">
        <v>33105.5</v>
      </c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96">
        <v>33105.5</v>
      </c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80">
        <f t="shared" si="14"/>
        <v>36894.5</v>
      </c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  <c r="EX176" s="96">
        <v>0</v>
      </c>
      <c r="EY176" s="96"/>
      <c r="EZ176" s="96"/>
      <c r="FA176" s="96"/>
      <c r="FB176" s="96"/>
      <c r="FC176" s="96"/>
      <c r="FD176" s="96"/>
      <c r="FE176" s="96"/>
      <c r="FF176" s="96"/>
      <c r="FG176" s="96"/>
      <c r="FH176" s="38"/>
      <c r="FI176" s="13"/>
      <c r="FJ176" s="13"/>
    </row>
    <row r="177" spans="1:166" s="4" customFormat="1" ht="19.5" customHeight="1">
      <c r="A177" s="196" t="s">
        <v>322</v>
      </c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88"/>
      <c r="AL177" s="88"/>
      <c r="AM177" s="88"/>
      <c r="AN177" s="88"/>
      <c r="AO177" s="88"/>
      <c r="AP177" s="88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6">
        <f>BC178</f>
        <v>16190.74</v>
      </c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>
        <f>BU178</f>
        <v>8616</v>
      </c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80">
        <f>CH178</f>
        <v>8616</v>
      </c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0">
        <f>DX178</f>
        <v>8616</v>
      </c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>
        <f t="shared" si="14"/>
        <v>7574.74</v>
      </c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  <c r="EV177" s="80"/>
      <c r="EW177" s="80"/>
      <c r="EX177" s="80">
        <v>0</v>
      </c>
      <c r="EY177" s="80"/>
      <c r="EZ177" s="80"/>
      <c r="FA177" s="80"/>
      <c r="FB177" s="80"/>
      <c r="FC177" s="80"/>
      <c r="FD177" s="80"/>
      <c r="FE177" s="80"/>
      <c r="FF177" s="80"/>
      <c r="FG177" s="80"/>
      <c r="FH177" s="38"/>
      <c r="FI177" s="13"/>
      <c r="FJ177" s="13"/>
    </row>
    <row r="178" spans="1:166" s="4" customFormat="1" ht="19.5" customHeight="1">
      <c r="A178" s="197" t="s">
        <v>211</v>
      </c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88" t="s">
        <v>60</v>
      </c>
      <c r="AL178" s="88"/>
      <c r="AM178" s="88"/>
      <c r="AN178" s="88"/>
      <c r="AO178" s="88"/>
      <c r="AP178" s="88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8">
        <v>16190.74</v>
      </c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>
        <v>8616</v>
      </c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96">
        <v>8616</v>
      </c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96">
        <v>8616</v>
      </c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80">
        <f t="shared" si="14"/>
        <v>7574.74</v>
      </c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96">
        <v>0</v>
      </c>
      <c r="EY178" s="96"/>
      <c r="EZ178" s="96"/>
      <c r="FA178" s="96"/>
      <c r="FB178" s="96"/>
      <c r="FC178" s="96"/>
      <c r="FD178" s="96"/>
      <c r="FE178" s="96"/>
      <c r="FF178" s="96"/>
      <c r="FG178" s="96"/>
      <c r="FH178" s="38"/>
      <c r="FI178" s="13"/>
      <c r="FJ178" s="13"/>
    </row>
    <row r="179" spans="1:166" s="4" customFormat="1" ht="19.5" customHeight="1">
      <c r="A179" s="196" t="s">
        <v>321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88"/>
      <c r="AL179" s="88"/>
      <c r="AM179" s="88"/>
      <c r="AN179" s="88"/>
      <c r="AO179" s="88"/>
      <c r="AP179" s="88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6">
        <f>BC180</f>
        <v>5000</v>
      </c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>
        <f>BU180</f>
        <v>5000</v>
      </c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80">
        <f>CH180</f>
        <v>5000</v>
      </c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0">
        <f>DX180</f>
        <v>5000</v>
      </c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>
        <f t="shared" si="14"/>
        <v>0</v>
      </c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>
        <v>0</v>
      </c>
      <c r="EY179" s="80"/>
      <c r="EZ179" s="80"/>
      <c r="FA179" s="80"/>
      <c r="FB179" s="80"/>
      <c r="FC179" s="80"/>
      <c r="FD179" s="80"/>
      <c r="FE179" s="80"/>
      <c r="FF179" s="80"/>
      <c r="FG179" s="80"/>
      <c r="FH179" s="38"/>
      <c r="FI179" s="13"/>
      <c r="FJ179" s="13"/>
    </row>
    <row r="180" spans="1:166" s="4" customFormat="1" ht="20.25" customHeight="1">
      <c r="A180" s="197" t="s">
        <v>59</v>
      </c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88" t="s">
        <v>67</v>
      </c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68">
        <v>5000</v>
      </c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53"/>
      <c r="BT180" s="53"/>
      <c r="BU180" s="68">
        <v>5000</v>
      </c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96">
        <v>5000</v>
      </c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>
        <f>CH180</f>
        <v>5000</v>
      </c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>
        <f t="shared" si="14"/>
        <v>0</v>
      </c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>
        <f>BU180-CH180</f>
        <v>0</v>
      </c>
      <c r="EY180" s="149"/>
      <c r="EZ180" s="149"/>
      <c r="FA180" s="149"/>
      <c r="FB180" s="149"/>
      <c r="FC180" s="149"/>
      <c r="FD180" s="149"/>
      <c r="FE180" s="149"/>
      <c r="FF180" s="149"/>
      <c r="FG180" s="149"/>
      <c r="FH180" s="38"/>
      <c r="FI180" s="13"/>
      <c r="FJ180" s="13"/>
    </row>
    <row r="181" spans="1:166" s="4" customFormat="1" ht="18.75" customHeight="1">
      <c r="A181" s="199" t="s">
        <v>249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53"/>
      <c r="BT181" s="53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38"/>
      <c r="FI181" s="13"/>
      <c r="FJ181" s="13"/>
    </row>
    <row r="182" spans="1:166" s="4" customFormat="1" ht="18.75" customHeight="1">
      <c r="A182" s="196" t="s">
        <v>263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66">
        <f>BC183</f>
        <v>123000</v>
      </c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54"/>
      <c r="BT182" s="54"/>
      <c r="BU182" s="66">
        <f>BU183</f>
        <v>35012</v>
      </c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80">
        <f>CH183</f>
        <v>35012</v>
      </c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>
        <f>CH182</f>
        <v>35012</v>
      </c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>
        <f>BC182-CH182</f>
        <v>87988</v>
      </c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>
        <f>BU182-CH182</f>
        <v>0</v>
      </c>
      <c r="EY182" s="309"/>
      <c r="EZ182" s="309"/>
      <c r="FA182" s="309"/>
      <c r="FB182" s="309"/>
      <c r="FC182" s="309"/>
      <c r="FD182" s="309"/>
      <c r="FE182" s="309"/>
      <c r="FF182" s="309"/>
      <c r="FG182" s="309"/>
      <c r="FH182" s="38"/>
      <c r="FI182" s="13"/>
      <c r="FJ182" s="13"/>
    </row>
    <row r="183" spans="1:166" s="4" customFormat="1" ht="19.5" customHeight="1">
      <c r="A183" s="197" t="s">
        <v>59</v>
      </c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88" t="s">
        <v>67</v>
      </c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115">
        <v>123000</v>
      </c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47"/>
      <c r="BT183" s="47"/>
      <c r="BU183" s="68">
        <v>35012</v>
      </c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96">
        <v>35012</v>
      </c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>
        <f>CH183</f>
        <v>35012</v>
      </c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>
        <f>BC183-CH183</f>
        <v>87988</v>
      </c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>
        <f>BU183-CH183</f>
        <v>0</v>
      </c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38"/>
      <c r="FI183" s="13"/>
      <c r="FJ183" s="13"/>
    </row>
    <row r="184" spans="1:166" s="4" customFormat="1" ht="18.75">
      <c r="A184" s="177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9"/>
      <c r="FH184" s="12"/>
      <c r="FI184" s="12"/>
      <c r="FJ184" s="16" t="s">
        <v>39</v>
      </c>
    </row>
    <row r="185" spans="1:166" s="4" customFormat="1" ht="18.75">
      <c r="A185" s="177" t="s">
        <v>81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9"/>
    </row>
    <row r="186" spans="1:166" s="4" customFormat="1" ht="17.25" customHeight="1">
      <c r="A186" s="93" t="s">
        <v>8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 t="s">
        <v>23</v>
      </c>
      <c r="AL186" s="93"/>
      <c r="AM186" s="93"/>
      <c r="AN186" s="93"/>
      <c r="AO186" s="93"/>
      <c r="AP186" s="93"/>
      <c r="AQ186" s="93" t="s">
        <v>35</v>
      </c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 t="s">
        <v>36</v>
      </c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 t="s">
        <v>37</v>
      </c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 t="s">
        <v>24</v>
      </c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171" t="s">
        <v>29</v>
      </c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72"/>
      <c r="FA186" s="172"/>
      <c r="FB186" s="172"/>
      <c r="FC186" s="172"/>
      <c r="FD186" s="172"/>
      <c r="FE186" s="172"/>
      <c r="FF186" s="172"/>
      <c r="FG186" s="172"/>
      <c r="FH186" s="172"/>
      <c r="FI186" s="172"/>
      <c r="FJ186" s="173"/>
    </row>
    <row r="187" spans="1:166" s="4" customFormat="1" ht="78.7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 t="s">
        <v>45</v>
      </c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 t="s">
        <v>25</v>
      </c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 t="s">
        <v>26</v>
      </c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 t="s">
        <v>27</v>
      </c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 t="s">
        <v>38</v>
      </c>
      <c r="EL187" s="93"/>
      <c r="EM187" s="93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  <c r="EX187" s="171" t="s">
        <v>46</v>
      </c>
      <c r="EY187" s="172"/>
      <c r="EZ187" s="172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3"/>
    </row>
    <row r="188" spans="1:166" s="4" customFormat="1" ht="18.75">
      <c r="A188" s="94">
        <v>1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>
        <v>2</v>
      </c>
      <c r="AL188" s="94"/>
      <c r="AM188" s="94"/>
      <c r="AN188" s="94"/>
      <c r="AO188" s="94"/>
      <c r="AP188" s="94"/>
      <c r="AQ188" s="94">
        <v>3</v>
      </c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>
        <v>4</v>
      </c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>
        <v>5</v>
      </c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>
        <v>6</v>
      </c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>
        <v>7</v>
      </c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>
        <v>8</v>
      </c>
      <c r="DL188" s="94"/>
      <c r="DM188" s="94"/>
      <c r="DN188" s="94"/>
      <c r="DO188" s="94"/>
      <c r="DP188" s="94"/>
      <c r="DQ188" s="94"/>
      <c r="DR188" s="94"/>
      <c r="DS188" s="94"/>
      <c r="DT188" s="94"/>
      <c r="DU188" s="94"/>
      <c r="DV188" s="94"/>
      <c r="DW188" s="94"/>
      <c r="DX188" s="94">
        <v>9</v>
      </c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>
        <v>10</v>
      </c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174">
        <v>11</v>
      </c>
      <c r="EY188" s="175"/>
      <c r="EZ188" s="175"/>
      <c r="FA188" s="175"/>
      <c r="FB188" s="175"/>
      <c r="FC188" s="175"/>
      <c r="FD188" s="175"/>
      <c r="FE188" s="175"/>
      <c r="FF188" s="175"/>
      <c r="FG188" s="175"/>
      <c r="FH188" s="175"/>
      <c r="FI188" s="175"/>
      <c r="FJ188" s="176"/>
    </row>
    <row r="189" spans="1:166" s="11" customFormat="1" ht="22.5" customHeight="1">
      <c r="A189" s="97" t="s">
        <v>32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121" t="s">
        <v>33</v>
      </c>
      <c r="AL189" s="121"/>
      <c r="AM189" s="121"/>
      <c r="AN189" s="121"/>
      <c r="AO189" s="121"/>
      <c r="AP189" s="121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66">
        <f>BC192+BC200</f>
        <v>164700</v>
      </c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>
        <f>BU192+BU200</f>
        <v>43969.49</v>
      </c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80">
        <f>CH192+CH200</f>
        <v>43969.49</v>
      </c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>
        <f>CH189</f>
        <v>43969.49</v>
      </c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>
        <f>EK192+EK200</f>
        <v>120730.51000000001</v>
      </c>
      <c r="EL189" s="80"/>
      <c r="EM189" s="80"/>
      <c r="EN189" s="80"/>
      <c r="EO189" s="80"/>
      <c r="EP189" s="80"/>
      <c r="EQ189" s="80"/>
      <c r="ER189" s="80"/>
      <c r="ES189" s="80"/>
      <c r="ET189" s="80"/>
      <c r="EU189" s="80"/>
      <c r="EV189" s="80"/>
      <c r="EW189" s="80"/>
      <c r="EX189" s="150">
        <f>EX192+EX200</f>
        <v>0</v>
      </c>
      <c r="EY189" s="151"/>
      <c r="EZ189" s="151"/>
      <c r="FA189" s="151"/>
      <c r="FB189" s="151"/>
      <c r="FC189" s="151"/>
      <c r="FD189" s="151"/>
      <c r="FE189" s="151"/>
      <c r="FF189" s="151"/>
      <c r="FG189" s="151"/>
      <c r="FH189" s="151"/>
      <c r="FI189" s="151"/>
      <c r="FJ189" s="152"/>
    </row>
    <row r="190" spans="1:166" s="4" customFormat="1" ht="15" customHeight="1">
      <c r="A190" s="160" t="s">
        <v>22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95" t="s">
        <v>34</v>
      </c>
      <c r="AL190" s="195"/>
      <c r="AM190" s="195"/>
      <c r="AN190" s="195"/>
      <c r="AO190" s="195"/>
      <c r="AP190" s="195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77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9"/>
    </row>
    <row r="191" spans="1:166" s="4" customFormat="1" ht="57.75" customHeight="1">
      <c r="A191" s="220" t="s">
        <v>126</v>
      </c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77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9"/>
    </row>
    <row r="192" spans="1:166" s="20" customFormat="1" ht="19.5" customHeight="1">
      <c r="A192" s="196" t="s">
        <v>250</v>
      </c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6">
        <f>BC193</f>
        <v>141500</v>
      </c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>
        <f>BU193</f>
        <v>43969.49</v>
      </c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80">
        <f>CH193</f>
        <v>43969.49</v>
      </c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0">
        <f>CH192</f>
        <v>43969.49</v>
      </c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>
        <f>EK193</f>
        <v>97530.51000000001</v>
      </c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150">
        <f>EX193</f>
        <v>0</v>
      </c>
      <c r="EY192" s="151"/>
      <c r="EZ192" s="151"/>
      <c r="FA192" s="151"/>
      <c r="FB192" s="151"/>
      <c r="FC192" s="151"/>
      <c r="FD192" s="151"/>
      <c r="FE192" s="151"/>
      <c r="FF192" s="151"/>
      <c r="FG192" s="151"/>
      <c r="FH192" s="151"/>
      <c r="FI192" s="151"/>
      <c r="FJ192" s="152"/>
    </row>
    <row r="193" spans="1:166" s="4" customFormat="1" ht="20.25" customHeight="1">
      <c r="A193" s="113" t="s">
        <v>122</v>
      </c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03" t="s">
        <v>52</v>
      </c>
      <c r="AL193" s="103"/>
      <c r="AM193" s="103"/>
      <c r="AN193" s="103"/>
      <c r="AO193" s="103"/>
      <c r="AP193" s="103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66">
        <f>BC194+BC195</f>
        <v>141500</v>
      </c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>
        <f>BU194+BU195</f>
        <v>43969.49</v>
      </c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80">
        <f>CH194+CH195</f>
        <v>43969.49</v>
      </c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>
        <f>SUM(DX194:EJ195)</f>
        <v>43969.49</v>
      </c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>
        <f>BC193-CH193</f>
        <v>97530.51000000001</v>
      </c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150">
        <f>BU193-CH193</f>
        <v>0</v>
      </c>
      <c r="EY193" s="151"/>
      <c r="EZ193" s="151"/>
      <c r="FA193" s="151"/>
      <c r="FB193" s="151"/>
      <c r="FC193" s="151"/>
      <c r="FD193" s="151"/>
      <c r="FE193" s="151"/>
      <c r="FF193" s="151"/>
      <c r="FG193" s="151"/>
      <c r="FH193" s="151"/>
      <c r="FI193" s="151"/>
      <c r="FJ193" s="152"/>
    </row>
    <row r="194" spans="1:166" s="4" customFormat="1" ht="20.25" customHeight="1">
      <c r="A194" s="197" t="s">
        <v>56</v>
      </c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88" t="s">
        <v>53</v>
      </c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68">
        <v>109000</v>
      </c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>
        <v>36682.03</v>
      </c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96">
        <v>36682.03</v>
      </c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>
        <f>CH194</f>
        <v>36682.03</v>
      </c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>
        <f>BC194-BU194</f>
        <v>72317.97</v>
      </c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77">
        <v>0</v>
      </c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9"/>
    </row>
    <row r="195" spans="1:166" s="4" customFormat="1" ht="19.5" customHeight="1">
      <c r="A195" s="197" t="s">
        <v>58</v>
      </c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88" t="s">
        <v>55</v>
      </c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68">
        <v>32500</v>
      </c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>
        <v>7287.46</v>
      </c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96">
        <v>7287.46</v>
      </c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>
        <f>CH195</f>
        <v>7287.46</v>
      </c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>
        <f>BC195-BU195</f>
        <v>25212.54</v>
      </c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77">
        <f>BU195-CH195</f>
        <v>0</v>
      </c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9"/>
    </row>
    <row r="196" spans="1:166" s="4" customFormat="1" ht="18" customHeight="1">
      <c r="A196" s="137" t="s">
        <v>106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03"/>
      <c r="AL196" s="103"/>
      <c r="AM196" s="103"/>
      <c r="AN196" s="103"/>
      <c r="AO196" s="103"/>
      <c r="AP196" s="103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164"/>
      <c r="EI196" s="164"/>
      <c r="EJ196" s="164"/>
      <c r="EK196" s="164"/>
      <c r="EL196" s="164"/>
      <c r="EM196" s="164"/>
      <c r="EN196" s="164"/>
      <c r="EO196" s="164"/>
      <c r="EP196" s="164"/>
      <c r="EQ196" s="164"/>
      <c r="ER196" s="164"/>
      <c r="ES196" s="164"/>
      <c r="ET196" s="164"/>
      <c r="EU196" s="164"/>
      <c r="EV196" s="164"/>
      <c r="EW196" s="164"/>
      <c r="EX196" s="146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8"/>
    </row>
    <row r="197" spans="1:166" s="4" customFormat="1" ht="15" customHeight="1" hidden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66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55"/>
      <c r="BT197" s="55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39"/>
      <c r="FI197" s="39"/>
      <c r="FJ197" s="39"/>
    </row>
    <row r="198" spans="1:166" s="4" customFormat="1" ht="15" customHeight="1" hidden="1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55"/>
      <c r="BT198" s="55"/>
      <c r="BU198" s="226"/>
      <c r="BV198" s="226"/>
      <c r="BW198" s="226"/>
      <c r="BX198" s="226"/>
      <c r="BY198" s="226"/>
      <c r="BZ198" s="226"/>
      <c r="CA198" s="226"/>
      <c r="CB198" s="226"/>
      <c r="CC198" s="226"/>
      <c r="CD198" s="226"/>
      <c r="CE198" s="226"/>
      <c r="CF198" s="226"/>
      <c r="CG198" s="226"/>
      <c r="CH198" s="141"/>
      <c r="CI198" s="141"/>
      <c r="CJ198" s="141"/>
      <c r="CK198" s="141"/>
      <c r="CL198" s="141"/>
      <c r="CM198" s="141"/>
      <c r="CN198" s="141"/>
      <c r="CO198" s="141"/>
      <c r="CP198" s="141"/>
      <c r="CQ198" s="141"/>
      <c r="CR198" s="141"/>
      <c r="CS198" s="141"/>
      <c r="CT198" s="141"/>
      <c r="CU198" s="141"/>
      <c r="CV198" s="141"/>
      <c r="CW198" s="141"/>
      <c r="CX198" s="141"/>
      <c r="CY198" s="141"/>
      <c r="CZ198" s="141"/>
      <c r="DA198" s="141"/>
      <c r="DB198" s="141"/>
      <c r="DC198" s="141"/>
      <c r="DD198" s="141"/>
      <c r="DE198" s="141"/>
      <c r="DF198" s="141"/>
      <c r="DG198" s="141"/>
      <c r="DH198" s="141"/>
      <c r="DI198" s="141"/>
      <c r="DJ198" s="141"/>
      <c r="DK198" s="141"/>
      <c r="DL198" s="141"/>
      <c r="DM198" s="141"/>
      <c r="DN198" s="141"/>
      <c r="DO198" s="141"/>
      <c r="DP198" s="141"/>
      <c r="DQ198" s="141"/>
      <c r="DR198" s="141"/>
      <c r="DS198" s="141"/>
      <c r="DT198" s="141"/>
      <c r="DU198" s="141"/>
      <c r="DV198" s="141"/>
      <c r="DW198" s="141"/>
      <c r="DX198" s="141"/>
      <c r="DY198" s="141"/>
      <c r="DZ198" s="141"/>
      <c r="EA198" s="141"/>
      <c r="EB198" s="141"/>
      <c r="EC198" s="141"/>
      <c r="ED198" s="141"/>
      <c r="EE198" s="141"/>
      <c r="EF198" s="141"/>
      <c r="EG198" s="141"/>
      <c r="EH198" s="141"/>
      <c r="EI198" s="141"/>
      <c r="EJ198" s="141"/>
      <c r="EK198" s="96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141"/>
      <c r="EY198" s="81"/>
      <c r="EZ198" s="81"/>
      <c r="FA198" s="81"/>
      <c r="FB198" s="81"/>
      <c r="FC198" s="81"/>
      <c r="FD198" s="81"/>
      <c r="FE198" s="81"/>
      <c r="FF198" s="81"/>
      <c r="FG198" s="81"/>
      <c r="FH198" s="39"/>
      <c r="FI198" s="39"/>
      <c r="FJ198" s="39"/>
    </row>
    <row r="199" spans="1:166" s="4" customFormat="1" ht="15" customHeight="1" hidden="1">
      <c r="A199" s="197"/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55"/>
      <c r="BT199" s="55"/>
      <c r="BU199" s="226"/>
      <c r="BV199" s="226"/>
      <c r="BW199" s="226"/>
      <c r="BX199" s="226"/>
      <c r="BY199" s="226"/>
      <c r="BZ199" s="226"/>
      <c r="CA199" s="226"/>
      <c r="CB199" s="226"/>
      <c r="CC199" s="226"/>
      <c r="CD199" s="226"/>
      <c r="CE199" s="226"/>
      <c r="CF199" s="226"/>
      <c r="CG199" s="226"/>
      <c r="CH199" s="141"/>
      <c r="CI199" s="141"/>
      <c r="CJ199" s="141"/>
      <c r="CK199" s="141"/>
      <c r="CL199" s="141"/>
      <c r="CM199" s="141"/>
      <c r="CN199" s="141"/>
      <c r="CO199" s="141"/>
      <c r="CP199" s="141"/>
      <c r="CQ199" s="141"/>
      <c r="CR199" s="141"/>
      <c r="CS199" s="141"/>
      <c r="CT199" s="141"/>
      <c r="CU199" s="141"/>
      <c r="CV199" s="141"/>
      <c r="CW199" s="141"/>
      <c r="CX199" s="141"/>
      <c r="CY199" s="141"/>
      <c r="CZ199" s="141"/>
      <c r="DA199" s="141"/>
      <c r="DB199" s="141"/>
      <c r="DC199" s="141"/>
      <c r="DD199" s="141"/>
      <c r="DE199" s="141"/>
      <c r="DF199" s="141"/>
      <c r="DG199" s="141"/>
      <c r="DH199" s="141"/>
      <c r="DI199" s="141"/>
      <c r="DJ199" s="141"/>
      <c r="DK199" s="141"/>
      <c r="DL199" s="141"/>
      <c r="DM199" s="141"/>
      <c r="DN199" s="141"/>
      <c r="DO199" s="141"/>
      <c r="DP199" s="141"/>
      <c r="DQ199" s="141"/>
      <c r="DR199" s="141"/>
      <c r="DS199" s="141"/>
      <c r="DT199" s="141"/>
      <c r="DU199" s="141"/>
      <c r="DV199" s="141"/>
      <c r="DW199" s="141"/>
      <c r="DX199" s="141"/>
      <c r="DY199" s="141"/>
      <c r="DZ199" s="141"/>
      <c r="EA199" s="141"/>
      <c r="EB199" s="141"/>
      <c r="EC199" s="141"/>
      <c r="ED199" s="141"/>
      <c r="EE199" s="141"/>
      <c r="EF199" s="141"/>
      <c r="EG199" s="141"/>
      <c r="EH199" s="141"/>
      <c r="EI199" s="141"/>
      <c r="EJ199" s="141"/>
      <c r="EK199" s="96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141"/>
      <c r="EY199" s="81"/>
      <c r="EZ199" s="81"/>
      <c r="FA199" s="81"/>
      <c r="FB199" s="81"/>
      <c r="FC199" s="81"/>
      <c r="FD199" s="81"/>
      <c r="FE199" s="81"/>
      <c r="FF199" s="81"/>
      <c r="FG199" s="81"/>
      <c r="FH199" s="39"/>
      <c r="FI199" s="39"/>
      <c r="FJ199" s="39"/>
    </row>
    <row r="200" spans="1:166" s="4" customFormat="1" ht="18.75" customHeight="1">
      <c r="A200" s="196" t="s">
        <v>251</v>
      </c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03" t="s">
        <v>158</v>
      </c>
      <c r="AL200" s="103"/>
      <c r="AM200" s="103"/>
      <c r="AN200" s="103"/>
      <c r="AO200" s="103"/>
      <c r="AP200" s="103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66">
        <f>BC202+BC201</f>
        <v>23200</v>
      </c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>
        <f>BU202+BU201</f>
        <v>0</v>
      </c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80">
        <f>CH202+CH201</f>
        <v>0</v>
      </c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>
        <f>CH200</f>
        <v>0</v>
      </c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>
        <f>BC200-CH200</f>
        <v>23200</v>
      </c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150">
        <f>BU200-CH200</f>
        <v>0</v>
      </c>
      <c r="EY200" s="151"/>
      <c r="EZ200" s="151"/>
      <c r="FA200" s="151"/>
      <c r="FB200" s="151"/>
      <c r="FC200" s="151"/>
      <c r="FD200" s="151"/>
      <c r="FE200" s="151"/>
      <c r="FF200" s="151"/>
      <c r="FG200" s="151"/>
      <c r="FH200" s="151"/>
      <c r="FI200" s="151"/>
      <c r="FJ200" s="152"/>
    </row>
    <row r="201" spans="1:166" s="4" customFormat="1" ht="21.75" customHeight="1">
      <c r="A201" s="113" t="s">
        <v>107</v>
      </c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88" t="s">
        <v>62</v>
      </c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68">
        <v>8400</v>
      </c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>
        <v>0</v>
      </c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96">
        <v>0</v>
      </c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>
        <f>CH201</f>
        <v>0</v>
      </c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>
        <f>BC201-CH201</f>
        <v>8400</v>
      </c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49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1"/>
    </row>
    <row r="202" spans="1:166" s="4" customFormat="1" ht="21.75" customHeight="1">
      <c r="A202" s="113" t="s">
        <v>125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88" t="s">
        <v>61</v>
      </c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68">
        <v>14800</v>
      </c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>
        <v>0</v>
      </c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96">
        <v>0</v>
      </c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>
        <f>CH202</f>
        <v>0</v>
      </c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>
        <f>BC202-CH202</f>
        <v>14800</v>
      </c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77">
        <f>BU202-CH202</f>
        <v>0</v>
      </c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9"/>
    </row>
    <row r="203" spans="1:166" s="4" customFormat="1" ht="18.75">
      <c r="A203" s="177" t="s">
        <v>81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9"/>
    </row>
    <row r="204" spans="1:166" s="4" customFormat="1" ht="15.75" customHeight="1">
      <c r="A204" s="93" t="s">
        <v>8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 t="s">
        <v>23</v>
      </c>
      <c r="AL204" s="93"/>
      <c r="AM204" s="93"/>
      <c r="AN204" s="93"/>
      <c r="AO204" s="93"/>
      <c r="AP204" s="93"/>
      <c r="AQ204" s="93" t="s">
        <v>35</v>
      </c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 t="s">
        <v>36</v>
      </c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 t="s">
        <v>37</v>
      </c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 t="s">
        <v>24</v>
      </c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171" t="s">
        <v>29</v>
      </c>
      <c r="EL204" s="172"/>
      <c r="EM204" s="172"/>
      <c r="EN204" s="172"/>
      <c r="EO204" s="172"/>
      <c r="EP204" s="172"/>
      <c r="EQ204" s="172"/>
      <c r="ER204" s="172"/>
      <c r="ES204" s="172"/>
      <c r="ET204" s="172"/>
      <c r="EU204" s="172"/>
      <c r="EV204" s="172"/>
      <c r="EW204" s="172"/>
      <c r="EX204" s="172"/>
      <c r="EY204" s="172"/>
      <c r="EZ204" s="172"/>
      <c r="FA204" s="172"/>
      <c r="FB204" s="172"/>
      <c r="FC204" s="172"/>
      <c r="FD204" s="172"/>
      <c r="FE204" s="172"/>
      <c r="FF204" s="172"/>
      <c r="FG204" s="172"/>
      <c r="FH204" s="172"/>
      <c r="FI204" s="172"/>
      <c r="FJ204" s="173"/>
    </row>
    <row r="205" spans="1:166" s="4" customFormat="1" ht="98.2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 t="s">
        <v>45</v>
      </c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 t="s">
        <v>25</v>
      </c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 t="s">
        <v>26</v>
      </c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 t="s">
        <v>27</v>
      </c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 t="s">
        <v>38</v>
      </c>
      <c r="EL205" s="93"/>
      <c r="EM205" s="93"/>
      <c r="EN205" s="93"/>
      <c r="EO205" s="93"/>
      <c r="EP205" s="93"/>
      <c r="EQ205" s="93"/>
      <c r="ER205" s="93"/>
      <c r="ES205" s="93"/>
      <c r="ET205" s="93"/>
      <c r="EU205" s="93"/>
      <c r="EV205" s="93"/>
      <c r="EW205" s="93"/>
      <c r="EX205" s="171" t="s">
        <v>46</v>
      </c>
      <c r="EY205" s="172"/>
      <c r="EZ205" s="172"/>
      <c r="FA205" s="172"/>
      <c r="FB205" s="172"/>
      <c r="FC205" s="172"/>
      <c r="FD205" s="172"/>
      <c r="FE205" s="172"/>
      <c r="FF205" s="172"/>
      <c r="FG205" s="172"/>
      <c r="FH205" s="172"/>
      <c r="FI205" s="172"/>
      <c r="FJ205" s="173"/>
    </row>
    <row r="206" spans="1:166" s="4" customFormat="1" ht="18.75">
      <c r="A206" s="94">
        <v>1</v>
      </c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>
        <v>2</v>
      </c>
      <c r="AL206" s="94"/>
      <c r="AM206" s="94"/>
      <c r="AN206" s="94"/>
      <c r="AO206" s="94"/>
      <c r="AP206" s="94"/>
      <c r="AQ206" s="94">
        <v>3</v>
      </c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>
        <v>4</v>
      </c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>
        <v>5</v>
      </c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>
        <v>6</v>
      </c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>
        <v>7</v>
      </c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>
        <v>8</v>
      </c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>
        <v>9</v>
      </c>
      <c r="DY206" s="94"/>
      <c r="DZ206" s="94"/>
      <c r="EA206" s="94"/>
      <c r="EB206" s="94"/>
      <c r="EC206" s="94"/>
      <c r="ED206" s="94"/>
      <c r="EE206" s="94"/>
      <c r="EF206" s="94"/>
      <c r="EG206" s="94"/>
      <c r="EH206" s="94"/>
      <c r="EI206" s="94"/>
      <c r="EJ206" s="94"/>
      <c r="EK206" s="94">
        <v>10</v>
      </c>
      <c r="EL206" s="94"/>
      <c r="EM206" s="94"/>
      <c r="EN206" s="94"/>
      <c r="EO206" s="94"/>
      <c r="EP206" s="94"/>
      <c r="EQ206" s="94"/>
      <c r="ER206" s="94"/>
      <c r="ES206" s="94"/>
      <c r="ET206" s="94"/>
      <c r="EU206" s="94"/>
      <c r="EV206" s="94"/>
      <c r="EW206" s="94"/>
      <c r="EX206" s="174">
        <v>11</v>
      </c>
      <c r="EY206" s="175"/>
      <c r="EZ206" s="175"/>
      <c r="FA206" s="175"/>
      <c r="FB206" s="175"/>
      <c r="FC206" s="175"/>
      <c r="FD206" s="175"/>
      <c r="FE206" s="175"/>
      <c r="FF206" s="175"/>
      <c r="FG206" s="175"/>
      <c r="FH206" s="175"/>
      <c r="FI206" s="175"/>
      <c r="FJ206" s="176"/>
    </row>
    <row r="207" spans="1:166" s="11" customFormat="1" ht="18.75" customHeight="1">
      <c r="A207" s="97" t="s">
        <v>32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121" t="s">
        <v>33</v>
      </c>
      <c r="AL207" s="121"/>
      <c r="AM207" s="121"/>
      <c r="AN207" s="121"/>
      <c r="AO207" s="121"/>
      <c r="AP207" s="121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66">
        <f>BC210+BC213+BC216+BC219</f>
        <v>136700</v>
      </c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>
        <f>BU210+BU213+BU216+BU219</f>
        <v>69600</v>
      </c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80">
        <f>CH213+CH210+CH216</f>
        <v>69600</v>
      </c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>
        <f>DX213+DX210+DX216</f>
        <v>69600</v>
      </c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>
        <f>BC207-CH207</f>
        <v>67100</v>
      </c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150">
        <f>BU207-CH207</f>
        <v>0</v>
      </c>
      <c r="EY207" s="151"/>
      <c r="EZ207" s="151"/>
      <c r="FA207" s="151"/>
      <c r="FB207" s="151"/>
      <c r="FC207" s="151"/>
      <c r="FD207" s="151"/>
      <c r="FE207" s="151"/>
      <c r="FF207" s="151"/>
      <c r="FG207" s="151"/>
      <c r="FH207" s="151"/>
      <c r="FI207" s="151"/>
      <c r="FJ207" s="152"/>
    </row>
    <row r="208" spans="1:166" s="4" customFormat="1" ht="15" customHeight="1">
      <c r="A208" s="160" t="s">
        <v>22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95" t="s">
        <v>34</v>
      </c>
      <c r="AL208" s="195"/>
      <c r="AM208" s="195"/>
      <c r="AN208" s="195"/>
      <c r="AO208" s="195"/>
      <c r="AP208" s="195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77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9"/>
    </row>
    <row r="209" spans="1:166" s="11" customFormat="1" ht="58.5" customHeight="1">
      <c r="A209" s="87" t="s">
        <v>254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8"/>
      <c r="AL209" s="88"/>
      <c r="AM209" s="88"/>
      <c r="AN209" s="88"/>
      <c r="AO209" s="88"/>
      <c r="AP209" s="88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54"/>
      <c r="BT209" s="54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36"/>
      <c r="FI209" s="36"/>
      <c r="FJ209" s="36"/>
    </row>
    <row r="210" spans="1:166" s="4" customFormat="1" ht="18.75" customHeight="1">
      <c r="A210" s="137" t="s">
        <v>252</v>
      </c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66">
        <f>BC211</f>
        <v>5000</v>
      </c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>
        <f>BU211</f>
        <v>1000</v>
      </c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80">
        <f>CH211</f>
        <v>1000</v>
      </c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80">
        <f>DX211</f>
        <v>1000</v>
      </c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>
        <f>EK211</f>
        <v>4000</v>
      </c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150">
        <v>0</v>
      </c>
      <c r="EY210" s="151"/>
      <c r="EZ210" s="151"/>
      <c r="FA210" s="151"/>
      <c r="FB210" s="151"/>
      <c r="FC210" s="151"/>
      <c r="FD210" s="151"/>
      <c r="FE210" s="151"/>
      <c r="FF210" s="151"/>
      <c r="FG210" s="151"/>
      <c r="FH210" s="151"/>
      <c r="FI210" s="151"/>
      <c r="FJ210" s="152"/>
    </row>
    <row r="211" spans="1:166" s="4" customFormat="1" ht="24" customHeight="1">
      <c r="A211" s="113" t="s">
        <v>176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88" t="s">
        <v>60</v>
      </c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68">
        <v>5000</v>
      </c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>
        <v>1000</v>
      </c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96">
        <v>1000</v>
      </c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>
        <v>1000</v>
      </c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>
        <f>BC211-CH211</f>
        <v>4000</v>
      </c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146">
        <v>0</v>
      </c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8"/>
    </row>
    <row r="212" spans="1:166" s="4" customFormat="1" ht="35.25" customHeight="1">
      <c r="A212" s="156" t="s">
        <v>159</v>
      </c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95"/>
      <c r="AL212" s="195"/>
      <c r="AM212" s="195"/>
      <c r="AN212" s="195"/>
      <c r="AO212" s="195"/>
      <c r="AP212" s="195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53"/>
      <c r="BT212" s="53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38"/>
      <c r="FI212" s="38"/>
      <c r="FJ212" s="38"/>
    </row>
    <row r="213" spans="1:166" s="11" customFormat="1" ht="19.5" customHeight="1">
      <c r="A213" s="137" t="s">
        <v>262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03" t="s">
        <v>64</v>
      </c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66">
        <f>BC214</f>
        <v>120700</v>
      </c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>
        <f>BU214</f>
        <v>65000</v>
      </c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80">
        <f>CH214</f>
        <v>65000</v>
      </c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>
        <f>DX214</f>
        <v>65000</v>
      </c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>
        <f>BC213-CH213</f>
        <v>55700</v>
      </c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150">
        <v>0</v>
      </c>
      <c r="EY213" s="151"/>
      <c r="EZ213" s="151"/>
      <c r="FA213" s="151"/>
      <c r="FB213" s="151"/>
      <c r="FC213" s="151"/>
      <c r="FD213" s="151"/>
      <c r="FE213" s="151"/>
      <c r="FF213" s="151"/>
      <c r="FG213" s="151"/>
      <c r="FH213" s="151"/>
      <c r="FI213" s="151"/>
      <c r="FJ213" s="152"/>
    </row>
    <row r="214" spans="1:166" s="11" customFormat="1" ht="34.5" customHeight="1">
      <c r="A214" s="98" t="s">
        <v>175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198"/>
      <c r="AK214" s="88" t="s">
        <v>64</v>
      </c>
      <c r="AL214" s="88"/>
      <c r="AM214" s="88"/>
      <c r="AN214" s="88"/>
      <c r="AO214" s="88"/>
      <c r="AP214" s="88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68">
        <v>120700</v>
      </c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54"/>
      <c r="BT214" s="54"/>
      <c r="BU214" s="68">
        <v>65000</v>
      </c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96">
        <v>65000</v>
      </c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>
        <v>65000</v>
      </c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>
        <f>BC214-CH214</f>
        <v>55700</v>
      </c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80">
        <f>BU214-CH214</f>
        <v>0</v>
      </c>
      <c r="EY214" s="80"/>
      <c r="EZ214" s="80"/>
      <c r="FA214" s="80"/>
      <c r="FB214" s="80"/>
      <c r="FC214" s="80"/>
      <c r="FD214" s="80"/>
      <c r="FE214" s="80"/>
      <c r="FF214" s="80"/>
      <c r="FG214" s="80"/>
      <c r="FH214" s="36"/>
      <c r="FI214" s="36"/>
      <c r="FJ214" s="36"/>
    </row>
    <row r="215" spans="1:166" s="11" customFormat="1" ht="36.75" customHeight="1">
      <c r="A215" s="87" t="s">
        <v>266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8"/>
      <c r="AL215" s="88"/>
      <c r="AM215" s="88"/>
      <c r="AN215" s="88"/>
      <c r="AO215" s="88"/>
      <c r="AP215" s="88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54"/>
      <c r="BT215" s="54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36"/>
      <c r="FI215" s="36"/>
      <c r="FJ215" s="36"/>
    </row>
    <row r="216" spans="1:166" s="31" customFormat="1" ht="22.5" customHeight="1">
      <c r="A216" s="104" t="s">
        <v>277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0">
        <f>BC217+BC218</f>
        <v>5000</v>
      </c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0">
        <f>BU217+BU218</f>
        <v>3600</v>
      </c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123">
        <f>CH217+CH218</f>
        <v>3600</v>
      </c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  <c r="DR216" s="122"/>
      <c r="DS216" s="122"/>
      <c r="DT216" s="122"/>
      <c r="DU216" s="122"/>
      <c r="DV216" s="122"/>
      <c r="DW216" s="122"/>
      <c r="DX216" s="123">
        <f>DX217+DX218</f>
        <v>3600</v>
      </c>
      <c r="DY216" s="123"/>
      <c r="DZ216" s="123"/>
      <c r="EA216" s="123"/>
      <c r="EB216" s="123"/>
      <c r="EC216" s="123"/>
      <c r="ED216" s="123"/>
      <c r="EE216" s="123"/>
      <c r="EF216" s="123"/>
      <c r="EG216" s="123"/>
      <c r="EH216" s="123"/>
      <c r="EI216" s="123"/>
      <c r="EJ216" s="123"/>
      <c r="EK216" s="123">
        <f>EK217+EK220</f>
        <v>7400</v>
      </c>
      <c r="EL216" s="122"/>
      <c r="EM216" s="122"/>
      <c r="EN216" s="122"/>
      <c r="EO216" s="122"/>
      <c r="EP216" s="122"/>
      <c r="EQ216" s="122"/>
      <c r="ER216" s="122"/>
      <c r="ES216" s="122"/>
      <c r="ET216" s="122"/>
      <c r="EU216" s="122"/>
      <c r="EV216" s="122"/>
      <c r="EW216" s="122"/>
      <c r="EX216" s="306"/>
      <c r="EY216" s="307"/>
      <c r="EZ216" s="307"/>
      <c r="FA216" s="307"/>
      <c r="FB216" s="307"/>
      <c r="FC216" s="307"/>
      <c r="FD216" s="307"/>
      <c r="FE216" s="307"/>
      <c r="FF216" s="307"/>
      <c r="FG216" s="307"/>
      <c r="FH216" s="307"/>
      <c r="FI216" s="307"/>
      <c r="FJ216" s="308"/>
    </row>
    <row r="217" spans="1:166" s="32" customFormat="1" ht="21" customHeight="1">
      <c r="A217" s="131" t="s">
        <v>176</v>
      </c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95" t="s">
        <v>60</v>
      </c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89">
        <v>1400</v>
      </c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>
        <v>0</v>
      </c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76">
        <v>0</v>
      </c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>
        <v>0</v>
      </c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>
        <f>BC217-BU217</f>
        <v>1400</v>
      </c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303">
        <v>0</v>
      </c>
      <c r="EY217" s="304"/>
      <c r="EZ217" s="304"/>
      <c r="FA217" s="304"/>
      <c r="FB217" s="304"/>
      <c r="FC217" s="304"/>
      <c r="FD217" s="304"/>
      <c r="FE217" s="304"/>
      <c r="FF217" s="304"/>
      <c r="FG217" s="304"/>
      <c r="FH217" s="304"/>
      <c r="FI217" s="304"/>
      <c r="FJ217" s="305"/>
    </row>
    <row r="218" spans="1:166" s="32" customFormat="1" ht="21" customHeight="1">
      <c r="A218" s="113" t="s">
        <v>107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95" t="s">
        <v>62</v>
      </c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89">
        <v>3600</v>
      </c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>
        <v>3600</v>
      </c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76">
        <v>3600</v>
      </c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>
        <v>3600</v>
      </c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>
        <f>BC218-BU218</f>
        <v>0</v>
      </c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303">
        <v>0</v>
      </c>
      <c r="EY218" s="304"/>
      <c r="EZ218" s="304"/>
      <c r="FA218" s="304"/>
      <c r="FB218" s="304"/>
      <c r="FC218" s="304"/>
      <c r="FD218" s="304"/>
      <c r="FE218" s="304"/>
      <c r="FF218" s="304"/>
      <c r="FG218" s="304"/>
      <c r="FH218" s="304"/>
      <c r="FI218" s="304"/>
      <c r="FJ218" s="305"/>
    </row>
    <row r="219" spans="1:166" s="31" customFormat="1" ht="19.5" customHeight="1">
      <c r="A219" s="104" t="s">
        <v>278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0">
        <f>BC220</f>
        <v>6000</v>
      </c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0">
        <f>BU220</f>
        <v>0</v>
      </c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123">
        <f>CH220</f>
        <v>0</v>
      </c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22"/>
      <c r="DG219" s="122"/>
      <c r="DH219" s="122"/>
      <c r="DI219" s="122"/>
      <c r="DJ219" s="122"/>
      <c r="DK219" s="122"/>
      <c r="DL219" s="122"/>
      <c r="DM219" s="122"/>
      <c r="DN219" s="122"/>
      <c r="DO219" s="122"/>
      <c r="DP219" s="122"/>
      <c r="DQ219" s="122"/>
      <c r="DR219" s="122"/>
      <c r="DS219" s="122"/>
      <c r="DT219" s="122"/>
      <c r="DU219" s="122"/>
      <c r="DV219" s="122"/>
      <c r="DW219" s="122"/>
      <c r="DX219" s="123">
        <v>0</v>
      </c>
      <c r="DY219" s="123"/>
      <c r="DZ219" s="123"/>
      <c r="EA219" s="123"/>
      <c r="EB219" s="123"/>
      <c r="EC219" s="123"/>
      <c r="ED219" s="123"/>
      <c r="EE219" s="123"/>
      <c r="EF219" s="123"/>
      <c r="EG219" s="123"/>
      <c r="EH219" s="123"/>
      <c r="EI219" s="123"/>
      <c r="EJ219" s="123"/>
      <c r="EK219" s="122"/>
      <c r="EL219" s="122"/>
      <c r="EM219" s="122"/>
      <c r="EN219" s="122"/>
      <c r="EO219" s="122"/>
      <c r="EP219" s="122"/>
      <c r="EQ219" s="122"/>
      <c r="ER219" s="122"/>
      <c r="ES219" s="122"/>
      <c r="ET219" s="122"/>
      <c r="EU219" s="122"/>
      <c r="EV219" s="122"/>
      <c r="EW219" s="122"/>
      <c r="EX219" s="306"/>
      <c r="EY219" s="307"/>
      <c r="EZ219" s="307"/>
      <c r="FA219" s="307"/>
      <c r="FB219" s="307"/>
      <c r="FC219" s="307"/>
      <c r="FD219" s="307"/>
      <c r="FE219" s="307"/>
      <c r="FF219" s="307"/>
      <c r="FG219" s="307"/>
      <c r="FH219" s="307"/>
      <c r="FI219" s="307"/>
      <c r="FJ219" s="308"/>
    </row>
    <row r="220" spans="1:166" s="32" customFormat="1" ht="22.5" customHeight="1">
      <c r="A220" s="131" t="s">
        <v>176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95" t="s">
        <v>60</v>
      </c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89">
        <v>6000</v>
      </c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>
        <v>0</v>
      </c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76">
        <v>0</v>
      </c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>
        <v>0</v>
      </c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>
        <f>BC220-BU220</f>
        <v>6000</v>
      </c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303">
        <v>0</v>
      </c>
      <c r="EY220" s="304"/>
      <c r="EZ220" s="304"/>
      <c r="FA220" s="304"/>
      <c r="FB220" s="304"/>
      <c r="FC220" s="304"/>
      <c r="FD220" s="304"/>
      <c r="FE220" s="304"/>
      <c r="FF220" s="304"/>
      <c r="FG220" s="304"/>
      <c r="FH220" s="304"/>
      <c r="FI220" s="304"/>
      <c r="FJ220" s="305"/>
    </row>
    <row r="221" spans="1:166" s="4" customFormat="1" ht="22.5" customHeight="1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9"/>
      <c r="BI221" s="191" t="s">
        <v>96</v>
      </c>
      <c r="BJ221" s="191"/>
      <c r="BK221" s="191"/>
      <c r="BL221" s="191"/>
      <c r="BM221" s="191"/>
      <c r="BN221" s="191"/>
      <c r="BO221" s="191"/>
      <c r="BP221" s="191"/>
      <c r="BQ221" s="191"/>
      <c r="BR221" s="191"/>
      <c r="BS221" s="191"/>
      <c r="BT221" s="191"/>
      <c r="BU221" s="191"/>
      <c r="BV221" s="191"/>
      <c r="BW221" s="191"/>
      <c r="BX221" s="191"/>
      <c r="BY221" s="191"/>
      <c r="BZ221" s="191"/>
      <c r="CA221" s="191"/>
      <c r="CB221" s="191"/>
      <c r="CC221" s="191"/>
      <c r="CD221" s="191"/>
      <c r="CE221" s="191"/>
      <c r="CF221" s="191"/>
      <c r="CG221" s="191"/>
      <c r="CH221" s="191"/>
      <c r="CI221" s="191"/>
      <c r="CJ221" s="191"/>
      <c r="CK221" s="191"/>
      <c r="CL221" s="191"/>
      <c r="CM221" s="157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  <c r="DA221" s="158"/>
      <c r="DB221" s="158"/>
      <c r="DC221" s="158"/>
      <c r="DD221" s="158"/>
      <c r="DE221" s="158"/>
      <c r="DF221" s="158"/>
      <c r="DG221" s="158"/>
      <c r="DH221" s="158"/>
      <c r="DI221" s="158"/>
      <c r="DJ221" s="158"/>
      <c r="DK221" s="158"/>
      <c r="DL221" s="158"/>
      <c r="DM221" s="158"/>
      <c r="DN221" s="158"/>
      <c r="DO221" s="158"/>
      <c r="DP221" s="158"/>
      <c r="DQ221" s="158"/>
      <c r="DR221" s="158"/>
      <c r="DS221" s="158"/>
      <c r="DT221" s="158"/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  <c r="ER221" s="158"/>
      <c r="ES221" s="158"/>
      <c r="ET221" s="158"/>
      <c r="EU221" s="158"/>
      <c r="EV221" s="158"/>
      <c r="EW221" s="158"/>
      <c r="EX221" s="158"/>
      <c r="EY221" s="158"/>
      <c r="EZ221" s="158"/>
      <c r="FA221" s="158"/>
      <c r="FB221" s="158"/>
      <c r="FC221" s="158"/>
      <c r="FD221" s="158"/>
      <c r="FE221" s="158"/>
      <c r="FF221" s="158"/>
      <c r="FG221" s="159"/>
      <c r="FH221" s="14"/>
      <c r="FI221" s="14"/>
      <c r="FJ221" s="14"/>
    </row>
    <row r="222" spans="1:166" s="4" customFormat="1" ht="18" customHeight="1">
      <c r="A222" s="93" t="s">
        <v>8</v>
      </c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 t="s">
        <v>23</v>
      </c>
      <c r="AL222" s="93"/>
      <c r="AM222" s="93"/>
      <c r="AN222" s="93"/>
      <c r="AO222" s="93"/>
      <c r="AP222" s="93"/>
      <c r="AQ222" s="93" t="s">
        <v>35</v>
      </c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 t="s">
        <v>36</v>
      </c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 t="s">
        <v>37</v>
      </c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 t="s">
        <v>24</v>
      </c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171" t="s">
        <v>29</v>
      </c>
      <c r="EL222" s="172"/>
      <c r="EM222" s="172"/>
      <c r="EN222" s="172"/>
      <c r="EO222" s="172"/>
      <c r="EP222" s="172"/>
      <c r="EQ222" s="172"/>
      <c r="ER222" s="172"/>
      <c r="ES222" s="172"/>
      <c r="ET222" s="172"/>
      <c r="EU222" s="172"/>
      <c r="EV222" s="172"/>
      <c r="EW222" s="172"/>
      <c r="EX222" s="172"/>
      <c r="EY222" s="172"/>
      <c r="EZ222" s="172"/>
      <c r="FA222" s="172"/>
      <c r="FB222" s="172"/>
      <c r="FC222" s="172"/>
      <c r="FD222" s="172"/>
      <c r="FE222" s="172"/>
      <c r="FF222" s="172"/>
      <c r="FG222" s="172"/>
      <c r="FH222" s="172"/>
      <c r="FI222" s="172"/>
      <c r="FJ222" s="173"/>
    </row>
    <row r="223" spans="1:166" s="4" customFormat="1" ht="122.2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 t="s">
        <v>45</v>
      </c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 t="s">
        <v>25</v>
      </c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 t="s">
        <v>26</v>
      </c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 t="s">
        <v>27</v>
      </c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 t="s">
        <v>38</v>
      </c>
      <c r="EL223" s="93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  <c r="EX223" s="171" t="s">
        <v>46</v>
      </c>
      <c r="EY223" s="172"/>
      <c r="EZ223" s="172"/>
      <c r="FA223" s="172"/>
      <c r="FB223" s="172"/>
      <c r="FC223" s="172"/>
      <c r="FD223" s="172"/>
      <c r="FE223" s="172"/>
      <c r="FF223" s="172"/>
      <c r="FG223" s="172"/>
      <c r="FH223" s="172"/>
      <c r="FI223" s="172"/>
      <c r="FJ223" s="173"/>
    </row>
    <row r="224" spans="1:166" s="4" customFormat="1" ht="18" customHeight="1">
      <c r="A224" s="94">
        <v>1</v>
      </c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>
        <v>2</v>
      </c>
      <c r="AL224" s="94"/>
      <c r="AM224" s="94"/>
      <c r="AN224" s="94"/>
      <c r="AO224" s="94"/>
      <c r="AP224" s="94"/>
      <c r="AQ224" s="94">
        <v>3</v>
      </c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>
        <v>4</v>
      </c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>
        <v>5</v>
      </c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>
        <v>6</v>
      </c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>
        <v>7</v>
      </c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>
        <v>8</v>
      </c>
      <c r="DL224" s="94"/>
      <c r="DM224" s="94"/>
      <c r="DN224" s="94"/>
      <c r="DO224" s="94"/>
      <c r="DP224" s="94"/>
      <c r="DQ224" s="94"/>
      <c r="DR224" s="94"/>
      <c r="DS224" s="94"/>
      <c r="DT224" s="94"/>
      <c r="DU224" s="94"/>
      <c r="DV224" s="94"/>
      <c r="DW224" s="94"/>
      <c r="DX224" s="94">
        <v>9</v>
      </c>
      <c r="DY224" s="94"/>
      <c r="DZ224" s="94"/>
      <c r="EA224" s="94"/>
      <c r="EB224" s="94"/>
      <c r="EC224" s="94"/>
      <c r="ED224" s="94"/>
      <c r="EE224" s="94"/>
      <c r="EF224" s="94"/>
      <c r="EG224" s="94"/>
      <c r="EH224" s="94"/>
      <c r="EI224" s="94"/>
      <c r="EJ224" s="94"/>
      <c r="EK224" s="94">
        <v>10</v>
      </c>
      <c r="EL224" s="94"/>
      <c r="EM224" s="94"/>
      <c r="EN224" s="94"/>
      <c r="EO224" s="94"/>
      <c r="EP224" s="94"/>
      <c r="EQ224" s="94"/>
      <c r="ER224" s="94"/>
      <c r="ES224" s="94"/>
      <c r="ET224" s="94"/>
      <c r="EU224" s="94"/>
      <c r="EV224" s="94"/>
      <c r="EW224" s="94"/>
      <c r="EX224" s="174">
        <v>11</v>
      </c>
      <c r="EY224" s="175"/>
      <c r="EZ224" s="175"/>
      <c r="FA224" s="175"/>
      <c r="FB224" s="175"/>
      <c r="FC224" s="175"/>
      <c r="FD224" s="175"/>
      <c r="FE224" s="175"/>
      <c r="FF224" s="175"/>
      <c r="FG224" s="175"/>
      <c r="FH224" s="175"/>
      <c r="FI224" s="175"/>
      <c r="FJ224" s="176"/>
    </row>
    <row r="225" spans="1:166" s="11" customFormat="1" ht="19.5" customHeight="1">
      <c r="A225" s="97" t="s">
        <v>32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121" t="s">
        <v>33</v>
      </c>
      <c r="AL225" s="121"/>
      <c r="AM225" s="121"/>
      <c r="AN225" s="121"/>
      <c r="AO225" s="121"/>
      <c r="AP225" s="121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66">
        <f>BC230</f>
        <v>588500</v>
      </c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>
        <f>BU230</f>
        <v>43075</v>
      </c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80">
        <f>CH230</f>
        <v>43075</v>
      </c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>
        <f>CH225</f>
        <v>43075</v>
      </c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>
        <f>BC225-CH225</f>
        <v>545425</v>
      </c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150">
        <f>EX230</f>
        <v>0</v>
      </c>
      <c r="EY225" s="151"/>
      <c r="EZ225" s="151"/>
      <c r="FA225" s="151"/>
      <c r="FB225" s="151"/>
      <c r="FC225" s="151"/>
      <c r="FD225" s="151"/>
      <c r="FE225" s="151"/>
      <c r="FF225" s="151"/>
      <c r="FG225" s="151"/>
      <c r="FH225" s="151"/>
      <c r="FI225" s="151"/>
      <c r="FJ225" s="152"/>
    </row>
    <row r="226" spans="1:166" s="4" customFormat="1" ht="18" customHeight="1">
      <c r="A226" s="160" t="s">
        <v>22</v>
      </c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95" t="s">
        <v>34</v>
      </c>
      <c r="AL226" s="195"/>
      <c r="AM226" s="195"/>
      <c r="AN226" s="195"/>
      <c r="AO226" s="195"/>
      <c r="AP226" s="195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77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9"/>
    </row>
    <row r="227" spans="1:166" s="4" customFormat="1" ht="41.25" customHeight="1">
      <c r="A227" s="156" t="s">
        <v>273</v>
      </c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95"/>
      <c r="AL227" s="195"/>
      <c r="AM227" s="195"/>
      <c r="AN227" s="195"/>
      <c r="AO227" s="195"/>
      <c r="AP227" s="195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53"/>
      <c r="BT227" s="53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38"/>
      <c r="FI227" s="38"/>
      <c r="FJ227" s="38"/>
    </row>
    <row r="228" spans="1:166" s="4" customFormat="1" ht="25.5" customHeight="1" hidden="1">
      <c r="A228" s="197" t="s">
        <v>66</v>
      </c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88" t="s">
        <v>60</v>
      </c>
      <c r="AL228" s="88"/>
      <c r="AM228" s="88"/>
      <c r="AN228" s="88"/>
      <c r="AO228" s="88"/>
      <c r="AP228" s="88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68">
        <v>9000</v>
      </c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54"/>
      <c r="BT228" s="54"/>
      <c r="BU228" s="68">
        <v>252.98</v>
      </c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96">
        <v>252.98</v>
      </c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>
        <v>252.98</v>
      </c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>
        <f>BC228-CH228</f>
        <v>8747.02</v>
      </c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80">
        <f>BU228-CH228</f>
        <v>0</v>
      </c>
      <c r="EY228" s="80"/>
      <c r="EZ228" s="80"/>
      <c r="FA228" s="80"/>
      <c r="FB228" s="80"/>
      <c r="FC228" s="80"/>
      <c r="FD228" s="80"/>
      <c r="FE228" s="80"/>
      <c r="FF228" s="80"/>
      <c r="FG228" s="80"/>
      <c r="FH228" s="36"/>
      <c r="FI228" s="36"/>
      <c r="FJ228" s="36"/>
    </row>
    <row r="229" spans="1:166" s="4" customFormat="1" ht="25.5" customHeight="1" hidden="1">
      <c r="A229" s="87" t="s">
        <v>135</v>
      </c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8"/>
      <c r="AL229" s="88"/>
      <c r="AM229" s="88"/>
      <c r="AN229" s="88"/>
      <c r="AO229" s="88"/>
      <c r="AP229" s="88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54"/>
      <c r="BT229" s="54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80"/>
      <c r="EY229" s="80"/>
      <c r="EZ229" s="80"/>
      <c r="FA229" s="80"/>
      <c r="FB229" s="80"/>
      <c r="FC229" s="80"/>
      <c r="FD229" s="80"/>
      <c r="FE229" s="80"/>
      <c r="FF229" s="80"/>
      <c r="FG229" s="80"/>
      <c r="FH229" s="36"/>
      <c r="FI229" s="36"/>
      <c r="FJ229" s="36"/>
    </row>
    <row r="230" spans="1:166" s="11" customFormat="1" ht="21" customHeight="1">
      <c r="A230" s="132" t="s">
        <v>264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4"/>
      <c r="AK230" s="128" t="s">
        <v>60</v>
      </c>
      <c r="AL230" s="129"/>
      <c r="AM230" s="129"/>
      <c r="AN230" s="129"/>
      <c r="AO230" s="129"/>
      <c r="AP230" s="130"/>
      <c r="AQ230" s="128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30"/>
      <c r="BC230" s="165">
        <f>BC231+BC232</f>
        <v>588500</v>
      </c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7"/>
      <c r="BU230" s="165">
        <f>BU231+BU232</f>
        <v>43075</v>
      </c>
      <c r="BV230" s="166"/>
      <c r="BW230" s="166"/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7"/>
      <c r="CH230" s="150">
        <f>CH231</f>
        <v>43075</v>
      </c>
      <c r="CI230" s="151"/>
      <c r="CJ230" s="151"/>
      <c r="CK230" s="151"/>
      <c r="CL230" s="151"/>
      <c r="CM230" s="151"/>
      <c r="CN230" s="151"/>
      <c r="CO230" s="151"/>
      <c r="CP230" s="151"/>
      <c r="CQ230" s="151"/>
      <c r="CR230" s="151"/>
      <c r="CS230" s="151"/>
      <c r="CT230" s="151"/>
      <c r="CU230" s="151"/>
      <c r="CV230" s="151"/>
      <c r="CW230" s="152"/>
      <c r="CX230" s="150"/>
      <c r="CY230" s="151"/>
      <c r="CZ230" s="151"/>
      <c r="DA230" s="151"/>
      <c r="DB230" s="151"/>
      <c r="DC230" s="151"/>
      <c r="DD230" s="151"/>
      <c r="DE230" s="151"/>
      <c r="DF230" s="151"/>
      <c r="DG230" s="151"/>
      <c r="DH230" s="151"/>
      <c r="DI230" s="151"/>
      <c r="DJ230" s="152"/>
      <c r="DK230" s="150"/>
      <c r="DL230" s="151"/>
      <c r="DM230" s="151"/>
      <c r="DN230" s="151"/>
      <c r="DO230" s="151"/>
      <c r="DP230" s="151"/>
      <c r="DQ230" s="151"/>
      <c r="DR230" s="151"/>
      <c r="DS230" s="151"/>
      <c r="DT230" s="151"/>
      <c r="DU230" s="151"/>
      <c r="DV230" s="151"/>
      <c r="DW230" s="152"/>
      <c r="DX230" s="150">
        <f>CH230</f>
        <v>43075</v>
      </c>
      <c r="DY230" s="151"/>
      <c r="DZ230" s="151"/>
      <c r="EA230" s="151"/>
      <c r="EB230" s="151"/>
      <c r="EC230" s="151"/>
      <c r="ED230" s="151"/>
      <c r="EE230" s="151"/>
      <c r="EF230" s="151"/>
      <c r="EG230" s="151"/>
      <c r="EH230" s="151"/>
      <c r="EI230" s="151"/>
      <c r="EJ230" s="152"/>
      <c r="EK230" s="150">
        <f>BC230-CH230</f>
        <v>545425</v>
      </c>
      <c r="EL230" s="151"/>
      <c r="EM230" s="151"/>
      <c r="EN230" s="151"/>
      <c r="EO230" s="151"/>
      <c r="EP230" s="151"/>
      <c r="EQ230" s="151"/>
      <c r="ER230" s="151"/>
      <c r="ES230" s="151"/>
      <c r="ET230" s="151"/>
      <c r="EU230" s="151"/>
      <c r="EV230" s="151"/>
      <c r="EW230" s="152"/>
      <c r="EX230" s="300">
        <v>0</v>
      </c>
      <c r="EY230" s="301"/>
      <c r="EZ230" s="301"/>
      <c r="FA230" s="301"/>
      <c r="FB230" s="301"/>
      <c r="FC230" s="301"/>
      <c r="FD230" s="301"/>
      <c r="FE230" s="301"/>
      <c r="FF230" s="301"/>
      <c r="FG230" s="302"/>
      <c r="FH230" s="42"/>
      <c r="FI230" s="42"/>
      <c r="FJ230" s="42"/>
    </row>
    <row r="231" spans="1:166" s="4" customFormat="1" ht="21.75" customHeight="1">
      <c r="A231" s="113" t="s">
        <v>176</v>
      </c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25" t="s">
        <v>63</v>
      </c>
      <c r="AL231" s="126"/>
      <c r="AM231" s="126"/>
      <c r="AN231" s="126"/>
      <c r="AO231" s="126"/>
      <c r="AP231" s="127"/>
      <c r="AQ231" s="125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7"/>
      <c r="BC231" s="100">
        <v>300000</v>
      </c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2"/>
      <c r="BU231" s="100">
        <v>43075</v>
      </c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2"/>
      <c r="CH231" s="77">
        <v>43075</v>
      </c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9"/>
      <c r="CX231" s="77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9"/>
      <c r="DK231" s="77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9"/>
      <c r="DX231" s="77">
        <f>CH231</f>
        <v>43075</v>
      </c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9"/>
      <c r="EK231" s="77">
        <f>BC231-CH231</f>
        <v>256925</v>
      </c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9"/>
      <c r="EX231" s="146">
        <v>0</v>
      </c>
      <c r="EY231" s="147"/>
      <c r="EZ231" s="147"/>
      <c r="FA231" s="147"/>
      <c r="FB231" s="147"/>
      <c r="FC231" s="147"/>
      <c r="FD231" s="147"/>
      <c r="FE231" s="147"/>
      <c r="FF231" s="147"/>
      <c r="FG231" s="148"/>
      <c r="FH231" s="44"/>
      <c r="FI231" s="44"/>
      <c r="FJ231" s="44"/>
    </row>
    <row r="232" spans="1:166" s="4" customFormat="1" ht="21.75" customHeight="1">
      <c r="A232" s="131" t="s">
        <v>176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25" t="s">
        <v>60</v>
      </c>
      <c r="AL232" s="126"/>
      <c r="AM232" s="126"/>
      <c r="AN232" s="126"/>
      <c r="AO232" s="126"/>
      <c r="AP232" s="127"/>
      <c r="AQ232" s="125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7"/>
      <c r="BC232" s="100">
        <v>288500</v>
      </c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2"/>
      <c r="BU232" s="100">
        <v>0</v>
      </c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2"/>
      <c r="CH232" s="77">
        <v>0</v>
      </c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9"/>
      <c r="CX232" s="77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9"/>
      <c r="DK232" s="77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9"/>
      <c r="DX232" s="77">
        <f>CH232</f>
        <v>0</v>
      </c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9"/>
      <c r="EK232" s="77">
        <f>BC232-CH232</f>
        <v>288500</v>
      </c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9"/>
      <c r="EX232" s="146">
        <v>0</v>
      </c>
      <c r="EY232" s="147"/>
      <c r="EZ232" s="147"/>
      <c r="FA232" s="147"/>
      <c r="FB232" s="147"/>
      <c r="FC232" s="147"/>
      <c r="FD232" s="147"/>
      <c r="FE232" s="147"/>
      <c r="FF232" s="147"/>
      <c r="FG232" s="148"/>
      <c r="FH232" s="44"/>
      <c r="FI232" s="44"/>
      <c r="FJ232" s="44"/>
    </row>
    <row r="233" spans="1:166" s="4" customFormat="1" ht="18.75" customHeight="1">
      <c r="A233" s="157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9"/>
      <c r="BI233" s="168" t="s">
        <v>96</v>
      </c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70"/>
      <c r="CR233" s="157"/>
      <c r="CS233" s="158"/>
      <c r="CT233" s="158"/>
      <c r="CU233" s="158"/>
      <c r="CV233" s="158"/>
      <c r="CW233" s="158"/>
      <c r="CX233" s="158"/>
      <c r="CY233" s="158"/>
      <c r="CZ233" s="158"/>
      <c r="DA233" s="158"/>
      <c r="DB233" s="158"/>
      <c r="DC233" s="158"/>
      <c r="DD233" s="158"/>
      <c r="DE233" s="158"/>
      <c r="DF233" s="158"/>
      <c r="DG233" s="158"/>
      <c r="DH233" s="158"/>
      <c r="DI233" s="158"/>
      <c r="DJ233" s="158"/>
      <c r="DK233" s="158"/>
      <c r="DL233" s="158"/>
      <c r="DM233" s="158"/>
      <c r="DN233" s="158"/>
      <c r="DO233" s="158"/>
      <c r="DP233" s="158"/>
      <c r="DQ233" s="158"/>
      <c r="DR233" s="158"/>
      <c r="DS233" s="158"/>
      <c r="DT233" s="158"/>
      <c r="DU233" s="158"/>
      <c r="DV233" s="158"/>
      <c r="DW233" s="158"/>
      <c r="DX233" s="158"/>
      <c r="DY233" s="158"/>
      <c r="DZ233" s="158"/>
      <c r="EA233" s="158"/>
      <c r="EB233" s="158"/>
      <c r="EC233" s="158"/>
      <c r="ED233" s="158"/>
      <c r="EE233" s="158"/>
      <c r="EF233" s="158"/>
      <c r="EG233" s="158"/>
      <c r="EH233" s="158"/>
      <c r="EI233" s="158"/>
      <c r="EJ233" s="158"/>
      <c r="EK233" s="158"/>
      <c r="EL233" s="158"/>
      <c r="EM233" s="158"/>
      <c r="EN233" s="158"/>
      <c r="EO233" s="158"/>
      <c r="EP233" s="158"/>
      <c r="EQ233" s="158"/>
      <c r="ER233" s="158"/>
      <c r="ES233" s="158"/>
      <c r="ET233" s="158"/>
      <c r="EU233" s="158"/>
      <c r="EV233" s="158"/>
      <c r="EW233" s="158"/>
      <c r="EX233" s="158"/>
      <c r="EY233" s="158"/>
      <c r="EZ233" s="158"/>
      <c r="FA233" s="158"/>
      <c r="FB233" s="158"/>
      <c r="FC233" s="158"/>
      <c r="FD233" s="158"/>
      <c r="FE233" s="158"/>
      <c r="FF233" s="158"/>
      <c r="FG233" s="159"/>
      <c r="FH233" s="14"/>
      <c r="FI233" s="14"/>
      <c r="FJ233" s="14"/>
    </row>
    <row r="234" spans="1:166" s="4" customFormat="1" ht="35.25" customHeight="1" hidden="1">
      <c r="A234" s="177" t="s">
        <v>81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  <c r="BH234" s="178"/>
      <c r="BI234" s="178"/>
      <c r="BJ234" s="178"/>
      <c r="BK234" s="178"/>
      <c r="BL234" s="178"/>
      <c r="BM234" s="178"/>
      <c r="BN234" s="178"/>
      <c r="BO234" s="178"/>
      <c r="BP234" s="178"/>
      <c r="BQ234" s="178"/>
      <c r="BR234" s="178"/>
      <c r="BS234" s="178"/>
      <c r="BT234" s="178"/>
      <c r="BU234" s="178"/>
      <c r="BV234" s="178"/>
      <c r="BW234" s="178"/>
      <c r="BX234" s="178"/>
      <c r="BY234" s="178"/>
      <c r="BZ234" s="178"/>
      <c r="CA234" s="178"/>
      <c r="CB234" s="178"/>
      <c r="CC234" s="178"/>
      <c r="CD234" s="178"/>
      <c r="CE234" s="178"/>
      <c r="CF234" s="178"/>
      <c r="CG234" s="178"/>
      <c r="CH234" s="178"/>
      <c r="CI234" s="178"/>
      <c r="CJ234" s="178"/>
      <c r="CK234" s="178"/>
      <c r="CL234" s="178"/>
      <c r="CM234" s="178"/>
      <c r="CN234" s="178"/>
      <c r="CO234" s="178"/>
      <c r="CP234" s="178"/>
      <c r="CQ234" s="178"/>
      <c r="CR234" s="178"/>
      <c r="CS234" s="178"/>
      <c r="CT234" s="178"/>
      <c r="CU234" s="178"/>
      <c r="CV234" s="178"/>
      <c r="CW234" s="178"/>
      <c r="CX234" s="178"/>
      <c r="CY234" s="178"/>
      <c r="CZ234" s="178"/>
      <c r="DA234" s="178"/>
      <c r="DB234" s="178"/>
      <c r="DC234" s="178"/>
      <c r="DD234" s="178"/>
      <c r="DE234" s="178"/>
      <c r="DF234" s="178"/>
      <c r="DG234" s="178"/>
      <c r="DH234" s="178"/>
      <c r="DI234" s="178"/>
      <c r="DJ234" s="178"/>
      <c r="DK234" s="178"/>
      <c r="DL234" s="178"/>
      <c r="DM234" s="178"/>
      <c r="DN234" s="178"/>
      <c r="DO234" s="178"/>
      <c r="DP234" s="178"/>
      <c r="DQ234" s="178"/>
      <c r="DR234" s="178"/>
      <c r="DS234" s="178"/>
      <c r="DT234" s="178"/>
      <c r="DU234" s="178"/>
      <c r="DV234" s="178"/>
      <c r="DW234" s="178"/>
      <c r="DX234" s="178"/>
      <c r="DY234" s="178"/>
      <c r="DZ234" s="178"/>
      <c r="EA234" s="178"/>
      <c r="EB234" s="178"/>
      <c r="EC234" s="178"/>
      <c r="ED234" s="178"/>
      <c r="EE234" s="178"/>
      <c r="EF234" s="178"/>
      <c r="EG234" s="178"/>
      <c r="EH234" s="178"/>
      <c r="EI234" s="178"/>
      <c r="EJ234" s="178"/>
      <c r="EK234" s="178"/>
      <c r="EL234" s="178"/>
      <c r="EM234" s="178"/>
      <c r="EN234" s="178"/>
      <c r="EO234" s="178"/>
      <c r="EP234" s="178"/>
      <c r="EQ234" s="178"/>
      <c r="ER234" s="178"/>
      <c r="ES234" s="178"/>
      <c r="ET234" s="178"/>
      <c r="EU234" s="178"/>
      <c r="EV234" s="178"/>
      <c r="EW234" s="178"/>
      <c r="EX234" s="178"/>
      <c r="EY234" s="178"/>
      <c r="EZ234" s="178"/>
      <c r="FA234" s="178"/>
      <c r="FB234" s="178"/>
      <c r="FC234" s="178"/>
      <c r="FD234" s="178"/>
      <c r="FE234" s="178"/>
      <c r="FF234" s="178"/>
      <c r="FG234" s="178"/>
      <c r="FH234" s="178"/>
      <c r="FI234" s="178"/>
      <c r="FJ234" s="179"/>
    </row>
    <row r="235" spans="1:166" s="4" customFormat="1" ht="28.5" customHeight="1">
      <c r="A235" s="93" t="s">
        <v>8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 t="s">
        <v>23</v>
      </c>
      <c r="AL235" s="93"/>
      <c r="AM235" s="93"/>
      <c r="AN235" s="93"/>
      <c r="AO235" s="93"/>
      <c r="AP235" s="93"/>
      <c r="AQ235" s="93" t="s">
        <v>35</v>
      </c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 t="s">
        <v>36</v>
      </c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140" t="s">
        <v>37</v>
      </c>
      <c r="BV235" s="140"/>
      <c r="BW235" s="140"/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  <c r="CH235" s="93" t="s">
        <v>24</v>
      </c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171" t="s">
        <v>29</v>
      </c>
      <c r="EL235" s="172"/>
      <c r="EM235" s="172"/>
      <c r="EN235" s="172"/>
      <c r="EO235" s="172"/>
      <c r="EP235" s="172"/>
      <c r="EQ235" s="172"/>
      <c r="ER235" s="172"/>
      <c r="ES235" s="172"/>
      <c r="ET235" s="172"/>
      <c r="EU235" s="172"/>
      <c r="EV235" s="172"/>
      <c r="EW235" s="172"/>
      <c r="EX235" s="172"/>
      <c r="EY235" s="172"/>
      <c r="EZ235" s="172"/>
      <c r="FA235" s="172"/>
      <c r="FB235" s="172"/>
      <c r="FC235" s="172"/>
      <c r="FD235" s="172"/>
      <c r="FE235" s="172"/>
      <c r="FF235" s="172"/>
      <c r="FG235" s="172"/>
      <c r="FH235" s="172"/>
      <c r="FI235" s="172"/>
      <c r="FJ235" s="173"/>
    </row>
    <row r="236" spans="1:166" s="4" customFormat="1" ht="63.75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140"/>
      <c r="BV236" s="140"/>
      <c r="BW236" s="140"/>
      <c r="BX236" s="140"/>
      <c r="BY236" s="140"/>
      <c r="BZ236" s="140"/>
      <c r="CA236" s="140"/>
      <c r="CB236" s="140"/>
      <c r="CC236" s="140"/>
      <c r="CD236" s="140"/>
      <c r="CE236" s="140"/>
      <c r="CF236" s="140"/>
      <c r="CG236" s="140"/>
      <c r="CH236" s="93" t="s">
        <v>45</v>
      </c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 t="s">
        <v>25</v>
      </c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 t="s">
        <v>26</v>
      </c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 t="s">
        <v>27</v>
      </c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 t="s">
        <v>38</v>
      </c>
      <c r="EL236" s="93"/>
      <c r="EM236" s="93"/>
      <c r="EN236" s="93"/>
      <c r="EO236" s="93"/>
      <c r="EP236" s="93"/>
      <c r="EQ236" s="93"/>
      <c r="ER236" s="93"/>
      <c r="ES236" s="93"/>
      <c r="ET236" s="93"/>
      <c r="EU236" s="93"/>
      <c r="EV236" s="93"/>
      <c r="EW236" s="93"/>
      <c r="EX236" s="171" t="s">
        <v>46</v>
      </c>
      <c r="EY236" s="172"/>
      <c r="EZ236" s="172"/>
      <c r="FA236" s="172"/>
      <c r="FB236" s="172"/>
      <c r="FC236" s="172"/>
      <c r="FD236" s="172"/>
      <c r="FE236" s="172"/>
      <c r="FF236" s="172"/>
      <c r="FG236" s="172"/>
      <c r="FH236" s="172"/>
      <c r="FI236" s="172"/>
      <c r="FJ236" s="173"/>
    </row>
    <row r="237" spans="1:166" s="4" customFormat="1" ht="18.75">
      <c r="A237" s="94">
        <v>1</v>
      </c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>
        <v>2</v>
      </c>
      <c r="AL237" s="94"/>
      <c r="AM237" s="94"/>
      <c r="AN237" s="94"/>
      <c r="AO237" s="94"/>
      <c r="AP237" s="94"/>
      <c r="AQ237" s="94">
        <v>3</v>
      </c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>
        <v>4</v>
      </c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>
        <v>5</v>
      </c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>
        <v>6</v>
      </c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  <c r="CW237" s="94"/>
      <c r="CX237" s="94">
        <v>7</v>
      </c>
      <c r="CY237" s="94"/>
      <c r="CZ237" s="94"/>
      <c r="DA237" s="94"/>
      <c r="DB237" s="94"/>
      <c r="DC237" s="94"/>
      <c r="DD237" s="94"/>
      <c r="DE237" s="94"/>
      <c r="DF237" s="94"/>
      <c r="DG237" s="94"/>
      <c r="DH237" s="94"/>
      <c r="DI237" s="94"/>
      <c r="DJ237" s="94"/>
      <c r="DK237" s="94">
        <v>8</v>
      </c>
      <c r="DL237" s="94"/>
      <c r="DM237" s="94"/>
      <c r="DN237" s="94"/>
      <c r="DO237" s="94"/>
      <c r="DP237" s="94"/>
      <c r="DQ237" s="94"/>
      <c r="DR237" s="94"/>
      <c r="DS237" s="94"/>
      <c r="DT237" s="94"/>
      <c r="DU237" s="94"/>
      <c r="DV237" s="94"/>
      <c r="DW237" s="94"/>
      <c r="DX237" s="94">
        <v>9</v>
      </c>
      <c r="DY237" s="94"/>
      <c r="DZ237" s="94"/>
      <c r="EA237" s="94"/>
      <c r="EB237" s="94"/>
      <c r="EC237" s="94"/>
      <c r="ED237" s="94"/>
      <c r="EE237" s="94"/>
      <c r="EF237" s="94"/>
      <c r="EG237" s="94"/>
      <c r="EH237" s="94"/>
      <c r="EI237" s="94"/>
      <c r="EJ237" s="94"/>
      <c r="EK237" s="94">
        <v>10</v>
      </c>
      <c r="EL237" s="94"/>
      <c r="EM237" s="94"/>
      <c r="EN237" s="94"/>
      <c r="EO237" s="94"/>
      <c r="EP237" s="94"/>
      <c r="EQ237" s="94"/>
      <c r="ER237" s="94"/>
      <c r="ES237" s="94"/>
      <c r="ET237" s="94"/>
      <c r="EU237" s="94"/>
      <c r="EV237" s="94"/>
      <c r="EW237" s="94"/>
      <c r="EX237" s="174">
        <v>11</v>
      </c>
      <c r="EY237" s="175"/>
      <c r="EZ237" s="175"/>
      <c r="FA237" s="175"/>
      <c r="FB237" s="175"/>
      <c r="FC237" s="175"/>
      <c r="FD237" s="175"/>
      <c r="FE237" s="175"/>
      <c r="FF237" s="175"/>
      <c r="FG237" s="175"/>
      <c r="FH237" s="175"/>
      <c r="FI237" s="175"/>
      <c r="FJ237" s="176"/>
    </row>
    <row r="238" spans="1:166" s="4" customFormat="1" ht="20.25" customHeight="1">
      <c r="A238" s="97" t="s">
        <v>32</v>
      </c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162" t="s">
        <v>33</v>
      </c>
      <c r="AL238" s="162"/>
      <c r="AM238" s="162"/>
      <c r="AN238" s="162"/>
      <c r="AO238" s="162"/>
      <c r="AP238" s="162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66">
        <f>BC241</f>
        <v>3900</v>
      </c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>
        <f>BU241</f>
        <v>3458.7</v>
      </c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124">
        <f>CH241</f>
        <v>3458.7</v>
      </c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  <c r="DL238" s="124"/>
      <c r="DM238" s="124"/>
      <c r="DN238" s="124"/>
      <c r="DO238" s="124"/>
      <c r="DP238" s="124"/>
      <c r="DQ238" s="124"/>
      <c r="DR238" s="124"/>
      <c r="DS238" s="124"/>
      <c r="DT238" s="124"/>
      <c r="DU238" s="124"/>
      <c r="DV238" s="124"/>
      <c r="DW238" s="124"/>
      <c r="DX238" s="124">
        <f>CH238</f>
        <v>3458.7</v>
      </c>
      <c r="DY238" s="124"/>
      <c r="DZ238" s="124"/>
      <c r="EA238" s="124"/>
      <c r="EB238" s="124"/>
      <c r="EC238" s="124"/>
      <c r="ED238" s="124"/>
      <c r="EE238" s="124"/>
      <c r="EF238" s="124"/>
      <c r="EG238" s="124"/>
      <c r="EH238" s="124"/>
      <c r="EI238" s="124"/>
      <c r="EJ238" s="124"/>
      <c r="EK238" s="124">
        <f>BC238-BU238</f>
        <v>441.3000000000002</v>
      </c>
      <c r="EL238" s="124"/>
      <c r="EM238" s="124"/>
      <c r="EN238" s="124"/>
      <c r="EO238" s="124"/>
      <c r="EP238" s="124"/>
      <c r="EQ238" s="124"/>
      <c r="ER238" s="124"/>
      <c r="ES238" s="124"/>
      <c r="ET238" s="124"/>
      <c r="EU238" s="124"/>
      <c r="EV238" s="124"/>
      <c r="EW238" s="124"/>
      <c r="EX238" s="272">
        <f>BU238-CH238</f>
        <v>0</v>
      </c>
      <c r="EY238" s="273"/>
      <c r="EZ238" s="273"/>
      <c r="FA238" s="273"/>
      <c r="FB238" s="273"/>
      <c r="FC238" s="273"/>
      <c r="FD238" s="273"/>
      <c r="FE238" s="273"/>
      <c r="FF238" s="273"/>
      <c r="FG238" s="273"/>
      <c r="FH238" s="273"/>
      <c r="FI238" s="273"/>
      <c r="FJ238" s="274"/>
    </row>
    <row r="239" spans="1:166" s="4" customFormat="1" ht="15" customHeight="1">
      <c r="A239" s="160" t="s">
        <v>22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1" t="s">
        <v>34</v>
      </c>
      <c r="AL239" s="161"/>
      <c r="AM239" s="161"/>
      <c r="AN239" s="161"/>
      <c r="AO239" s="161"/>
      <c r="AP239" s="161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163"/>
      <c r="CI239" s="163"/>
      <c r="CJ239" s="163"/>
      <c r="CK239" s="163"/>
      <c r="CL239" s="163"/>
      <c r="CM239" s="163"/>
      <c r="CN239" s="163"/>
      <c r="CO239" s="163"/>
      <c r="CP239" s="163"/>
      <c r="CQ239" s="163"/>
      <c r="CR239" s="163"/>
      <c r="CS239" s="163"/>
      <c r="CT239" s="163"/>
      <c r="CU239" s="163"/>
      <c r="CV239" s="163"/>
      <c r="CW239" s="163"/>
      <c r="CX239" s="163"/>
      <c r="CY239" s="163"/>
      <c r="CZ239" s="163"/>
      <c r="DA239" s="163"/>
      <c r="DB239" s="163"/>
      <c r="DC239" s="163"/>
      <c r="DD239" s="163"/>
      <c r="DE239" s="163"/>
      <c r="DF239" s="163"/>
      <c r="DG239" s="163"/>
      <c r="DH239" s="163"/>
      <c r="DI239" s="163"/>
      <c r="DJ239" s="163"/>
      <c r="DK239" s="163"/>
      <c r="DL239" s="163"/>
      <c r="DM239" s="163"/>
      <c r="DN239" s="163"/>
      <c r="DO239" s="163"/>
      <c r="DP239" s="163"/>
      <c r="DQ239" s="163"/>
      <c r="DR239" s="163"/>
      <c r="DS239" s="163"/>
      <c r="DT239" s="163"/>
      <c r="DU239" s="163"/>
      <c r="DV239" s="163"/>
      <c r="DW239" s="163"/>
      <c r="DX239" s="163"/>
      <c r="DY239" s="163"/>
      <c r="DZ239" s="163"/>
      <c r="EA239" s="163"/>
      <c r="EB239" s="163"/>
      <c r="EC239" s="163"/>
      <c r="ED239" s="163"/>
      <c r="EE239" s="163"/>
      <c r="EF239" s="163"/>
      <c r="EG239" s="163"/>
      <c r="EH239" s="163"/>
      <c r="EI239" s="163"/>
      <c r="EJ239" s="163"/>
      <c r="EK239" s="163"/>
      <c r="EL239" s="163"/>
      <c r="EM239" s="163"/>
      <c r="EN239" s="163"/>
      <c r="EO239" s="163"/>
      <c r="EP239" s="163"/>
      <c r="EQ239" s="163"/>
      <c r="ER239" s="163"/>
      <c r="ES239" s="163"/>
      <c r="ET239" s="163"/>
      <c r="EU239" s="163"/>
      <c r="EV239" s="163"/>
      <c r="EW239" s="163"/>
      <c r="EX239" s="296"/>
      <c r="EY239" s="297"/>
      <c r="EZ239" s="297"/>
      <c r="FA239" s="297"/>
      <c r="FB239" s="297"/>
      <c r="FC239" s="297"/>
      <c r="FD239" s="297"/>
      <c r="FE239" s="297"/>
      <c r="FF239" s="297"/>
      <c r="FG239" s="297"/>
      <c r="FH239" s="297"/>
      <c r="FI239" s="297"/>
      <c r="FJ239" s="298"/>
    </row>
    <row r="240" spans="1:166" s="4" customFormat="1" ht="36" customHeight="1">
      <c r="A240" s="156" t="s">
        <v>275</v>
      </c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61"/>
      <c r="AL240" s="161"/>
      <c r="AM240" s="161"/>
      <c r="AN240" s="161"/>
      <c r="AO240" s="161"/>
      <c r="AP240" s="161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53"/>
      <c r="BT240" s="53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163"/>
      <c r="CI240" s="163"/>
      <c r="CJ240" s="163"/>
      <c r="CK240" s="163"/>
      <c r="CL240" s="163"/>
      <c r="CM240" s="163"/>
      <c r="CN240" s="163"/>
      <c r="CO240" s="163"/>
      <c r="CP240" s="163"/>
      <c r="CQ240" s="163"/>
      <c r="CR240" s="163"/>
      <c r="CS240" s="163"/>
      <c r="CT240" s="163"/>
      <c r="CU240" s="163"/>
      <c r="CV240" s="163"/>
      <c r="CW240" s="163"/>
      <c r="CX240" s="163"/>
      <c r="CY240" s="163"/>
      <c r="CZ240" s="163"/>
      <c r="DA240" s="163"/>
      <c r="DB240" s="163"/>
      <c r="DC240" s="163"/>
      <c r="DD240" s="163"/>
      <c r="DE240" s="163"/>
      <c r="DF240" s="163"/>
      <c r="DG240" s="163"/>
      <c r="DH240" s="163"/>
      <c r="DI240" s="163"/>
      <c r="DJ240" s="163"/>
      <c r="DK240" s="163"/>
      <c r="DL240" s="163"/>
      <c r="DM240" s="163"/>
      <c r="DN240" s="163"/>
      <c r="DO240" s="163"/>
      <c r="DP240" s="163"/>
      <c r="DQ240" s="163"/>
      <c r="DR240" s="163"/>
      <c r="DS240" s="163"/>
      <c r="DT240" s="163"/>
      <c r="DU240" s="163"/>
      <c r="DV240" s="163"/>
      <c r="DW240" s="163"/>
      <c r="DX240" s="163"/>
      <c r="DY240" s="163"/>
      <c r="DZ240" s="163"/>
      <c r="EA240" s="163"/>
      <c r="EB240" s="163"/>
      <c r="EC240" s="163"/>
      <c r="ED240" s="163"/>
      <c r="EE240" s="163"/>
      <c r="EF240" s="163"/>
      <c r="EG240" s="163"/>
      <c r="EH240" s="163"/>
      <c r="EI240" s="163"/>
      <c r="EJ240" s="163"/>
      <c r="EK240" s="163"/>
      <c r="EL240" s="163"/>
      <c r="EM240" s="163"/>
      <c r="EN240" s="163"/>
      <c r="EO240" s="163"/>
      <c r="EP240" s="163"/>
      <c r="EQ240" s="163"/>
      <c r="ER240" s="163"/>
      <c r="ES240" s="163"/>
      <c r="ET240" s="163"/>
      <c r="EU240" s="163"/>
      <c r="EV240" s="163"/>
      <c r="EW240" s="163"/>
      <c r="EX240" s="163"/>
      <c r="EY240" s="163"/>
      <c r="EZ240" s="163"/>
      <c r="FA240" s="163"/>
      <c r="FB240" s="163"/>
      <c r="FC240" s="163"/>
      <c r="FD240" s="163"/>
      <c r="FE240" s="163"/>
      <c r="FF240" s="163"/>
      <c r="FG240" s="163"/>
      <c r="FH240" s="13"/>
      <c r="FI240" s="13"/>
      <c r="FJ240" s="13"/>
    </row>
    <row r="241" spans="1:166" s="11" customFormat="1" ht="18.75" customHeight="1">
      <c r="A241" s="137" t="s">
        <v>274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14" t="s">
        <v>63</v>
      </c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66">
        <f>BC242</f>
        <v>3900</v>
      </c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>
        <f>BU242</f>
        <v>3458.7</v>
      </c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124">
        <f>CH242</f>
        <v>3458.7</v>
      </c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  <c r="DL241" s="124"/>
      <c r="DM241" s="124"/>
      <c r="DN241" s="124"/>
      <c r="DO241" s="124"/>
      <c r="DP241" s="124"/>
      <c r="DQ241" s="124"/>
      <c r="DR241" s="124"/>
      <c r="DS241" s="124"/>
      <c r="DT241" s="124"/>
      <c r="DU241" s="124"/>
      <c r="DV241" s="124"/>
      <c r="DW241" s="124"/>
      <c r="DX241" s="124">
        <f>CH241</f>
        <v>3458.7</v>
      </c>
      <c r="DY241" s="124"/>
      <c r="DZ241" s="124"/>
      <c r="EA241" s="124"/>
      <c r="EB241" s="124"/>
      <c r="EC241" s="124"/>
      <c r="ED241" s="124"/>
      <c r="EE241" s="124"/>
      <c r="EF241" s="124"/>
      <c r="EG241" s="124"/>
      <c r="EH241" s="124"/>
      <c r="EI241" s="124"/>
      <c r="EJ241" s="124"/>
      <c r="EK241" s="124">
        <v>0</v>
      </c>
      <c r="EL241" s="124"/>
      <c r="EM241" s="124"/>
      <c r="EN241" s="124"/>
      <c r="EO241" s="124"/>
      <c r="EP241" s="124"/>
      <c r="EQ241" s="124"/>
      <c r="ER241" s="124"/>
      <c r="ES241" s="124"/>
      <c r="ET241" s="124"/>
      <c r="EU241" s="124"/>
      <c r="EV241" s="124"/>
      <c r="EW241" s="124"/>
      <c r="EX241" s="299">
        <v>0</v>
      </c>
      <c r="EY241" s="299"/>
      <c r="EZ241" s="299"/>
      <c r="FA241" s="299"/>
      <c r="FB241" s="299"/>
      <c r="FC241" s="299"/>
      <c r="FD241" s="299"/>
      <c r="FE241" s="299"/>
      <c r="FF241" s="299"/>
      <c r="FG241" s="299"/>
      <c r="FH241" s="45"/>
      <c r="FI241" s="45"/>
      <c r="FJ241" s="45"/>
    </row>
    <row r="242" spans="1:166" s="4" customFormat="1" ht="21.75" customHeight="1">
      <c r="A242" s="113" t="s">
        <v>180</v>
      </c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07" t="s">
        <v>63</v>
      </c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68">
        <v>3900</v>
      </c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>
        <v>3458.7</v>
      </c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163">
        <v>3458.7</v>
      </c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>
        <f>CH242</f>
        <v>3458.7</v>
      </c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>
        <f>BC242-CH242</f>
        <v>441.3000000000002</v>
      </c>
      <c r="EL242" s="163"/>
      <c r="EM242" s="163"/>
      <c r="EN242" s="163"/>
      <c r="EO242" s="163"/>
      <c r="EP242" s="163"/>
      <c r="EQ242" s="163"/>
      <c r="ER242" s="163"/>
      <c r="ES242" s="163"/>
      <c r="ET242" s="163"/>
      <c r="EU242" s="163"/>
      <c r="EV242" s="163"/>
      <c r="EW242" s="163"/>
      <c r="EX242" s="295">
        <v>0</v>
      </c>
      <c r="EY242" s="295"/>
      <c r="EZ242" s="295"/>
      <c r="FA242" s="295"/>
      <c r="FB242" s="295"/>
      <c r="FC242" s="295"/>
      <c r="FD242" s="295"/>
      <c r="FE242" s="295"/>
      <c r="FF242" s="295"/>
      <c r="FG242" s="295"/>
      <c r="FH242" s="46"/>
      <c r="FI242" s="46"/>
      <c r="FJ242" s="46"/>
    </row>
    <row r="243" spans="1:166" s="4" customFormat="1" ht="18.75" customHeight="1">
      <c r="A243" s="157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9"/>
      <c r="BI243" s="168" t="s">
        <v>96</v>
      </c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70"/>
      <c r="CR243" s="157"/>
      <c r="CS243" s="158"/>
      <c r="CT243" s="158"/>
      <c r="CU243" s="158"/>
      <c r="CV243" s="158"/>
      <c r="CW243" s="158"/>
      <c r="CX243" s="158"/>
      <c r="CY243" s="158"/>
      <c r="CZ243" s="158"/>
      <c r="DA243" s="158"/>
      <c r="DB243" s="158"/>
      <c r="DC243" s="158"/>
      <c r="DD243" s="158"/>
      <c r="DE243" s="158"/>
      <c r="DF243" s="158"/>
      <c r="DG243" s="158"/>
      <c r="DH243" s="158"/>
      <c r="DI243" s="158"/>
      <c r="DJ243" s="158"/>
      <c r="DK243" s="158"/>
      <c r="DL243" s="158"/>
      <c r="DM243" s="158"/>
      <c r="DN243" s="158"/>
      <c r="DO243" s="158"/>
      <c r="DP243" s="158"/>
      <c r="DQ243" s="158"/>
      <c r="DR243" s="158"/>
      <c r="DS243" s="158"/>
      <c r="DT243" s="158"/>
      <c r="DU243" s="158"/>
      <c r="DV243" s="158"/>
      <c r="DW243" s="158"/>
      <c r="DX243" s="158"/>
      <c r="DY243" s="158"/>
      <c r="DZ243" s="158"/>
      <c r="EA243" s="158"/>
      <c r="EB243" s="158"/>
      <c r="EC243" s="158"/>
      <c r="ED243" s="158"/>
      <c r="EE243" s="158"/>
      <c r="EF243" s="158"/>
      <c r="EG243" s="158"/>
      <c r="EH243" s="158"/>
      <c r="EI243" s="158"/>
      <c r="EJ243" s="158"/>
      <c r="EK243" s="158"/>
      <c r="EL243" s="158"/>
      <c r="EM243" s="158"/>
      <c r="EN243" s="158"/>
      <c r="EO243" s="158"/>
      <c r="EP243" s="158"/>
      <c r="EQ243" s="158"/>
      <c r="ER243" s="158"/>
      <c r="ES243" s="158"/>
      <c r="ET243" s="158"/>
      <c r="EU243" s="158"/>
      <c r="EV243" s="158"/>
      <c r="EW243" s="158"/>
      <c r="EX243" s="158"/>
      <c r="EY243" s="158"/>
      <c r="EZ243" s="158"/>
      <c r="FA243" s="158"/>
      <c r="FB243" s="158"/>
      <c r="FC243" s="158"/>
      <c r="FD243" s="158"/>
      <c r="FE243" s="158"/>
      <c r="FF243" s="158"/>
      <c r="FG243" s="159"/>
      <c r="FH243" s="14"/>
      <c r="FI243" s="14"/>
      <c r="FJ243" s="14"/>
    </row>
    <row r="244" spans="1:166" s="4" customFormat="1" ht="35.25" customHeight="1" hidden="1">
      <c r="A244" s="177" t="s">
        <v>81</v>
      </c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8"/>
      <c r="BL244" s="178"/>
      <c r="BM244" s="178"/>
      <c r="BN244" s="178"/>
      <c r="BO244" s="178"/>
      <c r="BP244" s="178"/>
      <c r="BQ244" s="178"/>
      <c r="BR244" s="178"/>
      <c r="BS244" s="178"/>
      <c r="BT244" s="178"/>
      <c r="BU244" s="178"/>
      <c r="BV244" s="178"/>
      <c r="BW244" s="178"/>
      <c r="BX244" s="178"/>
      <c r="BY244" s="178"/>
      <c r="BZ244" s="178"/>
      <c r="CA244" s="178"/>
      <c r="CB244" s="178"/>
      <c r="CC244" s="178"/>
      <c r="CD244" s="178"/>
      <c r="CE244" s="178"/>
      <c r="CF244" s="178"/>
      <c r="CG244" s="178"/>
      <c r="CH244" s="178"/>
      <c r="CI244" s="178"/>
      <c r="CJ244" s="178"/>
      <c r="CK244" s="178"/>
      <c r="CL244" s="178"/>
      <c r="CM244" s="178"/>
      <c r="CN244" s="178"/>
      <c r="CO244" s="178"/>
      <c r="CP244" s="178"/>
      <c r="CQ244" s="178"/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8"/>
      <c r="DD244" s="178"/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8"/>
      <c r="DP244" s="178"/>
      <c r="DQ244" s="178"/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8"/>
      <c r="EB244" s="178"/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8"/>
      <c r="EN244" s="178"/>
      <c r="EO244" s="178"/>
      <c r="EP244" s="178"/>
      <c r="EQ244" s="178"/>
      <c r="ER244" s="178"/>
      <c r="ES244" s="178"/>
      <c r="ET244" s="178"/>
      <c r="EU244" s="178"/>
      <c r="EV244" s="178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8"/>
      <c r="FH244" s="178"/>
      <c r="FI244" s="178"/>
      <c r="FJ244" s="179"/>
    </row>
    <row r="245" spans="1:166" s="4" customFormat="1" ht="28.5" customHeight="1">
      <c r="A245" s="93" t="s">
        <v>8</v>
      </c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 t="s">
        <v>23</v>
      </c>
      <c r="AL245" s="93"/>
      <c r="AM245" s="93"/>
      <c r="AN245" s="93"/>
      <c r="AO245" s="93"/>
      <c r="AP245" s="93"/>
      <c r="AQ245" s="93" t="s">
        <v>35</v>
      </c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 t="s">
        <v>36</v>
      </c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140" t="s">
        <v>37</v>
      </c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93" t="s">
        <v>24</v>
      </c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171" t="s">
        <v>29</v>
      </c>
      <c r="EL245" s="172"/>
      <c r="EM245" s="172"/>
      <c r="EN245" s="172"/>
      <c r="EO245" s="172"/>
      <c r="EP245" s="172"/>
      <c r="EQ245" s="172"/>
      <c r="ER245" s="172"/>
      <c r="ES245" s="172"/>
      <c r="ET245" s="172"/>
      <c r="EU245" s="172"/>
      <c r="EV245" s="172"/>
      <c r="EW245" s="172"/>
      <c r="EX245" s="172"/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3"/>
    </row>
    <row r="246" spans="1:166" s="4" customFormat="1" ht="63.75" customHeight="1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140"/>
      <c r="BV246" s="140"/>
      <c r="BW246" s="140"/>
      <c r="BX246" s="140"/>
      <c r="BY246" s="140"/>
      <c r="BZ246" s="140"/>
      <c r="CA246" s="140"/>
      <c r="CB246" s="140"/>
      <c r="CC246" s="140"/>
      <c r="CD246" s="140"/>
      <c r="CE246" s="140"/>
      <c r="CF246" s="140"/>
      <c r="CG246" s="140"/>
      <c r="CH246" s="93" t="s">
        <v>45</v>
      </c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 t="s">
        <v>25</v>
      </c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 t="s">
        <v>26</v>
      </c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 t="s">
        <v>27</v>
      </c>
      <c r="DY246" s="93"/>
      <c r="DZ246" s="93"/>
      <c r="EA246" s="93"/>
      <c r="EB246" s="93"/>
      <c r="EC246" s="93"/>
      <c r="ED246" s="93"/>
      <c r="EE246" s="93"/>
      <c r="EF246" s="93"/>
      <c r="EG246" s="93"/>
      <c r="EH246" s="93"/>
      <c r="EI246" s="93"/>
      <c r="EJ246" s="93"/>
      <c r="EK246" s="93" t="s">
        <v>38</v>
      </c>
      <c r="EL246" s="93"/>
      <c r="EM246" s="93"/>
      <c r="EN246" s="93"/>
      <c r="EO246" s="93"/>
      <c r="EP246" s="93"/>
      <c r="EQ246" s="93"/>
      <c r="ER246" s="93"/>
      <c r="ES246" s="93"/>
      <c r="ET246" s="93"/>
      <c r="EU246" s="93"/>
      <c r="EV246" s="93"/>
      <c r="EW246" s="93"/>
      <c r="EX246" s="171" t="s">
        <v>46</v>
      </c>
      <c r="EY246" s="172"/>
      <c r="EZ246" s="172"/>
      <c r="FA246" s="172"/>
      <c r="FB246" s="172"/>
      <c r="FC246" s="172"/>
      <c r="FD246" s="172"/>
      <c r="FE246" s="172"/>
      <c r="FF246" s="172"/>
      <c r="FG246" s="172"/>
      <c r="FH246" s="172"/>
      <c r="FI246" s="172"/>
      <c r="FJ246" s="173"/>
    </row>
    <row r="247" spans="1:166" s="4" customFormat="1" ht="18.75">
      <c r="A247" s="94">
        <v>1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>
        <v>2</v>
      </c>
      <c r="AL247" s="94"/>
      <c r="AM247" s="94"/>
      <c r="AN247" s="94"/>
      <c r="AO247" s="94"/>
      <c r="AP247" s="94"/>
      <c r="AQ247" s="94">
        <v>3</v>
      </c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>
        <v>4</v>
      </c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>
        <v>5</v>
      </c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>
        <v>6</v>
      </c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  <c r="CW247" s="94"/>
      <c r="CX247" s="94">
        <v>7</v>
      </c>
      <c r="CY247" s="94"/>
      <c r="CZ247" s="94"/>
      <c r="DA247" s="94"/>
      <c r="DB247" s="94"/>
      <c r="DC247" s="94"/>
      <c r="DD247" s="94"/>
      <c r="DE247" s="94"/>
      <c r="DF247" s="94"/>
      <c r="DG247" s="94"/>
      <c r="DH247" s="94"/>
      <c r="DI247" s="94"/>
      <c r="DJ247" s="94"/>
      <c r="DK247" s="94">
        <v>8</v>
      </c>
      <c r="DL247" s="94"/>
      <c r="DM247" s="94"/>
      <c r="DN247" s="94"/>
      <c r="DO247" s="94"/>
      <c r="DP247" s="94"/>
      <c r="DQ247" s="94"/>
      <c r="DR247" s="94"/>
      <c r="DS247" s="94"/>
      <c r="DT247" s="94"/>
      <c r="DU247" s="94"/>
      <c r="DV247" s="94"/>
      <c r="DW247" s="94"/>
      <c r="DX247" s="94">
        <v>9</v>
      </c>
      <c r="DY247" s="94"/>
      <c r="DZ247" s="94"/>
      <c r="EA247" s="94"/>
      <c r="EB247" s="94"/>
      <c r="EC247" s="94"/>
      <c r="ED247" s="94"/>
      <c r="EE247" s="94"/>
      <c r="EF247" s="94"/>
      <c r="EG247" s="94"/>
      <c r="EH247" s="94"/>
      <c r="EI247" s="94"/>
      <c r="EJ247" s="94"/>
      <c r="EK247" s="94">
        <v>10</v>
      </c>
      <c r="EL247" s="94"/>
      <c r="EM247" s="94"/>
      <c r="EN247" s="94"/>
      <c r="EO247" s="94"/>
      <c r="EP247" s="94"/>
      <c r="EQ247" s="94"/>
      <c r="ER247" s="94"/>
      <c r="ES247" s="94"/>
      <c r="ET247" s="94"/>
      <c r="EU247" s="94"/>
      <c r="EV247" s="94"/>
      <c r="EW247" s="94"/>
      <c r="EX247" s="174">
        <v>11</v>
      </c>
      <c r="EY247" s="175"/>
      <c r="EZ247" s="175"/>
      <c r="FA247" s="175"/>
      <c r="FB247" s="175"/>
      <c r="FC247" s="175"/>
      <c r="FD247" s="175"/>
      <c r="FE247" s="175"/>
      <c r="FF247" s="175"/>
      <c r="FG247" s="175"/>
      <c r="FH247" s="175"/>
      <c r="FI247" s="175"/>
      <c r="FJ247" s="176"/>
    </row>
    <row r="248" spans="1:166" s="4" customFormat="1" ht="20.25" customHeight="1">
      <c r="A248" s="97" t="s">
        <v>32</v>
      </c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162" t="s">
        <v>33</v>
      </c>
      <c r="AL248" s="162"/>
      <c r="AM248" s="162"/>
      <c r="AN248" s="162"/>
      <c r="AO248" s="162"/>
      <c r="AP248" s="162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66">
        <f>BC251+BC253</f>
        <v>34500</v>
      </c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>
        <f>BU251+BU253</f>
        <v>26306.74</v>
      </c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124">
        <f>CH251+CH253</f>
        <v>26306.74</v>
      </c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124"/>
      <c r="DK248" s="124"/>
      <c r="DL248" s="124"/>
      <c r="DM248" s="124"/>
      <c r="DN248" s="124"/>
      <c r="DO248" s="124"/>
      <c r="DP248" s="124"/>
      <c r="DQ248" s="124"/>
      <c r="DR248" s="124"/>
      <c r="DS248" s="124"/>
      <c r="DT248" s="124"/>
      <c r="DU248" s="124"/>
      <c r="DV248" s="124"/>
      <c r="DW248" s="124"/>
      <c r="DX248" s="124">
        <f>CH248</f>
        <v>26306.74</v>
      </c>
      <c r="DY248" s="124"/>
      <c r="DZ248" s="124"/>
      <c r="EA248" s="124"/>
      <c r="EB248" s="124"/>
      <c r="EC248" s="124"/>
      <c r="ED248" s="124"/>
      <c r="EE248" s="124"/>
      <c r="EF248" s="124"/>
      <c r="EG248" s="124"/>
      <c r="EH248" s="124"/>
      <c r="EI248" s="124"/>
      <c r="EJ248" s="124"/>
      <c r="EK248" s="124">
        <f>EK251+EK253</f>
        <v>8193.259999999998</v>
      </c>
      <c r="EL248" s="124"/>
      <c r="EM248" s="124"/>
      <c r="EN248" s="124"/>
      <c r="EO248" s="124"/>
      <c r="EP248" s="124"/>
      <c r="EQ248" s="124"/>
      <c r="ER248" s="124"/>
      <c r="ES248" s="124"/>
      <c r="ET248" s="124"/>
      <c r="EU248" s="124"/>
      <c r="EV248" s="124"/>
      <c r="EW248" s="124"/>
      <c r="EX248" s="272">
        <f>EX251+EX253</f>
        <v>0</v>
      </c>
      <c r="EY248" s="273"/>
      <c r="EZ248" s="273"/>
      <c r="FA248" s="273"/>
      <c r="FB248" s="273"/>
      <c r="FC248" s="273"/>
      <c r="FD248" s="273"/>
      <c r="FE248" s="273"/>
      <c r="FF248" s="273"/>
      <c r="FG248" s="273"/>
      <c r="FH248" s="273"/>
      <c r="FI248" s="273"/>
      <c r="FJ248" s="274"/>
    </row>
    <row r="249" spans="1:166" s="4" customFormat="1" ht="15" customHeight="1">
      <c r="A249" s="160" t="s">
        <v>22</v>
      </c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1" t="s">
        <v>34</v>
      </c>
      <c r="AL249" s="161"/>
      <c r="AM249" s="161"/>
      <c r="AN249" s="161"/>
      <c r="AO249" s="161"/>
      <c r="AP249" s="161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296"/>
      <c r="EY249" s="297"/>
      <c r="EZ249" s="297"/>
      <c r="FA249" s="297"/>
      <c r="FB249" s="297"/>
      <c r="FC249" s="297"/>
      <c r="FD249" s="297"/>
      <c r="FE249" s="297"/>
      <c r="FF249" s="297"/>
      <c r="FG249" s="297"/>
      <c r="FH249" s="297"/>
      <c r="FI249" s="297"/>
      <c r="FJ249" s="298"/>
    </row>
    <row r="250" spans="1:166" s="4" customFormat="1" ht="41.25" customHeight="1">
      <c r="A250" s="156" t="s">
        <v>272</v>
      </c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61"/>
      <c r="AL250" s="161"/>
      <c r="AM250" s="161"/>
      <c r="AN250" s="161"/>
      <c r="AO250" s="161"/>
      <c r="AP250" s="161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53"/>
      <c r="BT250" s="53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163"/>
      <c r="CI250" s="163"/>
      <c r="CJ250" s="163"/>
      <c r="CK250" s="163"/>
      <c r="CL250" s="163"/>
      <c r="CM250" s="163"/>
      <c r="CN250" s="163"/>
      <c r="CO250" s="163"/>
      <c r="CP250" s="163"/>
      <c r="CQ250" s="163"/>
      <c r="CR250" s="163"/>
      <c r="CS250" s="163"/>
      <c r="CT250" s="163"/>
      <c r="CU250" s="163"/>
      <c r="CV250" s="163"/>
      <c r="CW250" s="163"/>
      <c r="CX250" s="163"/>
      <c r="CY250" s="163"/>
      <c r="CZ250" s="163"/>
      <c r="DA250" s="163"/>
      <c r="DB250" s="163"/>
      <c r="DC250" s="163"/>
      <c r="DD250" s="163"/>
      <c r="DE250" s="163"/>
      <c r="DF250" s="163"/>
      <c r="DG250" s="163"/>
      <c r="DH250" s="163"/>
      <c r="DI250" s="163"/>
      <c r="DJ250" s="163"/>
      <c r="DK250" s="163"/>
      <c r="DL250" s="163"/>
      <c r="DM250" s="163"/>
      <c r="DN250" s="163"/>
      <c r="DO250" s="163"/>
      <c r="DP250" s="163"/>
      <c r="DQ250" s="163"/>
      <c r="DR250" s="163"/>
      <c r="DS250" s="163"/>
      <c r="DT250" s="163"/>
      <c r="DU250" s="163"/>
      <c r="DV250" s="163"/>
      <c r="DW250" s="163"/>
      <c r="DX250" s="163"/>
      <c r="DY250" s="163"/>
      <c r="DZ250" s="163"/>
      <c r="EA250" s="163"/>
      <c r="EB250" s="163"/>
      <c r="EC250" s="163"/>
      <c r="ED250" s="163"/>
      <c r="EE250" s="163"/>
      <c r="EF250" s="163"/>
      <c r="EG250" s="163"/>
      <c r="EH250" s="163"/>
      <c r="EI250" s="163"/>
      <c r="EJ250" s="163"/>
      <c r="EK250" s="163"/>
      <c r="EL250" s="163"/>
      <c r="EM250" s="163"/>
      <c r="EN250" s="163"/>
      <c r="EO250" s="163"/>
      <c r="EP250" s="163"/>
      <c r="EQ250" s="163"/>
      <c r="ER250" s="163"/>
      <c r="ES250" s="163"/>
      <c r="ET250" s="163"/>
      <c r="EU250" s="163"/>
      <c r="EV250" s="163"/>
      <c r="EW250" s="163"/>
      <c r="EX250" s="163"/>
      <c r="EY250" s="163"/>
      <c r="EZ250" s="163"/>
      <c r="FA250" s="163"/>
      <c r="FB250" s="163"/>
      <c r="FC250" s="163"/>
      <c r="FD250" s="163"/>
      <c r="FE250" s="163"/>
      <c r="FF250" s="163"/>
      <c r="FG250" s="163"/>
      <c r="FH250" s="13"/>
      <c r="FI250" s="13"/>
      <c r="FJ250" s="13"/>
    </row>
    <row r="251" spans="1:166" s="11" customFormat="1" ht="18.75" customHeight="1">
      <c r="A251" s="137" t="s">
        <v>270</v>
      </c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14" t="s">
        <v>156</v>
      </c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66">
        <f>BC252</f>
        <v>1800</v>
      </c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>
        <f>BU252</f>
        <v>1800</v>
      </c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124">
        <f>CH252</f>
        <v>1800</v>
      </c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4"/>
      <c r="DL251" s="124"/>
      <c r="DM251" s="124"/>
      <c r="DN251" s="124"/>
      <c r="DO251" s="124"/>
      <c r="DP251" s="124"/>
      <c r="DQ251" s="124"/>
      <c r="DR251" s="124"/>
      <c r="DS251" s="124"/>
      <c r="DT251" s="124"/>
      <c r="DU251" s="124"/>
      <c r="DV251" s="124"/>
      <c r="DW251" s="124"/>
      <c r="DX251" s="124">
        <f>CH251</f>
        <v>1800</v>
      </c>
      <c r="DY251" s="124"/>
      <c r="DZ251" s="124"/>
      <c r="EA251" s="124"/>
      <c r="EB251" s="124"/>
      <c r="EC251" s="124"/>
      <c r="ED251" s="124"/>
      <c r="EE251" s="124"/>
      <c r="EF251" s="124"/>
      <c r="EG251" s="124"/>
      <c r="EH251" s="124"/>
      <c r="EI251" s="124"/>
      <c r="EJ251" s="124"/>
      <c r="EK251" s="124">
        <v>0</v>
      </c>
      <c r="EL251" s="124"/>
      <c r="EM251" s="124"/>
      <c r="EN251" s="124"/>
      <c r="EO251" s="124"/>
      <c r="EP251" s="124"/>
      <c r="EQ251" s="124"/>
      <c r="ER251" s="124"/>
      <c r="ES251" s="124"/>
      <c r="ET251" s="124"/>
      <c r="EU251" s="124"/>
      <c r="EV251" s="124"/>
      <c r="EW251" s="124"/>
      <c r="EX251" s="299">
        <v>0</v>
      </c>
      <c r="EY251" s="299"/>
      <c r="EZ251" s="299"/>
      <c r="FA251" s="299"/>
      <c r="FB251" s="299"/>
      <c r="FC251" s="299"/>
      <c r="FD251" s="299"/>
      <c r="FE251" s="299"/>
      <c r="FF251" s="299"/>
      <c r="FG251" s="299"/>
      <c r="FH251" s="45"/>
      <c r="FI251" s="45"/>
      <c r="FJ251" s="45"/>
    </row>
    <row r="252" spans="1:166" s="4" customFormat="1" ht="39" customHeight="1">
      <c r="A252" s="113" t="s">
        <v>269</v>
      </c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07" t="s">
        <v>156</v>
      </c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68">
        <v>1800</v>
      </c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>
        <v>1800</v>
      </c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163">
        <v>1800</v>
      </c>
      <c r="CI252" s="163"/>
      <c r="CJ252" s="163"/>
      <c r="CK252" s="163"/>
      <c r="CL252" s="163"/>
      <c r="CM252" s="163"/>
      <c r="CN252" s="163"/>
      <c r="CO252" s="163"/>
      <c r="CP252" s="163"/>
      <c r="CQ252" s="163"/>
      <c r="CR252" s="163"/>
      <c r="CS252" s="163"/>
      <c r="CT252" s="163"/>
      <c r="CU252" s="163"/>
      <c r="CV252" s="163"/>
      <c r="CW252" s="163"/>
      <c r="CX252" s="163"/>
      <c r="CY252" s="163"/>
      <c r="CZ252" s="163"/>
      <c r="DA252" s="163"/>
      <c r="DB252" s="163"/>
      <c r="DC252" s="163"/>
      <c r="DD252" s="163"/>
      <c r="DE252" s="163"/>
      <c r="DF252" s="163"/>
      <c r="DG252" s="163"/>
      <c r="DH252" s="163"/>
      <c r="DI252" s="163"/>
      <c r="DJ252" s="163"/>
      <c r="DK252" s="163"/>
      <c r="DL252" s="163"/>
      <c r="DM252" s="163"/>
      <c r="DN252" s="163"/>
      <c r="DO252" s="163"/>
      <c r="DP252" s="163"/>
      <c r="DQ252" s="163"/>
      <c r="DR252" s="163"/>
      <c r="DS252" s="163"/>
      <c r="DT252" s="163"/>
      <c r="DU252" s="163"/>
      <c r="DV252" s="163"/>
      <c r="DW252" s="163"/>
      <c r="DX252" s="163">
        <f>CH252</f>
        <v>1800</v>
      </c>
      <c r="DY252" s="163"/>
      <c r="DZ252" s="163"/>
      <c r="EA252" s="163"/>
      <c r="EB252" s="163"/>
      <c r="EC252" s="163"/>
      <c r="ED252" s="163"/>
      <c r="EE252" s="163"/>
      <c r="EF252" s="163"/>
      <c r="EG252" s="163"/>
      <c r="EH252" s="163"/>
      <c r="EI252" s="163"/>
      <c r="EJ252" s="163"/>
      <c r="EK252" s="163">
        <f>BC252-CH252</f>
        <v>0</v>
      </c>
      <c r="EL252" s="163"/>
      <c r="EM252" s="163"/>
      <c r="EN252" s="163"/>
      <c r="EO252" s="163"/>
      <c r="EP252" s="163"/>
      <c r="EQ252" s="163"/>
      <c r="ER252" s="163"/>
      <c r="ES252" s="163"/>
      <c r="ET252" s="163"/>
      <c r="EU252" s="163"/>
      <c r="EV252" s="163"/>
      <c r="EW252" s="163"/>
      <c r="EX252" s="295">
        <v>0</v>
      </c>
      <c r="EY252" s="295"/>
      <c r="EZ252" s="295"/>
      <c r="FA252" s="295"/>
      <c r="FB252" s="295"/>
      <c r="FC252" s="295"/>
      <c r="FD252" s="295"/>
      <c r="FE252" s="295"/>
      <c r="FF252" s="295"/>
      <c r="FG252" s="295"/>
      <c r="FH252" s="46"/>
      <c r="FI252" s="46"/>
      <c r="FJ252" s="46"/>
    </row>
    <row r="253" spans="1:166" s="11" customFormat="1" ht="20.25" customHeight="1">
      <c r="A253" s="137" t="s">
        <v>271</v>
      </c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14" t="s">
        <v>156</v>
      </c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66">
        <f>BC254</f>
        <v>32700</v>
      </c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>
        <f>BU254</f>
        <v>24506.74</v>
      </c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124">
        <f>CH254</f>
        <v>24506.74</v>
      </c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  <c r="CX253" s="124"/>
      <c r="CY253" s="124"/>
      <c r="CZ253" s="124"/>
      <c r="DA253" s="124"/>
      <c r="DB253" s="124"/>
      <c r="DC253" s="124"/>
      <c r="DD253" s="124"/>
      <c r="DE253" s="124"/>
      <c r="DF253" s="124"/>
      <c r="DG253" s="124"/>
      <c r="DH253" s="124"/>
      <c r="DI253" s="124"/>
      <c r="DJ253" s="124"/>
      <c r="DK253" s="124"/>
      <c r="DL253" s="124"/>
      <c r="DM253" s="124"/>
      <c r="DN253" s="124"/>
      <c r="DO253" s="124"/>
      <c r="DP253" s="124"/>
      <c r="DQ253" s="124"/>
      <c r="DR253" s="124"/>
      <c r="DS253" s="124"/>
      <c r="DT253" s="124"/>
      <c r="DU253" s="124"/>
      <c r="DV253" s="124"/>
      <c r="DW253" s="124"/>
      <c r="DX253" s="124">
        <f>CH253</f>
        <v>24506.74</v>
      </c>
      <c r="DY253" s="124"/>
      <c r="DZ253" s="124"/>
      <c r="EA253" s="124"/>
      <c r="EB253" s="124"/>
      <c r="EC253" s="124"/>
      <c r="ED253" s="124"/>
      <c r="EE253" s="124"/>
      <c r="EF253" s="124"/>
      <c r="EG253" s="124"/>
      <c r="EH253" s="124"/>
      <c r="EI253" s="124"/>
      <c r="EJ253" s="124"/>
      <c r="EK253" s="124">
        <f>BC253-CH253</f>
        <v>8193.259999999998</v>
      </c>
      <c r="EL253" s="124"/>
      <c r="EM253" s="124"/>
      <c r="EN253" s="124"/>
      <c r="EO253" s="124"/>
      <c r="EP253" s="124"/>
      <c r="EQ253" s="124"/>
      <c r="ER253" s="124"/>
      <c r="ES253" s="124"/>
      <c r="ET253" s="124"/>
      <c r="EU253" s="124"/>
      <c r="EV253" s="124"/>
      <c r="EW253" s="124"/>
      <c r="EX253" s="299">
        <v>0</v>
      </c>
      <c r="EY253" s="299"/>
      <c r="EZ253" s="299"/>
      <c r="FA253" s="299"/>
      <c r="FB253" s="299"/>
      <c r="FC253" s="299"/>
      <c r="FD253" s="299"/>
      <c r="FE253" s="299"/>
      <c r="FF253" s="299"/>
      <c r="FG253" s="299"/>
      <c r="FH253" s="45"/>
      <c r="FI253" s="45"/>
      <c r="FJ253" s="45"/>
    </row>
    <row r="254" spans="1:166" s="4" customFormat="1" ht="39.75" customHeight="1">
      <c r="A254" s="113" t="s">
        <v>269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07" t="s">
        <v>156</v>
      </c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68">
        <v>32700</v>
      </c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>
        <v>24506.74</v>
      </c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163">
        <v>24506.74</v>
      </c>
      <c r="CI254" s="163"/>
      <c r="CJ254" s="163"/>
      <c r="CK254" s="163"/>
      <c r="CL254" s="163"/>
      <c r="CM254" s="163"/>
      <c r="CN254" s="163"/>
      <c r="CO254" s="163"/>
      <c r="CP254" s="163"/>
      <c r="CQ254" s="163"/>
      <c r="CR254" s="163"/>
      <c r="CS254" s="163"/>
      <c r="CT254" s="163"/>
      <c r="CU254" s="163"/>
      <c r="CV254" s="163"/>
      <c r="CW254" s="163"/>
      <c r="CX254" s="163"/>
      <c r="CY254" s="163"/>
      <c r="CZ254" s="163"/>
      <c r="DA254" s="163"/>
      <c r="DB254" s="163"/>
      <c r="DC254" s="163"/>
      <c r="DD254" s="163"/>
      <c r="DE254" s="163"/>
      <c r="DF254" s="163"/>
      <c r="DG254" s="163"/>
      <c r="DH254" s="163"/>
      <c r="DI254" s="163"/>
      <c r="DJ254" s="163"/>
      <c r="DK254" s="163"/>
      <c r="DL254" s="163"/>
      <c r="DM254" s="163"/>
      <c r="DN254" s="163"/>
      <c r="DO254" s="163"/>
      <c r="DP254" s="163"/>
      <c r="DQ254" s="163"/>
      <c r="DR254" s="163"/>
      <c r="DS254" s="163"/>
      <c r="DT254" s="163"/>
      <c r="DU254" s="163"/>
      <c r="DV254" s="163"/>
      <c r="DW254" s="163"/>
      <c r="DX254" s="163">
        <f>CH254</f>
        <v>24506.74</v>
      </c>
      <c r="DY254" s="163"/>
      <c r="DZ254" s="163"/>
      <c r="EA254" s="163"/>
      <c r="EB254" s="163"/>
      <c r="EC254" s="163"/>
      <c r="ED254" s="163"/>
      <c r="EE254" s="163"/>
      <c r="EF254" s="163"/>
      <c r="EG254" s="163"/>
      <c r="EH254" s="163"/>
      <c r="EI254" s="163"/>
      <c r="EJ254" s="163"/>
      <c r="EK254" s="163">
        <f>BC254-CH254</f>
        <v>8193.259999999998</v>
      </c>
      <c r="EL254" s="163"/>
      <c r="EM254" s="163"/>
      <c r="EN254" s="163"/>
      <c r="EO254" s="163"/>
      <c r="EP254" s="163"/>
      <c r="EQ254" s="163"/>
      <c r="ER254" s="163"/>
      <c r="ES254" s="163"/>
      <c r="ET254" s="163"/>
      <c r="EU254" s="163"/>
      <c r="EV254" s="163"/>
      <c r="EW254" s="163"/>
      <c r="EX254" s="295">
        <v>0</v>
      </c>
      <c r="EY254" s="295"/>
      <c r="EZ254" s="295"/>
      <c r="FA254" s="295"/>
      <c r="FB254" s="295"/>
      <c r="FC254" s="295"/>
      <c r="FD254" s="295"/>
      <c r="FE254" s="295"/>
      <c r="FF254" s="295"/>
      <c r="FG254" s="295"/>
      <c r="FH254" s="46"/>
      <c r="FI254" s="46"/>
      <c r="FJ254" s="46"/>
    </row>
    <row r="255" spans="1:166" s="4" customFormat="1" ht="18.75" customHeight="1">
      <c r="A255" s="157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9"/>
      <c r="BI255" s="191" t="s">
        <v>96</v>
      </c>
      <c r="BJ255" s="192"/>
      <c r="BK255" s="192"/>
      <c r="BL255" s="192"/>
      <c r="BM255" s="192"/>
      <c r="BN255" s="192"/>
      <c r="BO255" s="192"/>
      <c r="BP255" s="192"/>
      <c r="BQ255" s="192"/>
      <c r="BR255" s="192"/>
      <c r="BS255" s="192"/>
      <c r="BT255" s="192"/>
      <c r="BU255" s="192"/>
      <c r="BV255" s="192"/>
      <c r="BW255" s="192"/>
      <c r="BX255" s="192"/>
      <c r="BY255" s="192"/>
      <c r="BZ255" s="192"/>
      <c r="CA255" s="192"/>
      <c r="CB255" s="192"/>
      <c r="CC255" s="192"/>
      <c r="CD255" s="192"/>
      <c r="CE255" s="192"/>
      <c r="CF255" s="192"/>
      <c r="CG255" s="192"/>
      <c r="CH255" s="192"/>
      <c r="CI255" s="192"/>
      <c r="CJ255" s="192"/>
      <c r="CK255" s="192"/>
      <c r="CL255" s="192"/>
      <c r="CM255" s="192"/>
      <c r="CN255" s="192"/>
      <c r="CO255" s="192"/>
      <c r="CP255" s="192"/>
      <c r="CQ255" s="192"/>
      <c r="CR255" s="157"/>
      <c r="CS255" s="158"/>
      <c r="CT255" s="158"/>
      <c r="CU255" s="158"/>
      <c r="CV255" s="158"/>
      <c r="CW255" s="158"/>
      <c r="CX255" s="158"/>
      <c r="CY255" s="158"/>
      <c r="CZ255" s="158"/>
      <c r="DA255" s="158"/>
      <c r="DB255" s="158"/>
      <c r="DC255" s="158"/>
      <c r="DD255" s="158"/>
      <c r="DE255" s="158"/>
      <c r="DF255" s="158"/>
      <c r="DG255" s="158"/>
      <c r="DH255" s="158"/>
      <c r="DI255" s="158"/>
      <c r="DJ255" s="158"/>
      <c r="DK255" s="158"/>
      <c r="DL255" s="158"/>
      <c r="DM255" s="158"/>
      <c r="DN255" s="158"/>
      <c r="DO255" s="158"/>
      <c r="DP255" s="158"/>
      <c r="DQ255" s="158"/>
      <c r="DR255" s="158"/>
      <c r="DS255" s="158"/>
      <c r="DT255" s="158"/>
      <c r="DU255" s="158"/>
      <c r="DV255" s="158"/>
      <c r="DW255" s="158"/>
      <c r="DX255" s="158"/>
      <c r="DY255" s="158"/>
      <c r="DZ255" s="158"/>
      <c r="EA255" s="158"/>
      <c r="EB255" s="158"/>
      <c r="EC255" s="158"/>
      <c r="ED255" s="158"/>
      <c r="EE255" s="158"/>
      <c r="EF255" s="158"/>
      <c r="EG255" s="158"/>
      <c r="EH255" s="158"/>
      <c r="EI255" s="158"/>
      <c r="EJ255" s="158"/>
      <c r="EK255" s="158"/>
      <c r="EL255" s="158"/>
      <c r="EM255" s="158"/>
      <c r="EN255" s="158"/>
      <c r="EO255" s="158"/>
      <c r="EP255" s="158"/>
      <c r="EQ255" s="158"/>
      <c r="ER255" s="158"/>
      <c r="ES255" s="158"/>
      <c r="ET255" s="158"/>
      <c r="EU255" s="158"/>
      <c r="EV255" s="158"/>
      <c r="EW255" s="158"/>
      <c r="EX255" s="158"/>
      <c r="EY255" s="158"/>
      <c r="EZ255" s="158"/>
      <c r="FA255" s="158"/>
      <c r="FB255" s="158"/>
      <c r="FC255" s="158"/>
      <c r="FD255" s="158"/>
      <c r="FE255" s="158"/>
      <c r="FF255" s="158"/>
      <c r="FG255" s="159"/>
      <c r="FH255" s="14"/>
      <c r="FI255" s="14"/>
      <c r="FJ255" s="14"/>
    </row>
    <row r="256" spans="1:166" s="4" customFormat="1" ht="35.25" customHeight="1" hidden="1">
      <c r="A256" s="177" t="s">
        <v>81</v>
      </c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  <c r="BH256" s="178"/>
      <c r="BI256" s="178"/>
      <c r="BJ256" s="178"/>
      <c r="BK256" s="178"/>
      <c r="BL256" s="178"/>
      <c r="BM256" s="178"/>
      <c r="BN256" s="178"/>
      <c r="BO256" s="178"/>
      <c r="BP256" s="178"/>
      <c r="BQ256" s="178"/>
      <c r="BR256" s="178"/>
      <c r="BS256" s="178"/>
      <c r="BT256" s="178"/>
      <c r="BU256" s="178"/>
      <c r="BV256" s="178"/>
      <c r="BW256" s="178"/>
      <c r="BX256" s="178"/>
      <c r="BY256" s="178"/>
      <c r="BZ256" s="178"/>
      <c r="CA256" s="178"/>
      <c r="CB256" s="178"/>
      <c r="CC256" s="178"/>
      <c r="CD256" s="178"/>
      <c r="CE256" s="178"/>
      <c r="CF256" s="178"/>
      <c r="CG256" s="178"/>
      <c r="CH256" s="178"/>
      <c r="CI256" s="178"/>
      <c r="CJ256" s="178"/>
      <c r="CK256" s="178"/>
      <c r="CL256" s="178"/>
      <c r="CM256" s="178"/>
      <c r="CN256" s="178"/>
      <c r="CO256" s="178"/>
      <c r="CP256" s="178"/>
      <c r="CQ256" s="178"/>
      <c r="CR256" s="178"/>
      <c r="CS256" s="178"/>
      <c r="CT256" s="178"/>
      <c r="CU256" s="178"/>
      <c r="CV256" s="178"/>
      <c r="CW256" s="178"/>
      <c r="CX256" s="178"/>
      <c r="CY256" s="178"/>
      <c r="CZ256" s="178"/>
      <c r="DA256" s="178"/>
      <c r="DB256" s="178"/>
      <c r="DC256" s="178"/>
      <c r="DD256" s="178"/>
      <c r="DE256" s="178"/>
      <c r="DF256" s="178"/>
      <c r="DG256" s="178"/>
      <c r="DH256" s="178"/>
      <c r="DI256" s="178"/>
      <c r="DJ256" s="178"/>
      <c r="DK256" s="178"/>
      <c r="DL256" s="178"/>
      <c r="DM256" s="178"/>
      <c r="DN256" s="178"/>
      <c r="DO256" s="178"/>
      <c r="DP256" s="178"/>
      <c r="DQ256" s="178"/>
      <c r="DR256" s="178"/>
      <c r="DS256" s="178"/>
      <c r="DT256" s="178"/>
      <c r="DU256" s="178"/>
      <c r="DV256" s="178"/>
      <c r="DW256" s="178"/>
      <c r="DX256" s="178"/>
      <c r="DY256" s="178"/>
      <c r="DZ256" s="178"/>
      <c r="EA256" s="178"/>
      <c r="EB256" s="178"/>
      <c r="EC256" s="178"/>
      <c r="ED256" s="178"/>
      <c r="EE256" s="178"/>
      <c r="EF256" s="178"/>
      <c r="EG256" s="178"/>
      <c r="EH256" s="178"/>
      <c r="EI256" s="178"/>
      <c r="EJ256" s="178"/>
      <c r="EK256" s="178"/>
      <c r="EL256" s="178"/>
      <c r="EM256" s="178"/>
      <c r="EN256" s="178"/>
      <c r="EO256" s="178"/>
      <c r="EP256" s="178"/>
      <c r="EQ256" s="178"/>
      <c r="ER256" s="178"/>
      <c r="ES256" s="178"/>
      <c r="ET256" s="178"/>
      <c r="EU256" s="178"/>
      <c r="EV256" s="178"/>
      <c r="EW256" s="178"/>
      <c r="EX256" s="178"/>
      <c r="EY256" s="178"/>
      <c r="EZ256" s="178"/>
      <c r="FA256" s="178"/>
      <c r="FB256" s="178"/>
      <c r="FC256" s="178"/>
      <c r="FD256" s="178"/>
      <c r="FE256" s="178"/>
      <c r="FF256" s="178"/>
      <c r="FG256" s="178"/>
      <c r="FH256" s="178"/>
      <c r="FI256" s="178"/>
      <c r="FJ256" s="179"/>
    </row>
    <row r="257" spans="1:166" s="4" customFormat="1" ht="28.5" customHeight="1">
      <c r="A257" s="93" t="s">
        <v>8</v>
      </c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 t="s">
        <v>23</v>
      </c>
      <c r="AL257" s="93"/>
      <c r="AM257" s="93"/>
      <c r="AN257" s="93"/>
      <c r="AO257" s="93"/>
      <c r="AP257" s="93"/>
      <c r="AQ257" s="93" t="s">
        <v>35</v>
      </c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 t="s">
        <v>36</v>
      </c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140" t="s">
        <v>37</v>
      </c>
      <c r="BV257" s="140"/>
      <c r="BW257" s="140"/>
      <c r="BX257" s="140"/>
      <c r="BY257" s="140"/>
      <c r="BZ257" s="140"/>
      <c r="CA257" s="140"/>
      <c r="CB257" s="140"/>
      <c r="CC257" s="140"/>
      <c r="CD257" s="140"/>
      <c r="CE257" s="140"/>
      <c r="CF257" s="140"/>
      <c r="CG257" s="140"/>
      <c r="CH257" s="93" t="s">
        <v>24</v>
      </c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171" t="s">
        <v>29</v>
      </c>
      <c r="EL257" s="172"/>
      <c r="EM257" s="172"/>
      <c r="EN257" s="172"/>
      <c r="EO257" s="172"/>
      <c r="EP257" s="172"/>
      <c r="EQ257" s="172"/>
      <c r="ER257" s="172"/>
      <c r="ES257" s="172"/>
      <c r="ET257" s="172"/>
      <c r="EU257" s="172"/>
      <c r="EV257" s="172"/>
      <c r="EW257" s="172"/>
      <c r="EX257" s="172"/>
      <c r="EY257" s="172"/>
      <c r="EZ257" s="172"/>
      <c r="FA257" s="172"/>
      <c r="FB257" s="172"/>
      <c r="FC257" s="172"/>
      <c r="FD257" s="172"/>
      <c r="FE257" s="172"/>
      <c r="FF257" s="172"/>
      <c r="FG257" s="172"/>
      <c r="FH257" s="172"/>
      <c r="FI257" s="172"/>
      <c r="FJ257" s="173"/>
    </row>
    <row r="258" spans="1:166" s="4" customFormat="1" ht="63.75" customHeight="1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140"/>
      <c r="BV258" s="140"/>
      <c r="BW258" s="140"/>
      <c r="BX258" s="140"/>
      <c r="BY258" s="140"/>
      <c r="BZ258" s="140"/>
      <c r="CA258" s="140"/>
      <c r="CB258" s="140"/>
      <c r="CC258" s="140"/>
      <c r="CD258" s="140"/>
      <c r="CE258" s="140"/>
      <c r="CF258" s="140"/>
      <c r="CG258" s="140"/>
      <c r="CH258" s="93" t="s">
        <v>45</v>
      </c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 t="s">
        <v>25</v>
      </c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 t="s">
        <v>26</v>
      </c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 t="s">
        <v>27</v>
      </c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 t="s">
        <v>38</v>
      </c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171" t="s">
        <v>46</v>
      </c>
      <c r="EY258" s="172"/>
      <c r="EZ258" s="172"/>
      <c r="FA258" s="172"/>
      <c r="FB258" s="172"/>
      <c r="FC258" s="172"/>
      <c r="FD258" s="172"/>
      <c r="FE258" s="172"/>
      <c r="FF258" s="172"/>
      <c r="FG258" s="172"/>
      <c r="FH258" s="172"/>
      <c r="FI258" s="172"/>
      <c r="FJ258" s="173"/>
    </row>
    <row r="259" spans="1:166" s="4" customFormat="1" ht="18.75">
      <c r="A259" s="94">
        <v>1</v>
      </c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>
        <v>2</v>
      </c>
      <c r="AL259" s="94"/>
      <c r="AM259" s="94"/>
      <c r="AN259" s="94"/>
      <c r="AO259" s="94"/>
      <c r="AP259" s="94"/>
      <c r="AQ259" s="94">
        <v>3</v>
      </c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>
        <v>4</v>
      </c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>
        <v>5</v>
      </c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>
        <v>6</v>
      </c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  <c r="CW259" s="94"/>
      <c r="CX259" s="94">
        <v>7</v>
      </c>
      <c r="CY259" s="94"/>
      <c r="CZ259" s="94"/>
      <c r="DA259" s="94"/>
      <c r="DB259" s="94"/>
      <c r="DC259" s="94"/>
      <c r="DD259" s="94"/>
      <c r="DE259" s="94"/>
      <c r="DF259" s="94"/>
      <c r="DG259" s="94"/>
      <c r="DH259" s="94"/>
      <c r="DI259" s="94"/>
      <c r="DJ259" s="94"/>
      <c r="DK259" s="94">
        <v>8</v>
      </c>
      <c r="DL259" s="94"/>
      <c r="DM259" s="94"/>
      <c r="DN259" s="94"/>
      <c r="DO259" s="94"/>
      <c r="DP259" s="94"/>
      <c r="DQ259" s="94"/>
      <c r="DR259" s="94"/>
      <c r="DS259" s="94"/>
      <c r="DT259" s="94"/>
      <c r="DU259" s="94"/>
      <c r="DV259" s="94"/>
      <c r="DW259" s="94"/>
      <c r="DX259" s="94">
        <v>9</v>
      </c>
      <c r="DY259" s="94"/>
      <c r="DZ259" s="94"/>
      <c r="EA259" s="94"/>
      <c r="EB259" s="94"/>
      <c r="EC259" s="94"/>
      <c r="ED259" s="94"/>
      <c r="EE259" s="94"/>
      <c r="EF259" s="94"/>
      <c r="EG259" s="94"/>
      <c r="EH259" s="94"/>
      <c r="EI259" s="94"/>
      <c r="EJ259" s="94"/>
      <c r="EK259" s="94">
        <v>10</v>
      </c>
      <c r="EL259" s="94"/>
      <c r="EM259" s="94"/>
      <c r="EN259" s="94"/>
      <c r="EO259" s="94"/>
      <c r="EP259" s="94"/>
      <c r="EQ259" s="94"/>
      <c r="ER259" s="94"/>
      <c r="ES259" s="94"/>
      <c r="ET259" s="94"/>
      <c r="EU259" s="94"/>
      <c r="EV259" s="94"/>
      <c r="EW259" s="94"/>
      <c r="EX259" s="174">
        <v>11</v>
      </c>
      <c r="EY259" s="175"/>
      <c r="EZ259" s="175"/>
      <c r="FA259" s="175"/>
      <c r="FB259" s="175"/>
      <c r="FC259" s="175"/>
      <c r="FD259" s="175"/>
      <c r="FE259" s="175"/>
      <c r="FF259" s="175"/>
      <c r="FG259" s="175"/>
      <c r="FH259" s="175"/>
      <c r="FI259" s="175"/>
      <c r="FJ259" s="176"/>
    </row>
    <row r="260" spans="1:166" s="4" customFormat="1" ht="21" customHeight="1">
      <c r="A260" s="97" t="s">
        <v>32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121" t="s">
        <v>33</v>
      </c>
      <c r="AL260" s="121"/>
      <c r="AM260" s="121"/>
      <c r="AN260" s="121"/>
      <c r="AO260" s="121"/>
      <c r="AP260" s="121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135">
        <f>BC261+BC267</f>
        <v>519400</v>
      </c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>
        <f>BU261+BU267</f>
        <v>100191.65</v>
      </c>
      <c r="BV260" s="135"/>
      <c r="BW260" s="135"/>
      <c r="BX260" s="135"/>
      <c r="BY260" s="135"/>
      <c r="BZ260" s="135"/>
      <c r="CA260" s="135"/>
      <c r="CB260" s="135"/>
      <c r="CC260" s="135"/>
      <c r="CD260" s="135"/>
      <c r="CE260" s="135"/>
      <c r="CF260" s="135"/>
      <c r="CG260" s="135"/>
      <c r="CH260" s="80">
        <f>CH261+CH267</f>
        <v>100191.65</v>
      </c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>
        <f>CH260</f>
        <v>100191.65</v>
      </c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>
        <f>BC260-CH260</f>
        <v>419208.35</v>
      </c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150">
        <f>BU260-CH260</f>
        <v>0</v>
      </c>
      <c r="EY260" s="151"/>
      <c r="EZ260" s="151"/>
      <c r="FA260" s="151"/>
      <c r="FB260" s="151"/>
      <c r="FC260" s="151"/>
      <c r="FD260" s="151"/>
      <c r="FE260" s="151"/>
      <c r="FF260" s="151"/>
      <c r="FG260" s="151"/>
      <c r="FH260" s="151"/>
      <c r="FI260" s="151"/>
      <c r="FJ260" s="152"/>
    </row>
    <row r="261" spans="1:166" s="11" customFormat="1" ht="22.5" customHeight="1">
      <c r="A261" s="136" t="s">
        <v>267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03"/>
      <c r="AL261" s="103"/>
      <c r="AM261" s="103"/>
      <c r="AN261" s="103"/>
      <c r="AO261" s="103"/>
      <c r="AP261" s="103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135">
        <f>BC262+BC264</f>
        <v>320000</v>
      </c>
      <c r="BD261" s="135"/>
      <c r="BE261" s="135"/>
      <c r="BF261" s="135"/>
      <c r="BG261" s="135"/>
      <c r="BH261" s="135"/>
      <c r="BI261" s="135"/>
      <c r="BJ261" s="135"/>
      <c r="BK261" s="135"/>
      <c r="BL261" s="135"/>
      <c r="BM261" s="135"/>
      <c r="BN261" s="135"/>
      <c r="BO261" s="135"/>
      <c r="BP261" s="135"/>
      <c r="BQ261" s="135"/>
      <c r="BR261" s="135"/>
      <c r="BS261" s="58"/>
      <c r="BT261" s="58"/>
      <c r="BU261" s="239">
        <f>BU262+BU264</f>
        <v>45141.65</v>
      </c>
      <c r="BV261" s="239"/>
      <c r="BW261" s="239"/>
      <c r="BX261" s="239"/>
      <c r="BY261" s="239"/>
      <c r="BZ261" s="239"/>
      <c r="CA261" s="239"/>
      <c r="CB261" s="239"/>
      <c r="CC261" s="239"/>
      <c r="CD261" s="239"/>
      <c r="CE261" s="239"/>
      <c r="CF261" s="239"/>
      <c r="CG261" s="239"/>
      <c r="CH261" s="164">
        <f>CH262</f>
        <v>45141.65</v>
      </c>
      <c r="CI261" s="164"/>
      <c r="CJ261" s="164"/>
      <c r="CK261" s="164"/>
      <c r="CL261" s="164"/>
      <c r="CM261" s="164"/>
      <c r="CN261" s="164"/>
      <c r="CO261" s="164"/>
      <c r="CP261" s="164"/>
      <c r="CQ261" s="164"/>
      <c r="CR261" s="164"/>
      <c r="CS261" s="164"/>
      <c r="CT261" s="164"/>
      <c r="CU261" s="164"/>
      <c r="CV261" s="164"/>
      <c r="CW261" s="164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>
        <f>CH261</f>
        <v>45141.65</v>
      </c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>
        <f>BC261-CH261</f>
        <v>274858.35</v>
      </c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>
        <f>BU261-CH261</f>
        <v>0</v>
      </c>
      <c r="EY261" s="80"/>
      <c r="EZ261" s="80"/>
      <c r="FA261" s="80"/>
      <c r="FB261" s="80"/>
      <c r="FC261" s="80"/>
      <c r="FD261" s="80"/>
      <c r="FE261" s="80"/>
      <c r="FF261" s="80"/>
      <c r="FG261" s="80"/>
      <c r="FH261" s="36"/>
      <c r="FI261" s="36"/>
      <c r="FJ261" s="36"/>
    </row>
    <row r="262" spans="1:166" s="4" customFormat="1" ht="21.75" customHeight="1">
      <c r="A262" s="137" t="s">
        <v>255</v>
      </c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88"/>
      <c r="AL262" s="88"/>
      <c r="AM262" s="88"/>
      <c r="AN262" s="88"/>
      <c r="AO262" s="88"/>
      <c r="AP262" s="88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135">
        <f>BC263</f>
        <v>147900</v>
      </c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>
        <f>BU263</f>
        <v>45141.65</v>
      </c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80">
        <f>CH263</f>
        <v>45141.65</v>
      </c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80">
        <v>30242.9</v>
      </c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  <c r="EK262" s="80">
        <f>EK263</f>
        <v>102758.35</v>
      </c>
      <c r="EL262" s="80"/>
      <c r="EM262" s="80"/>
      <c r="EN262" s="80"/>
      <c r="EO262" s="80"/>
      <c r="EP262" s="80"/>
      <c r="EQ262" s="80"/>
      <c r="ER262" s="80"/>
      <c r="ES262" s="80"/>
      <c r="ET262" s="80"/>
      <c r="EU262" s="80"/>
      <c r="EV262" s="80"/>
      <c r="EW262" s="80"/>
      <c r="EX262" s="150">
        <f>EX263</f>
        <v>0</v>
      </c>
      <c r="EY262" s="151"/>
      <c r="EZ262" s="151"/>
      <c r="FA262" s="151"/>
      <c r="FB262" s="151"/>
      <c r="FC262" s="151"/>
      <c r="FD262" s="151"/>
      <c r="FE262" s="151"/>
      <c r="FF262" s="151"/>
      <c r="FG262" s="151"/>
      <c r="FH262" s="151"/>
      <c r="FI262" s="151"/>
      <c r="FJ262" s="152"/>
    </row>
    <row r="263" spans="1:166" s="4" customFormat="1" ht="20.25" customHeight="1">
      <c r="A263" s="113" t="s">
        <v>76</v>
      </c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88" t="s">
        <v>77</v>
      </c>
      <c r="AL263" s="88"/>
      <c r="AM263" s="88"/>
      <c r="AN263" s="88"/>
      <c r="AO263" s="88"/>
      <c r="AP263" s="88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139">
        <v>147900</v>
      </c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>
        <v>45141.65</v>
      </c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96">
        <v>45141.65</v>
      </c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>
        <v>45141.65</v>
      </c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>
        <f>BC263-CH263</f>
        <v>102758.35</v>
      </c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77">
        <f>BU263-CH263</f>
        <v>0</v>
      </c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9"/>
    </row>
    <row r="264" spans="1:166" s="4" customFormat="1" ht="21.75" customHeight="1">
      <c r="A264" s="137" t="s">
        <v>279</v>
      </c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88"/>
      <c r="AL264" s="88"/>
      <c r="AM264" s="88"/>
      <c r="AN264" s="88"/>
      <c r="AO264" s="88"/>
      <c r="AP264" s="88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135">
        <f>BC265</f>
        <v>172100</v>
      </c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>
        <f>BU265</f>
        <v>0</v>
      </c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80">
        <f>CH265</f>
        <v>0</v>
      </c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80">
        <f>CH264</f>
        <v>0</v>
      </c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>
        <f>EK265</f>
        <v>172100</v>
      </c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150">
        <f>EX265</f>
        <v>0</v>
      </c>
      <c r="EY264" s="151"/>
      <c r="EZ264" s="151"/>
      <c r="FA264" s="151"/>
      <c r="FB264" s="151"/>
      <c r="FC264" s="151"/>
      <c r="FD264" s="151"/>
      <c r="FE264" s="151"/>
      <c r="FF264" s="151"/>
      <c r="FG264" s="151"/>
      <c r="FH264" s="151"/>
      <c r="FI264" s="151"/>
      <c r="FJ264" s="152"/>
    </row>
    <row r="265" spans="1:166" s="4" customFormat="1" ht="20.25" customHeight="1">
      <c r="A265" s="113" t="s">
        <v>180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88" t="s">
        <v>63</v>
      </c>
      <c r="AL265" s="88"/>
      <c r="AM265" s="88"/>
      <c r="AN265" s="88"/>
      <c r="AO265" s="88"/>
      <c r="AP265" s="88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139">
        <v>172100</v>
      </c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>
        <v>0</v>
      </c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96">
        <v>0</v>
      </c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>
        <v>0</v>
      </c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>
        <f>BC265-CH265</f>
        <v>172100</v>
      </c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77">
        <f>BU265-CH265</f>
        <v>0</v>
      </c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9"/>
    </row>
    <row r="266" spans="1:166" s="4" customFormat="1" ht="19.5" customHeight="1">
      <c r="A266" s="136" t="s">
        <v>268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88"/>
      <c r="AL266" s="88"/>
      <c r="AM266" s="88"/>
      <c r="AN266" s="88"/>
      <c r="AO266" s="88"/>
      <c r="AP266" s="88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59"/>
      <c r="BT266" s="59"/>
      <c r="BU266" s="240"/>
      <c r="BV266" s="240"/>
      <c r="BW266" s="240"/>
      <c r="BX266" s="240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141"/>
      <c r="CI266" s="141"/>
      <c r="CJ266" s="141"/>
      <c r="CK266" s="141"/>
      <c r="CL266" s="141"/>
      <c r="CM266" s="141"/>
      <c r="CN266" s="141"/>
      <c r="CO266" s="141"/>
      <c r="CP266" s="141"/>
      <c r="CQ266" s="141"/>
      <c r="CR266" s="141"/>
      <c r="CS266" s="141"/>
      <c r="CT266" s="141"/>
      <c r="CU266" s="141"/>
      <c r="CV266" s="141"/>
      <c r="CW266" s="141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38"/>
      <c r="FI266" s="38"/>
      <c r="FJ266" s="38"/>
    </row>
    <row r="267" spans="1:166" s="4" customFormat="1" ht="23.25" customHeight="1">
      <c r="A267" s="137" t="s">
        <v>256</v>
      </c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88"/>
      <c r="AL267" s="88"/>
      <c r="AM267" s="88"/>
      <c r="AN267" s="88"/>
      <c r="AO267" s="88"/>
      <c r="AP267" s="88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135">
        <f>BC268</f>
        <v>199400</v>
      </c>
      <c r="BD267" s="135"/>
      <c r="BE267" s="135"/>
      <c r="BF267" s="135"/>
      <c r="BG267" s="135"/>
      <c r="BH267" s="135"/>
      <c r="BI267" s="135"/>
      <c r="BJ267" s="135"/>
      <c r="BK267" s="135"/>
      <c r="BL267" s="135"/>
      <c r="BM267" s="135"/>
      <c r="BN267" s="135"/>
      <c r="BO267" s="135"/>
      <c r="BP267" s="135"/>
      <c r="BQ267" s="135"/>
      <c r="BR267" s="135"/>
      <c r="BS267" s="135"/>
      <c r="BT267" s="135"/>
      <c r="BU267" s="135">
        <f>BU268</f>
        <v>55050</v>
      </c>
      <c r="BV267" s="135"/>
      <c r="BW267" s="135"/>
      <c r="BX267" s="135"/>
      <c r="BY267" s="135"/>
      <c r="BZ267" s="135"/>
      <c r="CA267" s="135"/>
      <c r="CB267" s="135"/>
      <c r="CC267" s="135"/>
      <c r="CD267" s="135"/>
      <c r="CE267" s="135"/>
      <c r="CF267" s="135"/>
      <c r="CG267" s="135"/>
      <c r="CH267" s="80">
        <f>CH268</f>
        <v>55050</v>
      </c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80">
        <f>DX268</f>
        <v>55050</v>
      </c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>
        <f>BC267-CH267</f>
        <v>144350</v>
      </c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150">
        <f>BU267-CH267</f>
        <v>0</v>
      </c>
      <c r="EY267" s="151"/>
      <c r="EZ267" s="151"/>
      <c r="FA267" s="151"/>
      <c r="FB267" s="151"/>
      <c r="FC267" s="151"/>
      <c r="FD267" s="151"/>
      <c r="FE267" s="151"/>
      <c r="FF267" s="151"/>
      <c r="FG267" s="151"/>
      <c r="FH267" s="151"/>
      <c r="FI267" s="151"/>
      <c r="FJ267" s="152"/>
    </row>
    <row r="268" spans="1:166" s="4" customFormat="1" ht="21" customHeight="1">
      <c r="A268" s="113" t="s">
        <v>180</v>
      </c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88" t="s">
        <v>63</v>
      </c>
      <c r="AL268" s="88"/>
      <c r="AM268" s="88"/>
      <c r="AN268" s="88"/>
      <c r="AO268" s="88"/>
      <c r="AP268" s="88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139">
        <v>199400</v>
      </c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238">
        <v>55050</v>
      </c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96">
        <v>55050</v>
      </c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>
        <f>CH268</f>
        <v>55050</v>
      </c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>
        <f>BC268-CH268</f>
        <v>144350</v>
      </c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77">
        <f>BU268-CH268</f>
        <v>0</v>
      </c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9"/>
    </row>
    <row r="269" spans="1:166" s="4" customFormat="1" ht="12.75" customHeight="1">
      <c r="A269" s="177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  <c r="AZ269" s="178"/>
      <c r="BA269" s="178"/>
      <c r="BB269" s="178"/>
      <c r="BC269" s="178"/>
      <c r="BD269" s="178"/>
      <c r="BE269" s="178"/>
      <c r="BF269" s="178"/>
      <c r="BG269" s="178"/>
      <c r="BH269" s="178"/>
      <c r="BI269" s="178"/>
      <c r="BJ269" s="178"/>
      <c r="BK269" s="178"/>
      <c r="BL269" s="178"/>
      <c r="BM269" s="178"/>
      <c r="BN269" s="178"/>
      <c r="BO269" s="178"/>
      <c r="BP269" s="178"/>
      <c r="BQ269" s="178"/>
      <c r="BR269" s="178"/>
      <c r="BS269" s="178"/>
      <c r="BT269" s="178"/>
      <c r="BU269" s="178"/>
      <c r="BV269" s="178"/>
      <c r="BW269" s="178"/>
      <c r="BX269" s="178"/>
      <c r="BY269" s="178"/>
      <c r="BZ269" s="178"/>
      <c r="CA269" s="178"/>
      <c r="CB269" s="178"/>
      <c r="CC269" s="178"/>
      <c r="CD269" s="178"/>
      <c r="CE269" s="178"/>
      <c r="CF269" s="178"/>
      <c r="CG269" s="178"/>
      <c r="CH269" s="178"/>
      <c r="CI269" s="178"/>
      <c r="CJ269" s="178"/>
      <c r="CK269" s="178"/>
      <c r="CL269" s="178"/>
      <c r="CM269" s="178"/>
      <c r="CN269" s="178"/>
      <c r="CO269" s="178"/>
      <c r="CP269" s="178"/>
      <c r="CQ269" s="178"/>
      <c r="CR269" s="178"/>
      <c r="CS269" s="178"/>
      <c r="CT269" s="178"/>
      <c r="CU269" s="178"/>
      <c r="CV269" s="178"/>
      <c r="CW269" s="178"/>
      <c r="CX269" s="178"/>
      <c r="CY269" s="178"/>
      <c r="CZ269" s="178"/>
      <c r="DA269" s="178"/>
      <c r="DB269" s="178"/>
      <c r="DC269" s="178"/>
      <c r="DD269" s="178"/>
      <c r="DE269" s="178"/>
      <c r="DF269" s="178"/>
      <c r="DG269" s="178"/>
      <c r="DH269" s="178"/>
      <c r="DI269" s="178"/>
      <c r="DJ269" s="178"/>
      <c r="DK269" s="178"/>
      <c r="DL269" s="178"/>
      <c r="DM269" s="178"/>
      <c r="DN269" s="178"/>
      <c r="DO269" s="178"/>
      <c r="DP269" s="178"/>
      <c r="DQ269" s="178"/>
      <c r="DR269" s="178"/>
      <c r="DS269" s="178"/>
      <c r="DT269" s="178"/>
      <c r="DU269" s="178"/>
      <c r="DV269" s="178"/>
      <c r="DW269" s="178"/>
      <c r="DX269" s="178"/>
      <c r="DY269" s="178"/>
      <c r="DZ269" s="178"/>
      <c r="EA269" s="178"/>
      <c r="EB269" s="178"/>
      <c r="EC269" s="178"/>
      <c r="ED269" s="178"/>
      <c r="EE269" s="178"/>
      <c r="EF269" s="178"/>
      <c r="EG269" s="178"/>
      <c r="EH269" s="178"/>
      <c r="EI269" s="178"/>
      <c r="EJ269" s="178"/>
      <c r="EK269" s="178"/>
      <c r="EL269" s="178"/>
      <c r="EM269" s="178"/>
      <c r="EN269" s="178"/>
      <c r="EO269" s="178"/>
      <c r="EP269" s="178"/>
      <c r="EQ269" s="178"/>
      <c r="ER269" s="178"/>
      <c r="ES269" s="178"/>
      <c r="ET269" s="178"/>
      <c r="EU269" s="178"/>
      <c r="EV269" s="178"/>
      <c r="EW269" s="178"/>
      <c r="EX269" s="178"/>
      <c r="EY269" s="178"/>
      <c r="EZ269" s="178"/>
      <c r="FA269" s="178"/>
      <c r="FB269" s="178"/>
      <c r="FC269" s="178"/>
      <c r="FD269" s="178"/>
      <c r="FE269" s="178"/>
      <c r="FF269" s="178"/>
      <c r="FG269" s="178"/>
      <c r="FH269" s="178"/>
      <c r="FI269" s="178"/>
      <c r="FJ269" s="179"/>
    </row>
    <row r="270" spans="1:166" s="4" customFormat="1" ht="17.25" customHeight="1">
      <c r="A270" s="93" t="s">
        <v>8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 t="s">
        <v>23</v>
      </c>
      <c r="AL270" s="93"/>
      <c r="AM270" s="93"/>
      <c r="AN270" s="93"/>
      <c r="AO270" s="93"/>
      <c r="AP270" s="93"/>
      <c r="AQ270" s="93" t="s">
        <v>35</v>
      </c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 t="s">
        <v>120</v>
      </c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 t="s">
        <v>37</v>
      </c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 t="s">
        <v>24</v>
      </c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/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171" t="s">
        <v>29</v>
      </c>
      <c r="EL270" s="172"/>
      <c r="EM270" s="172"/>
      <c r="EN270" s="172"/>
      <c r="EO270" s="172"/>
      <c r="EP270" s="172"/>
      <c r="EQ270" s="172"/>
      <c r="ER270" s="172"/>
      <c r="ES270" s="172"/>
      <c r="ET270" s="172"/>
      <c r="EU270" s="172"/>
      <c r="EV270" s="172"/>
      <c r="EW270" s="172"/>
      <c r="EX270" s="172"/>
      <c r="EY270" s="172"/>
      <c r="EZ270" s="172"/>
      <c r="FA270" s="172"/>
      <c r="FB270" s="172"/>
      <c r="FC270" s="172"/>
      <c r="FD270" s="172"/>
      <c r="FE270" s="172"/>
      <c r="FF270" s="172"/>
      <c r="FG270" s="172"/>
      <c r="FH270" s="172"/>
      <c r="FI270" s="172"/>
      <c r="FJ270" s="173"/>
    </row>
    <row r="271" spans="1:166" s="4" customFormat="1" ht="76.5" customHeight="1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 t="s">
        <v>143</v>
      </c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 t="s">
        <v>25</v>
      </c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  <c r="DJ271" s="93"/>
      <c r="DK271" s="93" t="s">
        <v>26</v>
      </c>
      <c r="DL271" s="93"/>
      <c r="DM271" s="93"/>
      <c r="DN271" s="93"/>
      <c r="DO271" s="93"/>
      <c r="DP271" s="93"/>
      <c r="DQ271" s="93"/>
      <c r="DR271" s="93"/>
      <c r="DS271" s="93"/>
      <c r="DT271" s="93"/>
      <c r="DU271" s="93"/>
      <c r="DV271" s="93"/>
      <c r="DW271" s="93"/>
      <c r="DX271" s="93" t="s">
        <v>27</v>
      </c>
      <c r="DY271" s="93"/>
      <c r="DZ271" s="93"/>
      <c r="EA271" s="93"/>
      <c r="EB271" s="93"/>
      <c r="EC271" s="93"/>
      <c r="ED271" s="93"/>
      <c r="EE271" s="93"/>
      <c r="EF271" s="93"/>
      <c r="EG271" s="93"/>
      <c r="EH271" s="93"/>
      <c r="EI271" s="93"/>
      <c r="EJ271" s="93"/>
      <c r="EK271" s="93" t="s">
        <v>38</v>
      </c>
      <c r="EL271" s="93"/>
      <c r="EM271" s="93"/>
      <c r="EN271" s="93"/>
      <c r="EO271" s="93"/>
      <c r="EP271" s="93"/>
      <c r="EQ271" s="93"/>
      <c r="ER271" s="93"/>
      <c r="ES271" s="93"/>
      <c r="ET271" s="93"/>
      <c r="EU271" s="93"/>
      <c r="EV271" s="93"/>
      <c r="EW271" s="93"/>
      <c r="EX271" s="171" t="s">
        <v>46</v>
      </c>
      <c r="EY271" s="172"/>
      <c r="EZ271" s="172"/>
      <c r="FA271" s="172"/>
      <c r="FB271" s="172"/>
      <c r="FC271" s="172"/>
      <c r="FD271" s="172"/>
      <c r="FE271" s="172"/>
      <c r="FF271" s="172"/>
      <c r="FG271" s="172"/>
      <c r="FH271" s="172"/>
      <c r="FI271" s="172"/>
      <c r="FJ271" s="173"/>
    </row>
    <row r="272" spans="1:166" s="4" customFormat="1" ht="15" customHeight="1">
      <c r="A272" s="94">
        <v>1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>
        <v>2</v>
      </c>
      <c r="AL272" s="94"/>
      <c r="AM272" s="94"/>
      <c r="AN272" s="94"/>
      <c r="AO272" s="94"/>
      <c r="AP272" s="94"/>
      <c r="AQ272" s="94">
        <v>3</v>
      </c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>
        <v>4</v>
      </c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>
        <v>5</v>
      </c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>
        <v>6</v>
      </c>
      <c r="CI272" s="94"/>
      <c r="CJ272" s="94"/>
      <c r="CK272" s="94"/>
      <c r="CL272" s="94"/>
      <c r="CM272" s="94"/>
      <c r="CN272" s="94"/>
      <c r="CO272" s="94"/>
      <c r="CP272" s="94"/>
      <c r="CQ272" s="94"/>
      <c r="CR272" s="94"/>
      <c r="CS272" s="94"/>
      <c r="CT272" s="94"/>
      <c r="CU272" s="94"/>
      <c r="CV272" s="94"/>
      <c r="CW272" s="94"/>
      <c r="CX272" s="94">
        <v>7</v>
      </c>
      <c r="CY272" s="94"/>
      <c r="CZ272" s="94"/>
      <c r="DA272" s="94"/>
      <c r="DB272" s="94"/>
      <c r="DC272" s="94"/>
      <c r="DD272" s="94"/>
      <c r="DE272" s="94"/>
      <c r="DF272" s="94"/>
      <c r="DG272" s="94"/>
      <c r="DH272" s="94"/>
      <c r="DI272" s="94"/>
      <c r="DJ272" s="94"/>
      <c r="DK272" s="94">
        <v>8</v>
      </c>
      <c r="DL272" s="94"/>
      <c r="DM272" s="94"/>
      <c r="DN272" s="94"/>
      <c r="DO272" s="94"/>
      <c r="DP272" s="94"/>
      <c r="DQ272" s="94"/>
      <c r="DR272" s="94"/>
      <c r="DS272" s="94"/>
      <c r="DT272" s="94"/>
      <c r="DU272" s="94"/>
      <c r="DV272" s="94"/>
      <c r="DW272" s="94"/>
      <c r="DX272" s="94">
        <v>9</v>
      </c>
      <c r="DY272" s="94"/>
      <c r="DZ272" s="94"/>
      <c r="EA272" s="94"/>
      <c r="EB272" s="94"/>
      <c r="EC272" s="94"/>
      <c r="ED272" s="94"/>
      <c r="EE272" s="94"/>
      <c r="EF272" s="94"/>
      <c r="EG272" s="94"/>
      <c r="EH272" s="94"/>
      <c r="EI272" s="94"/>
      <c r="EJ272" s="94"/>
      <c r="EK272" s="94">
        <v>10</v>
      </c>
      <c r="EL272" s="94"/>
      <c r="EM272" s="94"/>
      <c r="EN272" s="94"/>
      <c r="EO272" s="94"/>
      <c r="EP272" s="94"/>
      <c r="EQ272" s="94"/>
      <c r="ER272" s="94"/>
      <c r="ES272" s="94"/>
      <c r="ET272" s="94"/>
      <c r="EU272" s="94"/>
      <c r="EV272" s="94"/>
      <c r="EW272" s="94"/>
      <c r="EX272" s="174">
        <v>11</v>
      </c>
      <c r="EY272" s="175"/>
      <c r="EZ272" s="175"/>
      <c r="FA272" s="175"/>
      <c r="FB272" s="175"/>
      <c r="FC272" s="175"/>
      <c r="FD272" s="175"/>
      <c r="FE272" s="175"/>
      <c r="FF272" s="175"/>
      <c r="FG272" s="175"/>
      <c r="FH272" s="175"/>
      <c r="FI272" s="175"/>
      <c r="FJ272" s="176"/>
    </row>
    <row r="273" spans="1:166" s="32" customFormat="1" ht="18.75" customHeight="1">
      <c r="A273" s="104" t="s">
        <v>32</v>
      </c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92" t="s">
        <v>33</v>
      </c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212">
        <f>BC275+BC284</f>
        <v>2640400</v>
      </c>
      <c r="BD273" s="212"/>
      <c r="BE273" s="212"/>
      <c r="BF273" s="212"/>
      <c r="BG273" s="212"/>
      <c r="BH273" s="212"/>
      <c r="BI273" s="212"/>
      <c r="BJ273" s="212"/>
      <c r="BK273" s="212"/>
      <c r="BL273" s="212"/>
      <c r="BM273" s="212"/>
      <c r="BN273" s="212"/>
      <c r="BO273" s="212"/>
      <c r="BP273" s="212"/>
      <c r="BQ273" s="212"/>
      <c r="BR273" s="212"/>
      <c r="BS273" s="212"/>
      <c r="BT273" s="212"/>
      <c r="BU273" s="212">
        <f>BU275+BU284</f>
        <v>1149800</v>
      </c>
      <c r="BV273" s="212"/>
      <c r="BW273" s="212"/>
      <c r="BX273" s="212"/>
      <c r="BY273" s="212"/>
      <c r="BZ273" s="212"/>
      <c r="CA273" s="212"/>
      <c r="CB273" s="212"/>
      <c r="CC273" s="212"/>
      <c r="CD273" s="212"/>
      <c r="CE273" s="212"/>
      <c r="CF273" s="212"/>
      <c r="CG273" s="212"/>
      <c r="CH273" s="40">
        <v>2978300</v>
      </c>
      <c r="CI273" s="311">
        <f>CH275+CH284</f>
        <v>1149800</v>
      </c>
      <c r="CJ273" s="312"/>
      <c r="CK273" s="312"/>
      <c r="CL273" s="312"/>
      <c r="CM273" s="312"/>
      <c r="CN273" s="312"/>
      <c r="CO273" s="312"/>
      <c r="CP273" s="312"/>
      <c r="CQ273" s="312"/>
      <c r="CR273" s="312"/>
      <c r="CS273" s="312"/>
      <c r="CT273" s="312"/>
      <c r="CU273" s="312"/>
      <c r="CV273" s="312"/>
      <c r="CW273" s="313"/>
      <c r="CX273" s="221"/>
      <c r="CY273" s="221"/>
      <c r="CZ273" s="221"/>
      <c r="DA273" s="221"/>
      <c r="DB273" s="221"/>
      <c r="DC273" s="221"/>
      <c r="DD273" s="221"/>
      <c r="DE273" s="221"/>
      <c r="DF273" s="221"/>
      <c r="DG273" s="221"/>
      <c r="DH273" s="221"/>
      <c r="DI273" s="221"/>
      <c r="DJ273" s="221"/>
      <c r="DK273" s="221"/>
      <c r="DL273" s="221"/>
      <c r="DM273" s="221"/>
      <c r="DN273" s="221"/>
      <c r="DO273" s="221"/>
      <c r="DP273" s="221"/>
      <c r="DQ273" s="221"/>
      <c r="DR273" s="221"/>
      <c r="DS273" s="221"/>
      <c r="DT273" s="221"/>
      <c r="DU273" s="221"/>
      <c r="DV273" s="221"/>
      <c r="DW273" s="221"/>
      <c r="DX273" s="221">
        <f>CI273</f>
        <v>1149800</v>
      </c>
      <c r="DY273" s="221"/>
      <c r="DZ273" s="221"/>
      <c r="EA273" s="221"/>
      <c r="EB273" s="221"/>
      <c r="EC273" s="221"/>
      <c r="ED273" s="221"/>
      <c r="EE273" s="221"/>
      <c r="EF273" s="221"/>
      <c r="EG273" s="221"/>
      <c r="EH273" s="221"/>
      <c r="EI273" s="221"/>
      <c r="EJ273" s="221"/>
      <c r="EK273" s="221">
        <f>EK275+EK285</f>
        <v>1490600</v>
      </c>
      <c r="EL273" s="221"/>
      <c r="EM273" s="221"/>
      <c r="EN273" s="221"/>
      <c r="EO273" s="221"/>
      <c r="EP273" s="221"/>
      <c r="EQ273" s="221"/>
      <c r="ER273" s="221"/>
      <c r="ES273" s="221"/>
      <c r="ET273" s="221"/>
      <c r="EU273" s="221"/>
      <c r="EV273" s="221"/>
      <c r="EW273" s="221"/>
      <c r="EX273" s="311">
        <f>BU273-CI273</f>
        <v>0</v>
      </c>
      <c r="EY273" s="312"/>
      <c r="EZ273" s="312"/>
      <c r="FA273" s="312"/>
      <c r="FB273" s="312"/>
      <c r="FC273" s="312"/>
      <c r="FD273" s="312"/>
      <c r="FE273" s="312"/>
      <c r="FF273" s="312"/>
      <c r="FG273" s="312"/>
      <c r="FH273" s="312"/>
      <c r="FI273" s="312"/>
      <c r="FJ273" s="313"/>
    </row>
    <row r="274" spans="1:166" s="4" customFormat="1" ht="33.75" customHeight="1">
      <c r="A274" s="136" t="s">
        <v>257</v>
      </c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77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9"/>
    </row>
    <row r="275" spans="1:166" s="4" customFormat="1" ht="33" customHeight="1">
      <c r="A275" s="143" t="s">
        <v>326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5"/>
      <c r="AK275" s="67" t="s">
        <v>177</v>
      </c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6">
        <f>BC276</f>
        <v>2382000</v>
      </c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211">
        <f>BU276</f>
        <v>1055000</v>
      </c>
      <c r="BV275" s="211"/>
      <c r="BW275" s="211"/>
      <c r="BX275" s="211"/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82">
        <f>CH276</f>
        <v>1055000</v>
      </c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>
        <f>CH275</f>
        <v>1055000</v>
      </c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>
        <f>EK277+EK278+EK279+EK280+EK281+EK282+EK283</f>
        <v>1327000</v>
      </c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180">
        <f>BU275-CH275</f>
        <v>0</v>
      </c>
      <c r="EY275" s="181"/>
      <c r="EZ275" s="181"/>
      <c r="FA275" s="181"/>
      <c r="FB275" s="181"/>
      <c r="FC275" s="181"/>
      <c r="FD275" s="181"/>
      <c r="FE275" s="181"/>
      <c r="FF275" s="181"/>
      <c r="FG275" s="181"/>
      <c r="FH275" s="181"/>
      <c r="FI275" s="181"/>
      <c r="FJ275" s="182"/>
    </row>
    <row r="276" spans="1:166" s="4" customFormat="1" ht="23.25" customHeight="1">
      <c r="A276" s="196" t="s">
        <v>258</v>
      </c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03" t="s">
        <v>156</v>
      </c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66">
        <f>BC277+BC278+BC280+BC281+BC282+BC283+BC279</f>
        <v>2382000</v>
      </c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212">
        <v>1055000</v>
      </c>
      <c r="BV276" s="212"/>
      <c r="BW276" s="212"/>
      <c r="BX276" s="212"/>
      <c r="BY276" s="212"/>
      <c r="BZ276" s="212"/>
      <c r="CA276" s="212"/>
      <c r="CB276" s="212"/>
      <c r="CC276" s="212"/>
      <c r="CD276" s="212"/>
      <c r="CE276" s="212"/>
      <c r="CF276" s="212"/>
      <c r="CG276" s="212"/>
      <c r="CH276" s="221">
        <v>1055000</v>
      </c>
      <c r="CI276" s="221"/>
      <c r="CJ276" s="221"/>
      <c r="CK276" s="221"/>
      <c r="CL276" s="221"/>
      <c r="CM276" s="221"/>
      <c r="CN276" s="221"/>
      <c r="CO276" s="221"/>
      <c r="CP276" s="221"/>
      <c r="CQ276" s="221"/>
      <c r="CR276" s="221"/>
      <c r="CS276" s="221"/>
      <c r="CT276" s="221"/>
      <c r="CU276" s="221"/>
      <c r="CV276" s="221"/>
      <c r="CW276" s="221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>
        <f aca="true" t="shared" si="15" ref="DX276:DX283">CH276</f>
        <v>1055000</v>
      </c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96">
        <f>BC276-CH276</f>
        <v>1327000</v>
      </c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77">
        <f aca="true" t="shared" si="16" ref="EX276:EX282">BU276-CH276</f>
        <v>0</v>
      </c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9"/>
    </row>
    <row r="277" spans="1:166" s="4" customFormat="1" ht="24" customHeight="1">
      <c r="A277" s="235" t="s">
        <v>56</v>
      </c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7"/>
      <c r="AK277" s="88" t="s">
        <v>53</v>
      </c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68">
        <v>1379000</v>
      </c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109">
        <v>354657.69</v>
      </c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83">
        <v>354657.69</v>
      </c>
      <c r="CI277" s="183"/>
      <c r="CJ277" s="183"/>
      <c r="CK277" s="183"/>
      <c r="CL277" s="183"/>
      <c r="CM277" s="183"/>
      <c r="CN277" s="183"/>
      <c r="CO277" s="183"/>
      <c r="CP277" s="183"/>
      <c r="CQ277" s="183"/>
      <c r="CR277" s="183"/>
      <c r="CS277" s="183"/>
      <c r="CT277" s="183"/>
      <c r="CU277" s="183"/>
      <c r="CV277" s="183"/>
      <c r="CW277" s="183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>
        <f t="shared" si="15"/>
        <v>354657.69</v>
      </c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>
        <f aca="true" t="shared" si="17" ref="EK277:EK283">BC277-CH277</f>
        <v>1024342.31</v>
      </c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77">
        <f t="shared" si="16"/>
        <v>0</v>
      </c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9"/>
    </row>
    <row r="278" spans="1:166" s="4" customFormat="1" ht="24.75" customHeight="1">
      <c r="A278" s="235" t="s">
        <v>58</v>
      </c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7"/>
      <c r="AK278" s="88" t="s">
        <v>55</v>
      </c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68">
        <v>395000</v>
      </c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109">
        <v>96234.62</v>
      </c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83">
        <v>96234.62</v>
      </c>
      <c r="CI278" s="183"/>
      <c r="CJ278" s="183"/>
      <c r="CK278" s="183"/>
      <c r="CL278" s="183"/>
      <c r="CM278" s="183"/>
      <c r="CN278" s="183"/>
      <c r="CO278" s="183"/>
      <c r="CP278" s="183"/>
      <c r="CQ278" s="183"/>
      <c r="CR278" s="183"/>
      <c r="CS278" s="183"/>
      <c r="CT278" s="183"/>
      <c r="CU278" s="183"/>
      <c r="CV278" s="183"/>
      <c r="CW278" s="183"/>
      <c r="CX278" s="96" t="s">
        <v>237</v>
      </c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>
        <f t="shared" si="15"/>
        <v>96234.62</v>
      </c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>
        <f t="shared" si="17"/>
        <v>298765.38</v>
      </c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77">
        <f t="shared" si="16"/>
        <v>0</v>
      </c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9"/>
    </row>
    <row r="279" spans="1:166" s="4" customFormat="1" ht="23.25" customHeight="1">
      <c r="A279" s="98" t="s">
        <v>78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62"/>
      <c r="AJ279" s="63"/>
      <c r="AK279" s="231" t="s">
        <v>328</v>
      </c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  <c r="BB279" s="233"/>
      <c r="BC279" s="100">
        <v>3000</v>
      </c>
      <c r="BD279" s="101"/>
      <c r="BE279" s="101"/>
      <c r="BF279" s="101"/>
      <c r="BG279" s="101"/>
      <c r="BH279" s="101"/>
      <c r="BI279" s="102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83">
        <v>1400</v>
      </c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5"/>
      <c r="CH279" s="41"/>
      <c r="CI279" s="86">
        <v>1400</v>
      </c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5"/>
      <c r="CX279" s="77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9"/>
      <c r="DS279" s="38"/>
      <c r="DT279" s="38"/>
      <c r="DU279" s="38"/>
      <c r="DV279" s="38"/>
      <c r="DW279" s="38"/>
      <c r="DX279" s="77">
        <v>1400</v>
      </c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9"/>
      <c r="EK279" s="77">
        <f>BC279-CI279</f>
        <v>1600</v>
      </c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9"/>
      <c r="EX279" s="77"/>
      <c r="EY279" s="78"/>
      <c r="EZ279" s="78"/>
      <c r="FA279" s="78"/>
      <c r="FB279" s="78"/>
      <c r="FC279" s="78"/>
      <c r="FD279" s="78"/>
      <c r="FE279" s="78"/>
      <c r="FF279" s="60"/>
      <c r="FG279" s="60"/>
      <c r="FH279" s="60"/>
      <c r="FI279" s="60"/>
      <c r="FJ279" s="61"/>
    </row>
    <row r="280" spans="1:166" s="4" customFormat="1" ht="24" customHeight="1">
      <c r="A280" s="235" t="s">
        <v>76</v>
      </c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/>
      <c r="AJ280" s="237"/>
      <c r="AK280" s="88" t="s">
        <v>77</v>
      </c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68">
        <v>330000</v>
      </c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109">
        <v>328026.77</v>
      </c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83">
        <v>328026.77</v>
      </c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>
        <f t="shared" si="15"/>
        <v>328026.77</v>
      </c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>
        <f t="shared" si="17"/>
        <v>1973.2299999999814</v>
      </c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77">
        <f t="shared" si="16"/>
        <v>0</v>
      </c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9"/>
    </row>
    <row r="281" spans="1:166" s="32" customFormat="1" ht="22.5" customHeight="1">
      <c r="A281" s="228" t="s">
        <v>180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30"/>
      <c r="AK281" s="95" t="s">
        <v>63</v>
      </c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109">
        <v>91000</v>
      </c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>
        <v>90926.16</v>
      </c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83">
        <v>90926.16</v>
      </c>
      <c r="CI281" s="183"/>
      <c r="CJ281" s="183"/>
      <c r="CK281" s="183"/>
      <c r="CL281" s="183"/>
      <c r="CM281" s="183"/>
      <c r="CN281" s="183"/>
      <c r="CO281" s="183"/>
      <c r="CP281" s="183"/>
      <c r="CQ281" s="183"/>
      <c r="CR281" s="183"/>
      <c r="CS281" s="183"/>
      <c r="CT281" s="183"/>
      <c r="CU281" s="183"/>
      <c r="CV281" s="183"/>
      <c r="CW281" s="183"/>
      <c r="CX281" s="183"/>
      <c r="CY281" s="183"/>
      <c r="CZ281" s="183"/>
      <c r="DA281" s="183"/>
      <c r="DB281" s="183"/>
      <c r="DC281" s="183"/>
      <c r="DD281" s="183"/>
      <c r="DE281" s="183"/>
      <c r="DF281" s="183"/>
      <c r="DG281" s="183"/>
      <c r="DH281" s="183"/>
      <c r="DI281" s="183"/>
      <c r="DJ281" s="183"/>
      <c r="DK281" s="183"/>
      <c r="DL281" s="183"/>
      <c r="DM281" s="183"/>
      <c r="DN281" s="183"/>
      <c r="DO281" s="183"/>
      <c r="DP281" s="183"/>
      <c r="DQ281" s="183"/>
      <c r="DR281" s="183"/>
      <c r="DS281" s="183"/>
      <c r="DT281" s="183"/>
      <c r="DU281" s="183"/>
      <c r="DV281" s="183"/>
      <c r="DW281" s="183"/>
      <c r="DX281" s="183">
        <f t="shared" si="15"/>
        <v>90926.16</v>
      </c>
      <c r="DY281" s="183"/>
      <c r="DZ281" s="183"/>
      <c r="EA281" s="183"/>
      <c r="EB281" s="183"/>
      <c r="EC281" s="183"/>
      <c r="ED281" s="183"/>
      <c r="EE281" s="183"/>
      <c r="EF281" s="183"/>
      <c r="EG281" s="183"/>
      <c r="EH281" s="183"/>
      <c r="EI281" s="183"/>
      <c r="EJ281" s="183"/>
      <c r="EK281" s="183">
        <f t="shared" si="17"/>
        <v>73.83999999999651</v>
      </c>
      <c r="EL281" s="183"/>
      <c r="EM281" s="183"/>
      <c r="EN281" s="183"/>
      <c r="EO281" s="183"/>
      <c r="EP281" s="183"/>
      <c r="EQ281" s="183"/>
      <c r="ER281" s="183"/>
      <c r="ES281" s="183"/>
      <c r="ET281" s="183"/>
      <c r="EU281" s="183"/>
      <c r="EV281" s="183"/>
      <c r="EW281" s="183"/>
      <c r="EX281" s="86">
        <f t="shared" si="16"/>
        <v>0</v>
      </c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5"/>
    </row>
    <row r="282" spans="1:166" s="32" customFormat="1" ht="22.5" customHeight="1">
      <c r="A282" s="228" t="s">
        <v>176</v>
      </c>
      <c r="B282" s="229"/>
      <c r="C282" s="229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30"/>
      <c r="AK282" s="95" t="s">
        <v>60</v>
      </c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109">
        <v>160000</v>
      </c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>
        <v>160000</v>
      </c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83">
        <v>160000</v>
      </c>
      <c r="CI282" s="183"/>
      <c r="CJ282" s="183"/>
      <c r="CK282" s="183"/>
      <c r="CL282" s="183"/>
      <c r="CM282" s="183"/>
      <c r="CN282" s="183"/>
      <c r="CO282" s="183"/>
      <c r="CP282" s="183"/>
      <c r="CQ282" s="183"/>
      <c r="CR282" s="183"/>
      <c r="CS282" s="183"/>
      <c r="CT282" s="183"/>
      <c r="CU282" s="183"/>
      <c r="CV282" s="183"/>
      <c r="CW282" s="183"/>
      <c r="CX282" s="183"/>
      <c r="CY282" s="183"/>
      <c r="CZ282" s="183"/>
      <c r="DA282" s="183"/>
      <c r="DB282" s="183"/>
      <c r="DC282" s="183"/>
      <c r="DD282" s="183"/>
      <c r="DE282" s="183"/>
      <c r="DF282" s="183"/>
      <c r="DG282" s="183"/>
      <c r="DH282" s="183"/>
      <c r="DI282" s="183"/>
      <c r="DJ282" s="183"/>
      <c r="DK282" s="183"/>
      <c r="DL282" s="183"/>
      <c r="DM282" s="183"/>
      <c r="DN282" s="183"/>
      <c r="DO282" s="183"/>
      <c r="DP282" s="183"/>
      <c r="DQ282" s="183"/>
      <c r="DR282" s="183"/>
      <c r="DS282" s="183"/>
      <c r="DT282" s="183"/>
      <c r="DU282" s="183"/>
      <c r="DV282" s="183"/>
      <c r="DW282" s="183"/>
      <c r="DX282" s="183">
        <f t="shared" si="15"/>
        <v>160000</v>
      </c>
      <c r="DY282" s="183"/>
      <c r="DZ282" s="183"/>
      <c r="EA282" s="183"/>
      <c r="EB282" s="183"/>
      <c r="EC282" s="183"/>
      <c r="ED282" s="183"/>
      <c r="EE282" s="183"/>
      <c r="EF282" s="183"/>
      <c r="EG282" s="183"/>
      <c r="EH282" s="183"/>
      <c r="EI282" s="183"/>
      <c r="EJ282" s="183"/>
      <c r="EK282" s="183">
        <f t="shared" si="17"/>
        <v>0</v>
      </c>
      <c r="EL282" s="183"/>
      <c r="EM282" s="183"/>
      <c r="EN282" s="183"/>
      <c r="EO282" s="183"/>
      <c r="EP282" s="183"/>
      <c r="EQ282" s="183"/>
      <c r="ER282" s="183"/>
      <c r="ES282" s="183"/>
      <c r="ET282" s="183"/>
      <c r="EU282" s="183"/>
      <c r="EV282" s="183"/>
      <c r="EW282" s="183"/>
      <c r="EX282" s="86">
        <f t="shared" si="16"/>
        <v>0</v>
      </c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5"/>
    </row>
    <row r="283" spans="1:166" s="32" customFormat="1" ht="21.75" customHeight="1">
      <c r="A283" s="234" t="s">
        <v>59</v>
      </c>
      <c r="B283" s="234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4"/>
      <c r="AG283" s="234"/>
      <c r="AH283" s="234"/>
      <c r="AI283" s="234"/>
      <c r="AJ283" s="234"/>
      <c r="AK283" s="95" t="s">
        <v>67</v>
      </c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109">
        <v>24000</v>
      </c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52"/>
      <c r="BT283" s="52"/>
      <c r="BU283" s="109">
        <v>23754.76</v>
      </c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83">
        <v>23754.76</v>
      </c>
      <c r="CI283" s="183"/>
      <c r="CJ283" s="183"/>
      <c r="CK283" s="183"/>
      <c r="CL283" s="183"/>
      <c r="CM283" s="183"/>
      <c r="CN283" s="183"/>
      <c r="CO283" s="183"/>
      <c r="CP283" s="183"/>
      <c r="CQ283" s="183"/>
      <c r="CR283" s="183"/>
      <c r="CS283" s="183"/>
      <c r="CT283" s="183"/>
      <c r="CU283" s="183"/>
      <c r="CV283" s="183"/>
      <c r="CW283" s="183"/>
      <c r="CX283" s="183"/>
      <c r="CY283" s="183"/>
      <c r="CZ283" s="183"/>
      <c r="DA283" s="183"/>
      <c r="DB283" s="183"/>
      <c r="DC283" s="183"/>
      <c r="DD283" s="183"/>
      <c r="DE283" s="183"/>
      <c r="DF283" s="183"/>
      <c r="DG283" s="183"/>
      <c r="DH283" s="183"/>
      <c r="DI283" s="183"/>
      <c r="DJ283" s="183"/>
      <c r="DK283" s="183"/>
      <c r="DL283" s="183"/>
      <c r="DM283" s="183"/>
      <c r="DN283" s="183"/>
      <c r="DO283" s="183"/>
      <c r="DP283" s="183"/>
      <c r="DQ283" s="183"/>
      <c r="DR283" s="183"/>
      <c r="DS283" s="183"/>
      <c r="DT283" s="183"/>
      <c r="DU283" s="183"/>
      <c r="DV283" s="183"/>
      <c r="DW283" s="183"/>
      <c r="DX283" s="183">
        <f t="shared" si="15"/>
        <v>23754.76</v>
      </c>
      <c r="DY283" s="183"/>
      <c r="DZ283" s="183"/>
      <c r="EA283" s="183"/>
      <c r="EB283" s="183"/>
      <c r="EC283" s="183"/>
      <c r="ED283" s="183"/>
      <c r="EE283" s="183"/>
      <c r="EF283" s="183"/>
      <c r="EG283" s="183"/>
      <c r="EH283" s="183"/>
      <c r="EI283" s="183"/>
      <c r="EJ283" s="183"/>
      <c r="EK283" s="183">
        <f t="shared" si="17"/>
        <v>245.2400000000016</v>
      </c>
      <c r="EL283" s="183"/>
      <c r="EM283" s="183"/>
      <c r="EN283" s="183"/>
      <c r="EO283" s="183"/>
      <c r="EP283" s="183"/>
      <c r="EQ283" s="183"/>
      <c r="ER283" s="183"/>
      <c r="ES283" s="183"/>
      <c r="ET283" s="183"/>
      <c r="EU283" s="183"/>
      <c r="EV283" s="183"/>
      <c r="EW283" s="183"/>
      <c r="EX283" s="183">
        <v>0</v>
      </c>
      <c r="EY283" s="314"/>
      <c r="EZ283" s="314"/>
      <c r="FA283" s="314"/>
      <c r="FB283" s="314"/>
      <c r="FC283" s="314"/>
      <c r="FD283" s="314"/>
      <c r="FE283" s="314"/>
      <c r="FF283" s="314"/>
      <c r="FG283" s="314"/>
      <c r="FH283" s="41"/>
      <c r="FI283" s="41"/>
      <c r="FJ283" s="41"/>
    </row>
    <row r="284" spans="1:166" s="4" customFormat="1" ht="33" customHeight="1">
      <c r="A284" s="143" t="s">
        <v>265</v>
      </c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5"/>
      <c r="AK284" s="67" t="s">
        <v>177</v>
      </c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6">
        <f>BC285</f>
        <v>258400</v>
      </c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211">
        <f>BU285</f>
        <v>94800</v>
      </c>
      <c r="BV284" s="211"/>
      <c r="BW284" s="211"/>
      <c r="BX284" s="211"/>
      <c r="BY284" s="211"/>
      <c r="BZ284" s="211"/>
      <c r="CA284" s="211"/>
      <c r="CB284" s="211"/>
      <c r="CC284" s="211"/>
      <c r="CD284" s="211"/>
      <c r="CE284" s="211"/>
      <c r="CF284" s="211"/>
      <c r="CG284" s="211"/>
      <c r="CH284" s="82">
        <f>CH285</f>
        <v>94800</v>
      </c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82"/>
      <c r="DH284" s="82"/>
      <c r="DI284" s="82"/>
      <c r="DJ284" s="82"/>
      <c r="DK284" s="82"/>
      <c r="DL284" s="82"/>
      <c r="DM284" s="82"/>
      <c r="DN284" s="82"/>
      <c r="DO284" s="82"/>
      <c r="DP284" s="82"/>
      <c r="DQ284" s="82"/>
      <c r="DR284" s="82"/>
      <c r="DS284" s="82"/>
      <c r="DT284" s="82"/>
      <c r="DU284" s="82"/>
      <c r="DV284" s="82"/>
      <c r="DW284" s="82"/>
      <c r="DX284" s="82">
        <f>CH284</f>
        <v>94800</v>
      </c>
      <c r="DY284" s="82"/>
      <c r="DZ284" s="82"/>
      <c r="EA284" s="82"/>
      <c r="EB284" s="82"/>
      <c r="EC284" s="82"/>
      <c r="ED284" s="82"/>
      <c r="EE284" s="82"/>
      <c r="EF284" s="82"/>
      <c r="EG284" s="82"/>
      <c r="EH284" s="82"/>
      <c r="EI284" s="82"/>
      <c r="EJ284" s="82"/>
      <c r="EK284" s="82">
        <f aca="true" t="shared" si="18" ref="EK284:EK290">BC284-CH284</f>
        <v>163600</v>
      </c>
      <c r="EL284" s="82"/>
      <c r="EM284" s="82"/>
      <c r="EN284" s="82"/>
      <c r="EO284" s="82"/>
      <c r="EP284" s="82"/>
      <c r="EQ284" s="82"/>
      <c r="ER284" s="82"/>
      <c r="ES284" s="82"/>
      <c r="ET284" s="82"/>
      <c r="EU284" s="82"/>
      <c r="EV284" s="82"/>
      <c r="EW284" s="82"/>
      <c r="EX284" s="180">
        <f aca="true" t="shared" si="19" ref="EX284:EX289">BU284-CH284</f>
        <v>0</v>
      </c>
      <c r="EY284" s="181"/>
      <c r="EZ284" s="181"/>
      <c r="FA284" s="181"/>
      <c r="FB284" s="181"/>
      <c r="FC284" s="181"/>
      <c r="FD284" s="181"/>
      <c r="FE284" s="181"/>
      <c r="FF284" s="181"/>
      <c r="FG284" s="181"/>
      <c r="FH284" s="181"/>
      <c r="FI284" s="181"/>
      <c r="FJ284" s="182"/>
    </row>
    <row r="285" spans="1:166" s="4" customFormat="1" ht="22.5" customHeight="1">
      <c r="A285" s="196" t="s">
        <v>259</v>
      </c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67" t="s">
        <v>156</v>
      </c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6">
        <f>BC286+BC287+BC288+BC289+BC290</f>
        <v>258400</v>
      </c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>
        <v>94800</v>
      </c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80">
        <v>94800</v>
      </c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2"/>
      <c r="CY285" s="82"/>
      <c r="CZ285" s="82"/>
      <c r="DA285" s="82"/>
      <c r="DB285" s="82"/>
      <c r="DC285" s="82"/>
      <c r="DD285" s="82"/>
      <c r="DE285" s="82"/>
      <c r="DF285" s="82"/>
      <c r="DG285" s="82"/>
      <c r="DH285" s="82"/>
      <c r="DI285" s="82"/>
      <c r="DJ285" s="82"/>
      <c r="DK285" s="82"/>
      <c r="DL285" s="82"/>
      <c r="DM285" s="82"/>
      <c r="DN285" s="82"/>
      <c r="DO285" s="82"/>
      <c r="DP285" s="82"/>
      <c r="DQ285" s="82"/>
      <c r="DR285" s="82"/>
      <c r="DS285" s="82"/>
      <c r="DT285" s="82"/>
      <c r="DU285" s="82"/>
      <c r="DV285" s="82"/>
      <c r="DW285" s="82"/>
      <c r="DX285" s="80">
        <v>94800</v>
      </c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2">
        <f t="shared" si="18"/>
        <v>163600</v>
      </c>
      <c r="EL285" s="82"/>
      <c r="EM285" s="82"/>
      <c r="EN285" s="82"/>
      <c r="EO285" s="82"/>
      <c r="EP285" s="82"/>
      <c r="EQ285" s="82"/>
      <c r="ER285" s="82"/>
      <c r="ES285" s="82"/>
      <c r="ET285" s="82"/>
      <c r="EU285" s="82"/>
      <c r="EV285" s="82"/>
      <c r="EW285" s="82"/>
      <c r="EX285" s="180">
        <f t="shared" si="19"/>
        <v>0</v>
      </c>
      <c r="EY285" s="181"/>
      <c r="EZ285" s="181"/>
      <c r="FA285" s="181"/>
      <c r="FB285" s="181"/>
      <c r="FC285" s="181"/>
      <c r="FD285" s="181"/>
      <c r="FE285" s="181"/>
      <c r="FF285" s="181"/>
      <c r="FG285" s="181"/>
      <c r="FH285" s="181"/>
      <c r="FI285" s="181"/>
      <c r="FJ285" s="182"/>
    </row>
    <row r="286" spans="1:166" s="4" customFormat="1" ht="24" customHeight="1">
      <c r="A286" s="235" t="s">
        <v>56</v>
      </c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7"/>
      <c r="AK286" s="88" t="s">
        <v>53</v>
      </c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68">
        <v>193400</v>
      </c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109">
        <v>58495.14</v>
      </c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83">
        <v>58495.14</v>
      </c>
      <c r="CI286" s="183"/>
      <c r="CJ286" s="183"/>
      <c r="CK286" s="183"/>
      <c r="CL286" s="183"/>
      <c r="CM286" s="183"/>
      <c r="CN286" s="183"/>
      <c r="CO286" s="183"/>
      <c r="CP286" s="183"/>
      <c r="CQ286" s="183"/>
      <c r="CR286" s="183"/>
      <c r="CS286" s="183"/>
      <c r="CT286" s="183"/>
      <c r="CU286" s="183"/>
      <c r="CV286" s="183"/>
      <c r="CW286" s="183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>
        <f>CH286</f>
        <v>58495.14</v>
      </c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>
        <f t="shared" si="18"/>
        <v>134904.86</v>
      </c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77">
        <f t="shared" si="19"/>
        <v>0</v>
      </c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9"/>
    </row>
    <row r="287" spans="1:166" s="4" customFormat="1" ht="24" customHeight="1">
      <c r="A287" s="235" t="s">
        <v>58</v>
      </c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7"/>
      <c r="AK287" s="88" t="s">
        <v>55</v>
      </c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68">
        <v>58400</v>
      </c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109">
        <v>34054.86</v>
      </c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83">
        <v>34054.86</v>
      </c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>
        <f>CH287</f>
        <v>34054.86</v>
      </c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>
        <f t="shared" si="18"/>
        <v>24345.14</v>
      </c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77">
        <f t="shared" si="19"/>
        <v>0</v>
      </c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9"/>
    </row>
    <row r="288" spans="1:166" s="32" customFormat="1" ht="21" customHeight="1">
      <c r="A288" s="228" t="s">
        <v>78</v>
      </c>
      <c r="B288" s="229"/>
      <c r="C288" s="229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  <c r="AJ288" s="230"/>
      <c r="AK288" s="95" t="s">
        <v>79</v>
      </c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109">
        <v>3000</v>
      </c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>
        <v>2250</v>
      </c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83">
        <v>2250</v>
      </c>
      <c r="CI288" s="183"/>
      <c r="CJ288" s="183"/>
      <c r="CK288" s="183"/>
      <c r="CL288" s="183"/>
      <c r="CM288" s="183"/>
      <c r="CN288" s="183"/>
      <c r="CO288" s="183"/>
      <c r="CP288" s="183"/>
      <c r="CQ288" s="183"/>
      <c r="CR288" s="183"/>
      <c r="CS288" s="183"/>
      <c r="CT288" s="183"/>
      <c r="CU288" s="183"/>
      <c r="CV288" s="183"/>
      <c r="CW288" s="183"/>
      <c r="CX288" s="183"/>
      <c r="CY288" s="183"/>
      <c r="CZ288" s="183"/>
      <c r="DA288" s="183"/>
      <c r="DB288" s="183"/>
      <c r="DC288" s="183"/>
      <c r="DD288" s="183"/>
      <c r="DE288" s="183"/>
      <c r="DF288" s="183"/>
      <c r="DG288" s="183"/>
      <c r="DH288" s="183"/>
      <c r="DI288" s="183"/>
      <c r="DJ288" s="183"/>
      <c r="DK288" s="183"/>
      <c r="DL288" s="183"/>
      <c r="DM288" s="183"/>
      <c r="DN288" s="183"/>
      <c r="DO288" s="183"/>
      <c r="DP288" s="183"/>
      <c r="DQ288" s="183"/>
      <c r="DR288" s="183"/>
      <c r="DS288" s="183"/>
      <c r="DT288" s="183"/>
      <c r="DU288" s="183"/>
      <c r="DV288" s="183"/>
      <c r="DW288" s="183"/>
      <c r="DX288" s="183">
        <v>2250</v>
      </c>
      <c r="DY288" s="183"/>
      <c r="DZ288" s="183"/>
      <c r="EA288" s="183"/>
      <c r="EB288" s="183"/>
      <c r="EC288" s="183"/>
      <c r="ED288" s="183"/>
      <c r="EE288" s="183"/>
      <c r="EF288" s="183"/>
      <c r="EG288" s="183"/>
      <c r="EH288" s="183"/>
      <c r="EI288" s="183"/>
      <c r="EJ288" s="183"/>
      <c r="EK288" s="183">
        <f t="shared" si="18"/>
        <v>750</v>
      </c>
      <c r="EL288" s="183"/>
      <c r="EM288" s="183"/>
      <c r="EN288" s="183"/>
      <c r="EO288" s="183"/>
      <c r="EP288" s="183"/>
      <c r="EQ288" s="183"/>
      <c r="ER288" s="183"/>
      <c r="ES288" s="183"/>
      <c r="ET288" s="183"/>
      <c r="EU288" s="183"/>
      <c r="EV288" s="183"/>
      <c r="EW288" s="183"/>
      <c r="EX288" s="86">
        <f t="shared" si="19"/>
        <v>0</v>
      </c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5"/>
    </row>
    <row r="289" spans="1:166" s="32" customFormat="1" ht="21.75" customHeight="1">
      <c r="A289" s="228" t="s">
        <v>176</v>
      </c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  <c r="AJ289" s="230"/>
      <c r="AK289" s="95" t="s">
        <v>60</v>
      </c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109">
        <v>3000</v>
      </c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>
        <v>0</v>
      </c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83">
        <v>0</v>
      </c>
      <c r="CI289" s="183"/>
      <c r="CJ289" s="183"/>
      <c r="CK289" s="183"/>
      <c r="CL289" s="183"/>
      <c r="CM289" s="183"/>
      <c r="CN289" s="183"/>
      <c r="CO289" s="183"/>
      <c r="CP289" s="183"/>
      <c r="CQ289" s="183"/>
      <c r="CR289" s="183"/>
      <c r="CS289" s="183"/>
      <c r="CT289" s="183"/>
      <c r="CU289" s="183"/>
      <c r="CV289" s="183"/>
      <c r="CW289" s="183"/>
      <c r="CX289" s="183"/>
      <c r="CY289" s="183"/>
      <c r="CZ289" s="183"/>
      <c r="DA289" s="183"/>
      <c r="DB289" s="183"/>
      <c r="DC289" s="183"/>
      <c r="DD289" s="183"/>
      <c r="DE289" s="183"/>
      <c r="DF289" s="183"/>
      <c r="DG289" s="183"/>
      <c r="DH289" s="183"/>
      <c r="DI289" s="183"/>
      <c r="DJ289" s="183"/>
      <c r="DK289" s="183"/>
      <c r="DL289" s="183"/>
      <c r="DM289" s="183"/>
      <c r="DN289" s="183"/>
      <c r="DO289" s="183"/>
      <c r="DP289" s="183"/>
      <c r="DQ289" s="183"/>
      <c r="DR289" s="183"/>
      <c r="DS289" s="183"/>
      <c r="DT289" s="183"/>
      <c r="DU289" s="183"/>
      <c r="DV289" s="183"/>
      <c r="DW289" s="183"/>
      <c r="DX289" s="183">
        <f>CH289</f>
        <v>0</v>
      </c>
      <c r="DY289" s="183"/>
      <c r="DZ289" s="183"/>
      <c r="EA289" s="183"/>
      <c r="EB289" s="183"/>
      <c r="EC289" s="183"/>
      <c r="ED289" s="183"/>
      <c r="EE289" s="183"/>
      <c r="EF289" s="183"/>
      <c r="EG289" s="183"/>
      <c r="EH289" s="183"/>
      <c r="EI289" s="183"/>
      <c r="EJ289" s="183"/>
      <c r="EK289" s="183">
        <f t="shared" si="18"/>
        <v>3000</v>
      </c>
      <c r="EL289" s="183"/>
      <c r="EM289" s="183"/>
      <c r="EN289" s="183"/>
      <c r="EO289" s="183"/>
      <c r="EP289" s="183"/>
      <c r="EQ289" s="183"/>
      <c r="ER289" s="183"/>
      <c r="ES289" s="183"/>
      <c r="ET289" s="183"/>
      <c r="EU289" s="183"/>
      <c r="EV289" s="183"/>
      <c r="EW289" s="183"/>
      <c r="EX289" s="86">
        <f t="shared" si="19"/>
        <v>0</v>
      </c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5"/>
    </row>
    <row r="290" spans="1:166" s="4" customFormat="1" ht="21.75" customHeight="1">
      <c r="A290" s="197" t="s">
        <v>59</v>
      </c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88" t="s">
        <v>67</v>
      </c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68">
        <v>600</v>
      </c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53"/>
      <c r="BT290" s="53"/>
      <c r="BU290" s="68">
        <v>0</v>
      </c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96">
        <v>0</v>
      </c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>
        <f>CH290</f>
        <v>0</v>
      </c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>
        <f t="shared" si="18"/>
        <v>600</v>
      </c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>
        <v>0</v>
      </c>
      <c r="EY290" s="149"/>
      <c r="EZ290" s="149"/>
      <c r="FA290" s="149"/>
      <c r="FB290" s="149"/>
      <c r="FC290" s="149"/>
      <c r="FD290" s="149"/>
      <c r="FE290" s="149"/>
      <c r="FF290" s="149"/>
      <c r="FG290" s="149"/>
      <c r="FH290" s="38"/>
      <c r="FI290" s="38"/>
      <c r="FJ290" s="38"/>
    </row>
    <row r="291" spans="1:166" s="4" customFormat="1" ht="12" customHeight="1">
      <c r="A291" s="177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8"/>
      <c r="BL291" s="178"/>
      <c r="BM291" s="178"/>
      <c r="BN291" s="178"/>
      <c r="BO291" s="178"/>
      <c r="BP291" s="178"/>
      <c r="BQ291" s="178"/>
      <c r="BR291" s="178"/>
      <c r="BS291" s="178"/>
      <c r="BT291" s="178"/>
      <c r="BU291" s="178"/>
      <c r="BV291" s="178"/>
      <c r="BW291" s="178"/>
      <c r="BX291" s="178"/>
      <c r="BY291" s="178"/>
      <c r="BZ291" s="178"/>
      <c r="CA291" s="178"/>
      <c r="CB291" s="178"/>
      <c r="CC291" s="178"/>
      <c r="CD291" s="178"/>
      <c r="CE291" s="178"/>
      <c r="CF291" s="178"/>
      <c r="CG291" s="178"/>
      <c r="CH291" s="178"/>
      <c r="CI291" s="178"/>
      <c r="CJ291" s="178"/>
      <c r="CK291" s="178"/>
      <c r="CL291" s="178"/>
      <c r="CM291" s="178"/>
      <c r="CN291" s="178"/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8"/>
      <c r="DO291" s="178"/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8"/>
      <c r="EP291" s="178"/>
      <c r="EQ291" s="178"/>
      <c r="ER291" s="178"/>
      <c r="ES291" s="178"/>
      <c r="ET291" s="178"/>
      <c r="EU291" s="178"/>
      <c r="EV291" s="178"/>
      <c r="EW291" s="178"/>
      <c r="EX291" s="178"/>
      <c r="EY291" s="178"/>
      <c r="EZ291" s="178"/>
      <c r="FA291" s="178"/>
      <c r="FB291" s="178"/>
      <c r="FC291" s="178"/>
      <c r="FD291" s="178"/>
      <c r="FE291" s="178"/>
      <c r="FF291" s="178"/>
      <c r="FG291" s="179"/>
      <c r="FH291" s="12"/>
      <c r="FI291" s="12"/>
      <c r="FJ291" s="16" t="s">
        <v>39</v>
      </c>
    </row>
    <row r="292" spans="1:166" s="4" customFormat="1" ht="16.5" customHeight="1">
      <c r="A292" s="177" t="s">
        <v>81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8"/>
      <c r="AV292" s="178"/>
      <c r="AW292" s="178"/>
      <c r="AX292" s="178"/>
      <c r="AY292" s="178"/>
      <c r="AZ292" s="178"/>
      <c r="BA292" s="178"/>
      <c r="BB292" s="178"/>
      <c r="BC292" s="178"/>
      <c r="BD292" s="178"/>
      <c r="BE292" s="178"/>
      <c r="BF292" s="178"/>
      <c r="BG292" s="178"/>
      <c r="BH292" s="178"/>
      <c r="BI292" s="178"/>
      <c r="BJ292" s="178"/>
      <c r="BK292" s="178"/>
      <c r="BL292" s="178"/>
      <c r="BM292" s="178"/>
      <c r="BN292" s="178"/>
      <c r="BO292" s="178"/>
      <c r="BP292" s="178"/>
      <c r="BQ292" s="178"/>
      <c r="BR292" s="178"/>
      <c r="BS292" s="178"/>
      <c r="BT292" s="178"/>
      <c r="BU292" s="178"/>
      <c r="BV292" s="178"/>
      <c r="BW292" s="178"/>
      <c r="BX292" s="178"/>
      <c r="BY292" s="178"/>
      <c r="BZ292" s="178"/>
      <c r="CA292" s="178"/>
      <c r="CB292" s="178"/>
      <c r="CC292" s="178"/>
      <c r="CD292" s="178"/>
      <c r="CE292" s="178"/>
      <c r="CF292" s="178"/>
      <c r="CG292" s="178"/>
      <c r="CH292" s="178"/>
      <c r="CI292" s="178"/>
      <c r="CJ292" s="178"/>
      <c r="CK292" s="178"/>
      <c r="CL292" s="178"/>
      <c r="CM292" s="178"/>
      <c r="CN292" s="178"/>
      <c r="CO292" s="178"/>
      <c r="CP292" s="178"/>
      <c r="CQ292" s="178"/>
      <c r="CR292" s="178"/>
      <c r="CS292" s="178"/>
      <c r="CT292" s="178"/>
      <c r="CU292" s="178"/>
      <c r="CV292" s="178"/>
      <c r="CW292" s="178"/>
      <c r="CX292" s="178"/>
      <c r="CY292" s="178"/>
      <c r="CZ292" s="178"/>
      <c r="DA292" s="178"/>
      <c r="DB292" s="178"/>
      <c r="DC292" s="178"/>
      <c r="DD292" s="178"/>
      <c r="DE292" s="178"/>
      <c r="DF292" s="178"/>
      <c r="DG292" s="178"/>
      <c r="DH292" s="178"/>
      <c r="DI292" s="178"/>
      <c r="DJ292" s="178"/>
      <c r="DK292" s="178"/>
      <c r="DL292" s="178"/>
      <c r="DM292" s="178"/>
      <c r="DN292" s="178"/>
      <c r="DO292" s="178"/>
      <c r="DP292" s="178"/>
      <c r="DQ292" s="178"/>
      <c r="DR292" s="178"/>
      <c r="DS292" s="178"/>
      <c r="DT292" s="178"/>
      <c r="DU292" s="178"/>
      <c r="DV292" s="178"/>
      <c r="DW292" s="178"/>
      <c r="DX292" s="178"/>
      <c r="DY292" s="178"/>
      <c r="DZ292" s="178"/>
      <c r="EA292" s="178"/>
      <c r="EB292" s="178"/>
      <c r="EC292" s="178"/>
      <c r="ED292" s="178"/>
      <c r="EE292" s="178"/>
      <c r="EF292" s="178"/>
      <c r="EG292" s="178"/>
      <c r="EH292" s="178"/>
      <c r="EI292" s="178"/>
      <c r="EJ292" s="178"/>
      <c r="EK292" s="178"/>
      <c r="EL292" s="178"/>
      <c r="EM292" s="178"/>
      <c r="EN292" s="178"/>
      <c r="EO292" s="178"/>
      <c r="EP292" s="178"/>
      <c r="EQ292" s="178"/>
      <c r="ER292" s="178"/>
      <c r="ES292" s="178"/>
      <c r="ET292" s="178"/>
      <c r="EU292" s="178"/>
      <c r="EV292" s="178"/>
      <c r="EW292" s="178"/>
      <c r="EX292" s="178"/>
      <c r="EY292" s="178"/>
      <c r="EZ292" s="178"/>
      <c r="FA292" s="178"/>
      <c r="FB292" s="178"/>
      <c r="FC292" s="178"/>
      <c r="FD292" s="178"/>
      <c r="FE292" s="178"/>
      <c r="FF292" s="178"/>
      <c r="FG292" s="178"/>
      <c r="FH292" s="178"/>
      <c r="FI292" s="178"/>
      <c r="FJ292" s="179"/>
    </row>
    <row r="293" spans="1:166" s="4" customFormat="1" ht="66" customHeight="1">
      <c r="A293" s="93" t="s">
        <v>8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 t="s">
        <v>23</v>
      </c>
      <c r="AL293" s="93"/>
      <c r="AM293" s="93"/>
      <c r="AN293" s="93"/>
      <c r="AO293" s="93"/>
      <c r="AP293" s="93"/>
      <c r="AQ293" s="93" t="s">
        <v>35</v>
      </c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 t="s">
        <v>36</v>
      </c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 t="s">
        <v>37</v>
      </c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 t="s">
        <v>24</v>
      </c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171" t="s">
        <v>29</v>
      </c>
      <c r="EL293" s="172"/>
      <c r="EM293" s="172"/>
      <c r="EN293" s="172"/>
      <c r="EO293" s="172"/>
      <c r="EP293" s="172"/>
      <c r="EQ293" s="172"/>
      <c r="ER293" s="172"/>
      <c r="ES293" s="172"/>
      <c r="ET293" s="172"/>
      <c r="EU293" s="172"/>
      <c r="EV293" s="172"/>
      <c r="EW293" s="172"/>
      <c r="EX293" s="172"/>
      <c r="EY293" s="172"/>
      <c r="EZ293" s="172"/>
      <c r="FA293" s="172"/>
      <c r="FB293" s="172"/>
      <c r="FC293" s="172"/>
      <c r="FD293" s="172"/>
      <c r="FE293" s="172"/>
      <c r="FF293" s="172"/>
      <c r="FG293" s="172"/>
      <c r="FH293" s="172"/>
      <c r="FI293" s="172"/>
      <c r="FJ293" s="173"/>
    </row>
    <row r="294" spans="1:166" s="4" customFormat="1" ht="84.75" customHeight="1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 t="s">
        <v>45</v>
      </c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 t="s">
        <v>25</v>
      </c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 t="s">
        <v>26</v>
      </c>
      <c r="DL294" s="93"/>
      <c r="DM294" s="93"/>
      <c r="DN294" s="93"/>
      <c r="DO294" s="93"/>
      <c r="DP294" s="93"/>
      <c r="DQ294" s="93"/>
      <c r="DR294" s="93"/>
      <c r="DS294" s="93"/>
      <c r="DT294" s="93"/>
      <c r="DU294" s="93"/>
      <c r="DV294" s="93"/>
      <c r="DW294" s="93"/>
      <c r="DX294" s="93" t="s">
        <v>27</v>
      </c>
      <c r="DY294" s="93"/>
      <c r="DZ294" s="93"/>
      <c r="EA294" s="93"/>
      <c r="EB294" s="93"/>
      <c r="EC294" s="93"/>
      <c r="ED294" s="93"/>
      <c r="EE294" s="93"/>
      <c r="EF294" s="93"/>
      <c r="EG294" s="93"/>
      <c r="EH294" s="93"/>
      <c r="EI294" s="93"/>
      <c r="EJ294" s="93"/>
      <c r="EK294" s="93" t="s">
        <v>38</v>
      </c>
      <c r="EL294" s="93"/>
      <c r="EM294" s="93"/>
      <c r="EN294" s="93"/>
      <c r="EO294" s="93"/>
      <c r="EP294" s="93"/>
      <c r="EQ294" s="93"/>
      <c r="ER294" s="93"/>
      <c r="ES294" s="93"/>
      <c r="ET294" s="93"/>
      <c r="EU294" s="93"/>
      <c r="EV294" s="93"/>
      <c r="EW294" s="93"/>
      <c r="EX294" s="171" t="s">
        <v>46</v>
      </c>
      <c r="EY294" s="172"/>
      <c r="EZ294" s="172"/>
      <c r="FA294" s="172"/>
      <c r="FB294" s="172"/>
      <c r="FC294" s="172"/>
      <c r="FD294" s="172"/>
      <c r="FE294" s="172"/>
      <c r="FF294" s="172"/>
      <c r="FG294" s="172"/>
      <c r="FH294" s="172"/>
      <c r="FI294" s="172"/>
      <c r="FJ294" s="173"/>
    </row>
    <row r="295" spans="1:166" s="4" customFormat="1" ht="15" customHeight="1">
      <c r="A295" s="94">
        <v>1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>
        <v>2</v>
      </c>
      <c r="AL295" s="94"/>
      <c r="AM295" s="94"/>
      <c r="AN295" s="94"/>
      <c r="AO295" s="94"/>
      <c r="AP295" s="94"/>
      <c r="AQ295" s="94">
        <v>3</v>
      </c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>
        <v>4</v>
      </c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>
        <v>5</v>
      </c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>
        <v>6</v>
      </c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  <c r="CW295" s="94"/>
      <c r="CX295" s="94">
        <v>7</v>
      </c>
      <c r="CY295" s="94"/>
      <c r="CZ295" s="94"/>
      <c r="DA295" s="94"/>
      <c r="DB295" s="94"/>
      <c r="DC295" s="94"/>
      <c r="DD295" s="94"/>
      <c r="DE295" s="94"/>
      <c r="DF295" s="94"/>
      <c r="DG295" s="94"/>
      <c r="DH295" s="94"/>
      <c r="DI295" s="94"/>
      <c r="DJ295" s="94"/>
      <c r="DK295" s="94">
        <v>8</v>
      </c>
      <c r="DL295" s="94"/>
      <c r="DM295" s="94"/>
      <c r="DN295" s="94"/>
      <c r="DO295" s="94"/>
      <c r="DP295" s="94"/>
      <c r="DQ295" s="94"/>
      <c r="DR295" s="94"/>
      <c r="DS295" s="94"/>
      <c r="DT295" s="94"/>
      <c r="DU295" s="94"/>
      <c r="DV295" s="94"/>
      <c r="DW295" s="94"/>
      <c r="DX295" s="94">
        <v>9</v>
      </c>
      <c r="DY295" s="94"/>
      <c r="DZ295" s="94"/>
      <c r="EA295" s="94"/>
      <c r="EB295" s="94"/>
      <c r="EC295" s="94"/>
      <c r="ED295" s="94"/>
      <c r="EE295" s="94"/>
      <c r="EF295" s="94"/>
      <c r="EG295" s="94"/>
      <c r="EH295" s="94"/>
      <c r="EI295" s="94"/>
      <c r="EJ295" s="94"/>
      <c r="EK295" s="94">
        <v>10</v>
      </c>
      <c r="EL295" s="94"/>
      <c r="EM295" s="94"/>
      <c r="EN295" s="94"/>
      <c r="EO295" s="94"/>
      <c r="EP295" s="94"/>
      <c r="EQ295" s="94"/>
      <c r="ER295" s="94"/>
      <c r="ES295" s="94"/>
      <c r="ET295" s="94"/>
      <c r="EU295" s="94"/>
      <c r="EV295" s="94"/>
      <c r="EW295" s="94"/>
      <c r="EX295" s="174">
        <v>11</v>
      </c>
      <c r="EY295" s="175"/>
      <c r="EZ295" s="175"/>
      <c r="FA295" s="175"/>
      <c r="FB295" s="175"/>
      <c r="FC295" s="175"/>
      <c r="FD295" s="175"/>
      <c r="FE295" s="175"/>
      <c r="FF295" s="175"/>
      <c r="FG295" s="175"/>
      <c r="FH295" s="175"/>
      <c r="FI295" s="175"/>
      <c r="FJ295" s="176"/>
    </row>
    <row r="296" spans="1:166" s="4" customFormat="1" ht="21.75" customHeight="1">
      <c r="A296" s="97" t="s">
        <v>32</v>
      </c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121" t="s">
        <v>33</v>
      </c>
      <c r="AL296" s="121"/>
      <c r="AM296" s="121"/>
      <c r="AN296" s="121"/>
      <c r="AO296" s="121"/>
      <c r="AP296" s="121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66">
        <f>BC299</f>
        <v>9500</v>
      </c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>
        <f>BU299</f>
        <v>0</v>
      </c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80">
        <f>CH299</f>
        <v>0</v>
      </c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>
        <f>CH296</f>
        <v>0</v>
      </c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>
        <f>EK299</f>
        <v>9500</v>
      </c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150">
        <f>EX299</f>
        <v>0</v>
      </c>
      <c r="EY296" s="151"/>
      <c r="EZ296" s="151"/>
      <c r="FA296" s="151"/>
      <c r="FB296" s="151"/>
      <c r="FC296" s="151"/>
      <c r="FD296" s="151"/>
      <c r="FE296" s="151"/>
      <c r="FF296" s="151"/>
      <c r="FG296" s="151"/>
      <c r="FH296" s="151"/>
      <c r="FI296" s="151"/>
      <c r="FJ296" s="152"/>
    </row>
    <row r="297" spans="1:166" s="4" customFormat="1" ht="18" customHeight="1">
      <c r="A297" s="160" t="s">
        <v>22</v>
      </c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95" t="s">
        <v>34</v>
      </c>
      <c r="AL297" s="195"/>
      <c r="AM297" s="195"/>
      <c r="AN297" s="195"/>
      <c r="AO297" s="195"/>
      <c r="AP297" s="195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  <c r="EP297" s="96"/>
      <c r="EQ297" s="96"/>
      <c r="ER297" s="96"/>
      <c r="ES297" s="96"/>
      <c r="ET297" s="96"/>
      <c r="EU297" s="96"/>
      <c r="EV297" s="96"/>
      <c r="EW297" s="96"/>
      <c r="EX297" s="77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9"/>
    </row>
    <row r="298" spans="1:166" s="4" customFormat="1" ht="38.25" customHeight="1">
      <c r="A298" s="156" t="s">
        <v>260</v>
      </c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95"/>
      <c r="AL298" s="195"/>
      <c r="AM298" s="195"/>
      <c r="AN298" s="195"/>
      <c r="AO298" s="195"/>
      <c r="AP298" s="195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100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2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  <c r="EU298" s="96"/>
      <c r="EV298" s="96"/>
      <c r="EW298" s="96"/>
      <c r="EX298" s="96"/>
      <c r="EY298" s="96"/>
      <c r="EZ298" s="96"/>
      <c r="FA298" s="96"/>
      <c r="FB298" s="96"/>
      <c r="FC298" s="96"/>
      <c r="FD298" s="96"/>
      <c r="FE298" s="96"/>
      <c r="FF298" s="96"/>
      <c r="FG298" s="96"/>
      <c r="FH298" s="38"/>
      <c r="FI298" s="38"/>
      <c r="FJ298" s="38"/>
    </row>
    <row r="299" spans="1:166" s="4" customFormat="1" ht="22.5" customHeight="1">
      <c r="A299" s="137" t="s">
        <v>261</v>
      </c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66">
        <f>BC300</f>
        <v>9500</v>
      </c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>
        <f>BU300</f>
        <v>0</v>
      </c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80">
        <f>CH300</f>
        <v>0</v>
      </c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>
        <f>DX300</f>
        <v>0</v>
      </c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>
        <f>EK300</f>
        <v>9500</v>
      </c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  <c r="EX299" s="150">
        <v>0</v>
      </c>
      <c r="EY299" s="151"/>
      <c r="EZ299" s="151"/>
      <c r="FA299" s="151"/>
      <c r="FB299" s="151"/>
      <c r="FC299" s="151"/>
      <c r="FD299" s="151"/>
      <c r="FE299" s="151"/>
      <c r="FF299" s="151"/>
      <c r="FG299" s="151"/>
      <c r="FH299" s="151"/>
      <c r="FI299" s="151"/>
      <c r="FJ299" s="152"/>
    </row>
    <row r="300" spans="1:166" s="4" customFormat="1" ht="19.5" customHeight="1">
      <c r="A300" s="113" t="s">
        <v>107</v>
      </c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88" t="s">
        <v>62</v>
      </c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68">
        <v>9500</v>
      </c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>
        <v>0</v>
      </c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>
        <f>CH300</f>
        <v>0</v>
      </c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>
        <f>BC300-BU300</f>
        <v>9500</v>
      </c>
      <c r="EL300" s="96"/>
      <c r="EM300" s="96"/>
      <c r="EN300" s="96"/>
      <c r="EO300" s="96"/>
      <c r="EP300" s="96"/>
      <c r="EQ300" s="96"/>
      <c r="ER300" s="96"/>
      <c r="ES300" s="96"/>
      <c r="ET300" s="96"/>
      <c r="EU300" s="96"/>
      <c r="EV300" s="96"/>
      <c r="EW300" s="96"/>
      <c r="EX300" s="77">
        <v>0</v>
      </c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9"/>
    </row>
    <row r="301" spans="1:166" s="4" customFormat="1" ht="18.75">
      <c r="A301" s="191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  <c r="AL301" s="192"/>
      <c r="AM301" s="192"/>
      <c r="AN301" s="192"/>
      <c r="AO301" s="192"/>
      <c r="AP301" s="192"/>
      <c r="AQ301" s="192"/>
      <c r="AR301" s="192"/>
      <c r="AS301" s="192"/>
      <c r="AT301" s="192"/>
      <c r="AU301" s="192"/>
      <c r="AV301" s="192"/>
      <c r="AW301" s="192"/>
      <c r="AX301" s="192"/>
      <c r="AY301" s="192"/>
      <c r="AZ301" s="192"/>
      <c r="BA301" s="192"/>
      <c r="BB301" s="192"/>
      <c r="BC301" s="192"/>
      <c r="BD301" s="192"/>
      <c r="BE301" s="192"/>
      <c r="BF301" s="192"/>
      <c r="BG301" s="192"/>
      <c r="BH301" s="192"/>
      <c r="BI301" s="192"/>
      <c r="BJ301" s="192"/>
      <c r="BK301" s="192"/>
      <c r="BL301" s="192"/>
      <c r="BM301" s="192"/>
      <c r="BN301" s="192"/>
      <c r="BO301" s="192"/>
      <c r="BP301" s="192"/>
      <c r="BQ301" s="192"/>
      <c r="BR301" s="192"/>
      <c r="BS301" s="192"/>
      <c r="BT301" s="192"/>
      <c r="BU301" s="192"/>
      <c r="BV301" s="192"/>
      <c r="BW301" s="192"/>
      <c r="BX301" s="192"/>
      <c r="BY301" s="192"/>
      <c r="BZ301" s="192"/>
      <c r="CA301" s="192"/>
      <c r="CB301" s="192"/>
      <c r="CC301" s="192"/>
      <c r="CD301" s="192"/>
      <c r="CE301" s="192"/>
      <c r="CF301" s="192"/>
      <c r="CG301" s="192"/>
      <c r="CH301" s="192"/>
      <c r="CI301" s="192"/>
      <c r="CJ301" s="192"/>
      <c r="CK301" s="192"/>
      <c r="CL301" s="192"/>
      <c r="CM301" s="192"/>
      <c r="CN301" s="192"/>
      <c r="CO301" s="192"/>
      <c r="CP301" s="192"/>
      <c r="CQ301" s="192"/>
      <c r="CR301" s="192"/>
      <c r="CS301" s="192"/>
      <c r="CT301" s="192"/>
      <c r="CU301" s="192"/>
      <c r="CV301" s="192"/>
      <c r="CW301" s="192"/>
      <c r="CX301" s="192"/>
      <c r="CY301" s="192"/>
      <c r="CZ301" s="192"/>
      <c r="DA301" s="192"/>
      <c r="DB301" s="192"/>
      <c r="DC301" s="192"/>
      <c r="DD301" s="192"/>
      <c r="DE301" s="192"/>
      <c r="DF301" s="192"/>
      <c r="DG301" s="192"/>
      <c r="DH301" s="192"/>
      <c r="DI301" s="192"/>
      <c r="DJ301" s="192"/>
      <c r="DK301" s="192"/>
      <c r="DL301" s="192"/>
      <c r="DM301" s="192"/>
      <c r="DN301" s="192"/>
      <c r="DO301" s="192"/>
      <c r="DP301" s="192"/>
      <c r="DQ301" s="192"/>
      <c r="DR301" s="192"/>
      <c r="DS301" s="192"/>
      <c r="DT301" s="192"/>
      <c r="DU301" s="192"/>
      <c r="DV301" s="192"/>
      <c r="DW301" s="192"/>
      <c r="DX301" s="192"/>
      <c r="DY301" s="192"/>
      <c r="DZ301" s="192"/>
      <c r="EA301" s="192"/>
      <c r="EB301" s="192"/>
      <c r="EC301" s="192"/>
      <c r="ED301" s="192"/>
      <c r="EE301" s="192"/>
      <c r="EF301" s="192"/>
      <c r="EG301" s="192"/>
      <c r="EH301" s="192"/>
      <c r="EI301" s="192"/>
      <c r="EJ301" s="192"/>
      <c r="EK301" s="192"/>
      <c r="EL301" s="192"/>
      <c r="EM301" s="192"/>
      <c r="EN301" s="192"/>
      <c r="EO301" s="192"/>
      <c r="EP301" s="192"/>
      <c r="EQ301" s="192"/>
      <c r="ER301" s="192"/>
      <c r="ES301" s="192"/>
      <c r="ET301" s="192"/>
      <c r="EU301" s="192"/>
      <c r="EV301" s="192"/>
      <c r="EW301" s="192"/>
      <c r="EX301" s="192"/>
      <c r="EY301" s="192"/>
      <c r="EZ301" s="192"/>
      <c r="FA301" s="192"/>
      <c r="FB301" s="192"/>
      <c r="FC301" s="192"/>
      <c r="FD301" s="192"/>
      <c r="FE301" s="192"/>
      <c r="FF301" s="192"/>
      <c r="FG301" s="192"/>
      <c r="FH301" s="13"/>
      <c r="FI301" s="13"/>
      <c r="FJ301" s="13"/>
    </row>
    <row r="302" spans="1:166" s="11" customFormat="1" ht="31.5" customHeight="1">
      <c r="A302" s="137" t="s">
        <v>160</v>
      </c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  <c r="BC302" s="66">
        <f>BC131+BC160+BC169+BC189+BC207+BC225+BC260+BC273+BC296+BC114+BC248+BC238</f>
        <v>8025290.74</v>
      </c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0"/>
      <c r="BN302" s="190"/>
      <c r="BO302" s="190"/>
      <c r="BP302" s="190"/>
      <c r="BQ302" s="190"/>
      <c r="BR302" s="190"/>
      <c r="BS302" s="190"/>
      <c r="BT302" s="190"/>
      <c r="BU302" s="66">
        <f>+BU296+BU273+BU260+BU225+BU207+BU189+BU169+BU160+BU131+BU114+BU248+BU238</f>
        <v>2457973.25</v>
      </c>
      <c r="BV302" s="190"/>
      <c r="BW302" s="190"/>
      <c r="BX302" s="190"/>
      <c r="BY302" s="190"/>
      <c r="BZ302" s="190"/>
      <c r="CA302" s="190"/>
      <c r="CB302" s="190"/>
      <c r="CC302" s="190"/>
      <c r="CD302" s="190"/>
      <c r="CE302" s="190"/>
      <c r="CF302" s="190"/>
      <c r="CG302" s="190"/>
      <c r="CH302" s="124">
        <f>CH296+CI273+CH260+CH225+CH207+CH189+CH169+CH160+CH131+CH114+CH248+CH238</f>
        <v>2444557.27</v>
      </c>
      <c r="CI302" s="191"/>
      <c r="CJ302" s="191"/>
      <c r="CK302" s="191"/>
      <c r="CL302" s="191"/>
      <c r="CM302" s="191"/>
      <c r="CN302" s="191"/>
      <c r="CO302" s="191"/>
      <c r="CP302" s="191"/>
      <c r="CQ302" s="191"/>
      <c r="CR302" s="191"/>
      <c r="CS302" s="191"/>
      <c r="CT302" s="191"/>
      <c r="CU302" s="191"/>
      <c r="CV302" s="191"/>
      <c r="CW302" s="191"/>
      <c r="CX302" s="191"/>
      <c r="CY302" s="191"/>
      <c r="CZ302" s="191"/>
      <c r="DA302" s="191"/>
      <c r="DB302" s="191"/>
      <c r="DC302" s="191"/>
      <c r="DD302" s="191"/>
      <c r="DE302" s="191"/>
      <c r="DF302" s="191"/>
      <c r="DG302" s="191"/>
      <c r="DH302" s="191"/>
      <c r="DI302" s="191"/>
      <c r="DJ302" s="191"/>
      <c r="DK302" s="191"/>
      <c r="DL302" s="191"/>
      <c r="DM302" s="191"/>
      <c r="DN302" s="191"/>
      <c r="DO302" s="191"/>
      <c r="DP302" s="191"/>
      <c r="DQ302" s="191"/>
      <c r="DR302" s="191"/>
      <c r="DS302" s="191"/>
      <c r="DT302" s="191"/>
      <c r="DU302" s="191"/>
      <c r="DV302" s="191"/>
      <c r="DW302" s="191"/>
      <c r="DX302" s="124">
        <f>CH302</f>
        <v>2444557.27</v>
      </c>
      <c r="DY302" s="191"/>
      <c r="DZ302" s="191"/>
      <c r="EA302" s="191"/>
      <c r="EB302" s="191"/>
      <c r="EC302" s="191"/>
      <c r="ED302" s="191"/>
      <c r="EE302" s="191"/>
      <c r="EF302" s="191"/>
      <c r="EG302" s="191"/>
      <c r="EH302" s="191"/>
      <c r="EI302" s="191"/>
      <c r="EJ302" s="191"/>
      <c r="EK302" s="124">
        <f>BC302-BU302</f>
        <v>5567317.49</v>
      </c>
      <c r="EL302" s="191"/>
      <c r="EM302" s="191"/>
      <c r="EN302" s="191"/>
      <c r="EO302" s="191"/>
      <c r="EP302" s="191"/>
      <c r="EQ302" s="191"/>
      <c r="ER302" s="191"/>
      <c r="ES302" s="191"/>
      <c r="ET302" s="191"/>
      <c r="EU302" s="191"/>
      <c r="EV302" s="191"/>
      <c r="EW302" s="191"/>
      <c r="EX302" s="272">
        <f>BU302-CH302</f>
        <v>13415.979999999981</v>
      </c>
      <c r="EY302" s="273"/>
      <c r="EZ302" s="273"/>
      <c r="FA302" s="273"/>
      <c r="FB302" s="273"/>
      <c r="FC302" s="273"/>
      <c r="FD302" s="273"/>
      <c r="FE302" s="273"/>
      <c r="FF302" s="273"/>
      <c r="FG302" s="273"/>
      <c r="FH302" s="273"/>
      <c r="FI302" s="273"/>
      <c r="FJ302" s="274"/>
    </row>
    <row r="303" spans="1:166" s="4" customFormat="1" ht="19.5" customHeight="1">
      <c r="A303" s="174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6"/>
      <c r="BD303" s="8" t="s">
        <v>40</v>
      </c>
      <c r="BE303" s="12"/>
      <c r="BF303" s="12"/>
      <c r="BG303" s="12"/>
      <c r="BH303" s="12"/>
      <c r="BI303" s="27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8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74"/>
      <c r="CJ303" s="175"/>
      <c r="CK303" s="175"/>
      <c r="CL303" s="175"/>
      <c r="CM303" s="175"/>
      <c r="CN303" s="175"/>
      <c r="CO303" s="175"/>
      <c r="CP303" s="175"/>
      <c r="CQ303" s="175"/>
      <c r="CR303" s="175"/>
      <c r="CS303" s="175"/>
      <c r="CT303" s="175"/>
      <c r="CU303" s="175"/>
      <c r="CV303" s="175"/>
      <c r="CW303" s="175"/>
      <c r="CX303" s="175"/>
      <c r="CY303" s="175"/>
      <c r="CZ303" s="175"/>
      <c r="DA303" s="175"/>
      <c r="DB303" s="175"/>
      <c r="DC303" s="175"/>
      <c r="DD303" s="175"/>
      <c r="DE303" s="175"/>
      <c r="DF303" s="175"/>
      <c r="DG303" s="175"/>
      <c r="DH303" s="175"/>
      <c r="DI303" s="175"/>
      <c r="DJ303" s="175"/>
      <c r="DK303" s="175"/>
      <c r="DL303" s="175"/>
      <c r="DM303" s="175"/>
      <c r="DN303" s="175"/>
      <c r="DO303" s="175"/>
      <c r="DP303" s="175"/>
      <c r="DQ303" s="175"/>
      <c r="DR303" s="175"/>
      <c r="DS303" s="175"/>
      <c r="DT303" s="175"/>
      <c r="DU303" s="175"/>
      <c r="DV303" s="175"/>
      <c r="DW303" s="175"/>
      <c r="DX303" s="175"/>
      <c r="DY303" s="175"/>
      <c r="DZ303" s="175"/>
      <c r="EA303" s="175"/>
      <c r="EB303" s="175"/>
      <c r="EC303" s="175"/>
      <c r="ED303" s="175"/>
      <c r="EE303" s="175"/>
      <c r="EF303" s="175"/>
      <c r="EG303" s="175"/>
      <c r="EH303" s="175"/>
      <c r="EI303" s="175"/>
      <c r="EJ303" s="175"/>
      <c r="EK303" s="175"/>
      <c r="EL303" s="175"/>
      <c r="EM303" s="175"/>
      <c r="EN303" s="175"/>
      <c r="EO303" s="175"/>
      <c r="EP303" s="175"/>
      <c r="EQ303" s="175"/>
      <c r="ER303" s="175"/>
      <c r="ES303" s="175"/>
      <c r="ET303" s="175"/>
      <c r="EU303" s="175"/>
      <c r="EV303" s="175"/>
      <c r="EW303" s="175"/>
      <c r="EX303" s="175"/>
      <c r="EY303" s="175"/>
      <c r="EZ303" s="175"/>
      <c r="FA303" s="175"/>
      <c r="FB303" s="175"/>
      <c r="FC303" s="175"/>
      <c r="FD303" s="175"/>
      <c r="FE303" s="175"/>
      <c r="FF303" s="175"/>
      <c r="FG303" s="176"/>
      <c r="FH303" s="12"/>
      <c r="FI303" s="12"/>
      <c r="FJ303" s="16" t="s">
        <v>47</v>
      </c>
    </row>
    <row r="304" spans="1:166" s="4" customFormat="1" ht="18.75">
      <c r="A304" s="177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8"/>
      <c r="AZ304" s="178"/>
      <c r="BA304" s="178"/>
      <c r="BB304" s="178"/>
      <c r="BC304" s="178"/>
      <c r="BD304" s="178"/>
      <c r="BE304" s="178"/>
      <c r="BF304" s="178"/>
      <c r="BG304" s="178"/>
      <c r="BH304" s="178"/>
      <c r="BI304" s="178"/>
      <c r="BJ304" s="178"/>
      <c r="BK304" s="178"/>
      <c r="BL304" s="178"/>
      <c r="BM304" s="178"/>
      <c r="BN304" s="178"/>
      <c r="BO304" s="178"/>
      <c r="BP304" s="178"/>
      <c r="BQ304" s="178"/>
      <c r="BR304" s="178"/>
      <c r="BS304" s="178"/>
      <c r="BT304" s="178"/>
      <c r="BU304" s="178"/>
      <c r="BV304" s="178"/>
      <c r="BW304" s="178"/>
      <c r="BX304" s="178"/>
      <c r="BY304" s="178"/>
      <c r="BZ304" s="178"/>
      <c r="CA304" s="178"/>
      <c r="CB304" s="178"/>
      <c r="CC304" s="178"/>
      <c r="CD304" s="178"/>
      <c r="CE304" s="178"/>
      <c r="CF304" s="178"/>
      <c r="CG304" s="178"/>
      <c r="CH304" s="178"/>
      <c r="CI304" s="178"/>
      <c r="CJ304" s="178"/>
      <c r="CK304" s="178"/>
      <c r="CL304" s="178"/>
      <c r="CM304" s="178"/>
      <c r="CN304" s="178"/>
      <c r="CO304" s="178"/>
      <c r="CP304" s="178"/>
      <c r="CQ304" s="178"/>
      <c r="CR304" s="178"/>
      <c r="CS304" s="178"/>
      <c r="CT304" s="178"/>
      <c r="CU304" s="178"/>
      <c r="CV304" s="178"/>
      <c r="CW304" s="178"/>
      <c r="CX304" s="178"/>
      <c r="CY304" s="178"/>
      <c r="CZ304" s="178"/>
      <c r="DA304" s="178"/>
      <c r="DB304" s="178"/>
      <c r="DC304" s="178"/>
      <c r="DD304" s="178"/>
      <c r="DE304" s="178"/>
      <c r="DF304" s="178"/>
      <c r="DG304" s="178"/>
      <c r="DH304" s="178"/>
      <c r="DI304" s="178"/>
      <c r="DJ304" s="178"/>
      <c r="DK304" s="178"/>
      <c r="DL304" s="178"/>
      <c r="DM304" s="178"/>
      <c r="DN304" s="178"/>
      <c r="DO304" s="178"/>
      <c r="DP304" s="178"/>
      <c r="DQ304" s="178"/>
      <c r="DR304" s="178"/>
      <c r="DS304" s="178"/>
      <c r="DT304" s="178"/>
      <c r="DU304" s="178"/>
      <c r="DV304" s="178"/>
      <c r="DW304" s="178"/>
      <c r="DX304" s="178"/>
      <c r="DY304" s="178"/>
      <c r="DZ304" s="178"/>
      <c r="EA304" s="178"/>
      <c r="EB304" s="178"/>
      <c r="EC304" s="178"/>
      <c r="ED304" s="178"/>
      <c r="EE304" s="178"/>
      <c r="EF304" s="178"/>
      <c r="EG304" s="178"/>
      <c r="EH304" s="178"/>
      <c r="EI304" s="178"/>
      <c r="EJ304" s="178"/>
      <c r="EK304" s="178"/>
      <c r="EL304" s="178"/>
      <c r="EM304" s="178"/>
      <c r="EN304" s="178"/>
      <c r="EO304" s="178"/>
      <c r="EP304" s="178"/>
      <c r="EQ304" s="178"/>
      <c r="ER304" s="178"/>
      <c r="ES304" s="178"/>
      <c r="ET304" s="178"/>
      <c r="EU304" s="178"/>
      <c r="EV304" s="178"/>
      <c r="EW304" s="178"/>
      <c r="EX304" s="178"/>
      <c r="EY304" s="178"/>
      <c r="EZ304" s="178"/>
      <c r="FA304" s="178"/>
      <c r="FB304" s="178"/>
      <c r="FC304" s="178"/>
      <c r="FD304" s="178"/>
      <c r="FE304" s="178"/>
      <c r="FF304" s="178"/>
      <c r="FG304" s="178"/>
      <c r="FH304" s="178"/>
      <c r="FI304" s="178"/>
      <c r="FJ304" s="179"/>
    </row>
    <row r="305" spans="1:166" s="4" customFormat="1" ht="18.75" customHeight="1">
      <c r="A305" s="289" t="s">
        <v>8</v>
      </c>
      <c r="B305" s="289"/>
      <c r="C305" s="289"/>
      <c r="D305" s="289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  <c r="AA305" s="289"/>
      <c r="AB305" s="289"/>
      <c r="AC305" s="289"/>
      <c r="AD305" s="289"/>
      <c r="AE305" s="289"/>
      <c r="AF305" s="289"/>
      <c r="AG305" s="289"/>
      <c r="AH305" s="289"/>
      <c r="AI305" s="289"/>
      <c r="AJ305" s="289"/>
      <c r="AK305" s="289"/>
      <c r="AL305" s="289"/>
      <c r="AM305" s="289"/>
      <c r="AN305" s="289"/>
      <c r="AO305" s="289"/>
      <c r="AP305" s="93" t="s">
        <v>23</v>
      </c>
      <c r="AQ305" s="93"/>
      <c r="AR305" s="93"/>
      <c r="AS305" s="93"/>
      <c r="AT305" s="93"/>
      <c r="AU305" s="93"/>
      <c r="AV305" s="184">
        <v>0</v>
      </c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5"/>
      <c r="BI305" s="185"/>
      <c r="BJ305" s="185"/>
      <c r="BK305" s="186"/>
      <c r="BL305" s="184" t="s">
        <v>48</v>
      </c>
      <c r="BM305" s="185"/>
      <c r="BN305" s="185"/>
      <c r="BO305" s="185"/>
      <c r="BP305" s="185"/>
      <c r="BQ305" s="185"/>
      <c r="BR305" s="185"/>
      <c r="BS305" s="185"/>
      <c r="BT305" s="185"/>
      <c r="BU305" s="185"/>
      <c r="BV305" s="185"/>
      <c r="BW305" s="185"/>
      <c r="BX305" s="185"/>
      <c r="BY305" s="185"/>
      <c r="BZ305" s="185"/>
      <c r="CA305" s="185"/>
      <c r="CB305" s="185"/>
      <c r="CC305" s="185"/>
      <c r="CD305" s="185"/>
      <c r="CE305" s="186"/>
      <c r="CF305" s="93" t="s">
        <v>24</v>
      </c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DS305" s="93"/>
      <c r="DT305" s="93"/>
      <c r="DU305" s="93"/>
      <c r="DV305" s="93"/>
      <c r="DW305" s="93"/>
      <c r="DX305" s="93"/>
      <c r="DY305" s="93"/>
      <c r="DZ305" s="93"/>
      <c r="EA305" s="93"/>
      <c r="EB305" s="93"/>
      <c r="EC305" s="93"/>
      <c r="ED305" s="93"/>
      <c r="EE305" s="93"/>
      <c r="EF305" s="93"/>
      <c r="EG305" s="93"/>
      <c r="EH305" s="93"/>
      <c r="EI305" s="93"/>
      <c r="EJ305" s="93"/>
      <c r="EK305" s="93"/>
      <c r="EL305" s="93"/>
      <c r="EM305" s="93"/>
      <c r="EN305" s="93"/>
      <c r="EO305" s="93"/>
      <c r="EP305" s="93"/>
      <c r="EQ305" s="93"/>
      <c r="ER305" s="93"/>
      <c r="ES305" s="93"/>
      <c r="ET305" s="184" t="s">
        <v>29</v>
      </c>
      <c r="EU305" s="185"/>
      <c r="EV305" s="185"/>
      <c r="EW305" s="185"/>
      <c r="EX305" s="185"/>
      <c r="EY305" s="185"/>
      <c r="EZ305" s="185"/>
      <c r="FA305" s="185"/>
      <c r="FB305" s="185"/>
      <c r="FC305" s="185"/>
      <c r="FD305" s="185"/>
      <c r="FE305" s="185"/>
      <c r="FF305" s="185"/>
      <c r="FG305" s="185"/>
      <c r="FH305" s="185"/>
      <c r="FI305" s="185"/>
      <c r="FJ305" s="186"/>
    </row>
    <row r="306" spans="1:166" s="4" customFormat="1" ht="97.5" customHeight="1">
      <c r="A306" s="289"/>
      <c r="B306" s="289"/>
      <c r="C306" s="289"/>
      <c r="D306" s="289"/>
      <c r="E306" s="289"/>
      <c r="F306" s="289"/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289"/>
      <c r="S306" s="289"/>
      <c r="T306" s="289"/>
      <c r="U306" s="289"/>
      <c r="V306" s="289"/>
      <c r="W306" s="289"/>
      <c r="X306" s="289"/>
      <c r="Y306" s="289"/>
      <c r="Z306" s="289"/>
      <c r="AA306" s="289"/>
      <c r="AB306" s="289"/>
      <c r="AC306" s="289"/>
      <c r="AD306" s="289"/>
      <c r="AE306" s="289"/>
      <c r="AF306" s="289"/>
      <c r="AG306" s="289"/>
      <c r="AH306" s="289"/>
      <c r="AI306" s="289"/>
      <c r="AJ306" s="289"/>
      <c r="AK306" s="289"/>
      <c r="AL306" s="289"/>
      <c r="AM306" s="289"/>
      <c r="AN306" s="289"/>
      <c r="AO306" s="289"/>
      <c r="AP306" s="93"/>
      <c r="AQ306" s="93"/>
      <c r="AR306" s="93"/>
      <c r="AS306" s="93"/>
      <c r="AT306" s="93"/>
      <c r="AU306" s="93"/>
      <c r="AV306" s="187"/>
      <c r="AW306" s="188"/>
      <c r="AX306" s="188"/>
      <c r="AY306" s="188"/>
      <c r="AZ306" s="188"/>
      <c r="BA306" s="188"/>
      <c r="BB306" s="188"/>
      <c r="BC306" s="188"/>
      <c r="BD306" s="188"/>
      <c r="BE306" s="188"/>
      <c r="BF306" s="188"/>
      <c r="BG306" s="188"/>
      <c r="BH306" s="188"/>
      <c r="BI306" s="188"/>
      <c r="BJ306" s="188"/>
      <c r="BK306" s="189"/>
      <c r="BL306" s="187"/>
      <c r="BM306" s="188"/>
      <c r="BN306" s="188"/>
      <c r="BO306" s="188"/>
      <c r="BP306" s="188"/>
      <c r="BQ306" s="188"/>
      <c r="BR306" s="188"/>
      <c r="BS306" s="188"/>
      <c r="BT306" s="188"/>
      <c r="BU306" s="188"/>
      <c r="BV306" s="188"/>
      <c r="BW306" s="188"/>
      <c r="BX306" s="188"/>
      <c r="BY306" s="188"/>
      <c r="BZ306" s="188"/>
      <c r="CA306" s="188"/>
      <c r="CB306" s="188"/>
      <c r="CC306" s="188"/>
      <c r="CD306" s="188"/>
      <c r="CE306" s="189"/>
      <c r="CF306" s="93" t="s">
        <v>220</v>
      </c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 t="s">
        <v>25</v>
      </c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 t="s">
        <v>26</v>
      </c>
      <c r="DO306" s="93"/>
      <c r="DP306" s="93"/>
      <c r="DQ306" s="93"/>
      <c r="DR306" s="93"/>
      <c r="DS306" s="93"/>
      <c r="DT306" s="93"/>
      <c r="DU306" s="93"/>
      <c r="DV306" s="93"/>
      <c r="DW306" s="93"/>
      <c r="DX306" s="93"/>
      <c r="DY306" s="93"/>
      <c r="DZ306" s="93"/>
      <c r="EA306" s="93"/>
      <c r="EB306" s="93"/>
      <c r="EC306" s="93"/>
      <c r="ED306" s="93"/>
      <c r="EE306" s="93" t="s">
        <v>27</v>
      </c>
      <c r="EF306" s="93"/>
      <c r="EG306" s="93"/>
      <c r="EH306" s="93"/>
      <c r="EI306" s="93"/>
      <c r="EJ306" s="93"/>
      <c r="EK306" s="93"/>
      <c r="EL306" s="93"/>
      <c r="EM306" s="93"/>
      <c r="EN306" s="93"/>
      <c r="EO306" s="93"/>
      <c r="EP306" s="93"/>
      <c r="EQ306" s="93"/>
      <c r="ER306" s="93"/>
      <c r="ES306" s="93"/>
      <c r="ET306" s="187"/>
      <c r="EU306" s="188"/>
      <c r="EV306" s="188"/>
      <c r="EW306" s="188"/>
      <c r="EX306" s="188"/>
      <c r="EY306" s="188"/>
      <c r="EZ306" s="188"/>
      <c r="FA306" s="188"/>
      <c r="FB306" s="188"/>
      <c r="FC306" s="188"/>
      <c r="FD306" s="188"/>
      <c r="FE306" s="188"/>
      <c r="FF306" s="188"/>
      <c r="FG306" s="188"/>
      <c r="FH306" s="188"/>
      <c r="FI306" s="188"/>
      <c r="FJ306" s="189"/>
    </row>
    <row r="307" spans="1:166" s="4" customFormat="1" ht="18.75">
      <c r="A307" s="94">
        <v>1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>
        <v>2</v>
      </c>
      <c r="AQ307" s="94"/>
      <c r="AR307" s="94"/>
      <c r="AS307" s="94"/>
      <c r="AT307" s="94"/>
      <c r="AU307" s="94"/>
      <c r="AV307" s="174">
        <v>3</v>
      </c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  <c r="BI307" s="175"/>
      <c r="BJ307" s="175"/>
      <c r="BK307" s="176"/>
      <c r="BL307" s="174">
        <v>4</v>
      </c>
      <c r="BM307" s="175"/>
      <c r="BN307" s="175"/>
      <c r="BO307" s="175"/>
      <c r="BP307" s="175"/>
      <c r="BQ307" s="175"/>
      <c r="BR307" s="175"/>
      <c r="BS307" s="175"/>
      <c r="BT307" s="175"/>
      <c r="BU307" s="175"/>
      <c r="BV307" s="175"/>
      <c r="BW307" s="175"/>
      <c r="BX307" s="175"/>
      <c r="BY307" s="175"/>
      <c r="BZ307" s="175"/>
      <c r="CA307" s="175"/>
      <c r="CB307" s="175"/>
      <c r="CC307" s="175"/>
      <c r="CD307" s="175"/>
      <c r="CE307" s="176"/>
      <c r="CF307" s="94">
        <v>5</v>
      </c>
      <c r="CG307" s="94"/>
      <c r="CH307" s="94"/>
      <c r="CI307" s="94"/>
      <c r="CJ307" s="94"/>
      <c r="CK307" s="94"/>
      <c r="CL307" s="94"/>
      <c r="CM307" s="94"/>
      <c r="CN307" s="94"/>
      <c r="CO307" s="94"/>
      <c r="CP307" s="94"/>
      <c r="CQ307" s="94"/>
      <c r="CR307" s="94"/>
      <c r="CS307" s="94"/>
      <c r="CT307" s="94"/>
      <c r="CU307" s="94"/>
      <c r="CV307" s="94"/>
      <c r="CW307" s="94">
        <v>6</v>
      </c>
      <c r="CX307" s="94"/>
      <c r="CY307" s="94"/>
      <c r="CZ307" s="94"/>
      <c r="DA307" s="94"/>
      <c r="DB307" s="94"/>
      <c r="DC307" s="94"/>
      <c r="DD307" s="94"/>
      <c r="DE307" s="94"/>
      <c r="DF307" s="94"/>
      <c r="DG307" s="94"/>
      <c r="DH307" s="94"/>
      <c r="DI307" s="94"/>
      <c r="DJ307" s="94"/>
      <c r="DK307" s="94"/>
      <c r="DL307" s="94"/>
      <c r="DM307" s="94"/>
      <c r="DN307" s="94">
        <v>7</v>
      </c>
      <c r="DO307" s="94"/>
      <c r="DP307" s="94"/>
      <c r="DQ307" s="94"/>
      <c r="DR307" s="94"/>
      <c r="DS307" s="94"/>
      <c r="DT307" s="94"/>
      <c r="DU307" s="94"/>
      <c r="DV307" s="94"/>
      <c r="DW307" s="94"/>
      <c r="DX307" s="94"/>
      <c r="DY307" s="94"/>
      <c r="DZ307" s="94"/>
      <c r="EA307" s="94"/>
      <c r="EB307" s="94"/>
      <c r="EC307" s="94"/>
      <c r="ED307" s="94"/>
      <c r="EE307" s="94">
        <v>8</v>
      </c>
      <c r="EF307" s="94"/>
      <c r="EG307" s="94"/>
      <c r="EH307" s="94"/>
      <c r="EI307" s="94"/>
      <c r="EJ307" s="94"/>
      <c r="EK307" s="94"/>
      <c r="EL307" s="94"/>
      <c r="EM307" s="94"/>
      <c r="EN307" s="94"/>
      <c r="EO307" s="94"/>
      <c r="EP307" s="94"/>
      <c r="EQ307" s="94"/>
      <c r="ER307" s="94"/>
      <c r="ES307" s="94"/>
      <c r="ET307" s="174">
        <v>9</v>
      </c>
      <c r="EU307" s="175"/>
      <c r="EV307" s="175"/>
      <c r="EW307" s="175"/>
      <c r="EX307" s="175"/>
      <c r="EY307" s="175"/>
      <c r="EZ307" s="175"/>
      <c r="FA307" s="175"/>
      <c r="FB307" s="175"/>
      <c r="FC307" s="175"/>
      <c r="FD307" s="175"/>
      <c r="FE307" s="175"/>
      <c r="FF307" s="175"/>
      <c r="FG307" s="175"/>
      <c r="FH307" s="175"/>
      <c r="FI307" s="175"/>
      <c r="FJ307" s="176"/>
    </row>
    <row r="308" spans="1:166" s="4" customFormat="1" ht="42" customHeight="1">
      <c r="A308" s="285" t="s">
        <v>44</v>
      </c>
      <c r="B308" s="285"/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  <c r="N308" s="285"/>
      <c r="O308" s="285"/>
      <c r="P308" s="285"/>
      <c r="Q308" s="285"/>
      <c r="R308" s="285"/>
      <c r="S308" s="285"/>
      <c r="T308" s="285"/>
      <c r="U308" s="285"/>
      <c r="V308" s="285"/>
      <c r="W308" s="285"/>
      <c r="X308" s="285"/>
      <c r="Y308" s="285"/>
      <c r="Z308" s="285"/>
      <c r="AA308" s="285"/>
      <c r="AB308" s="285"/>
      <c r="AC308" s="285"/>
      <c r="AD308" s="285"/>
      <c r="AE308" s="285"/>
      <c r="AF308" s="285"/>
      <c r="AG308" s="285"/>
      <c r="AH308" s="285"/>
      <c r="AI308" s="285"/>
      <c r="AJ308" s="285"/>
      <c r="AK308" s="285"/>
      <c r="AL308" s="285"/>
      <c r="AM308" s="285"/>
      <c r="AN308" s="285"/>
      <c r="AO308" s="285"/>
      <c r="AP308" s="161" t="s">
        <v>69</v>
      </c>
      <c r="AQ308" s="161"/>
      <c r="AR308" s="161"/>
      <c r="AS308" s="161"/>
      <c r="AT308" s="161"/>
      <c r="AU308" s="161"/>
      <c r="AV308" s="100" t="s">
        <v>219</v>
      </c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2"/>
      <c r="BL308" s="286">
        <f>ET308+CF308</f>
        <v>6190.740000000689</v>
      </c>
      <c r="BM308" s="287"/>
      <c r="BN308" s="287"/>
      <c r="BO308" s="287"/>
      <c r="BP308" s="287"/>
      <c r="BQ308" s="287"/>
      <c r="BR308" s="287"/>
      <c r="BS308" s="287"/>
      <c r="BT308" s="287"/>
      <c r="BU308" s="287"/>
      <c r="BV308" s="287"/>
      <c r="BW308" s="287"/>
      <c r="BX308" s="287"/>
      <c r="BY308" s="287"/>
      <c r="BZ308" s="287"/>
      <c r="CA308" s="287"/>
      <c r="CB308" s="287"/>
      <c r="CC308" s="287"/>
      <c r="CD308" s="287"/>
      <c r="CE308" s="288"/>
      <c r="CF308" s="68">
        <f>CF316+CF312</f>
        <v>-651323.3699999996</v>
      </c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>
        <f>CF308</f>
        <v>-651323.3699999996</v>
      </c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100">
        <f>ET316+ET310</f>
        <v>657514.1100000003</v>
      </c>
      <c r="EU308" s="101"/>
      <c r="EV308" s="101"/>
      <c r="EW308" s="101"/>
      <c r="EX308" s="101"/>
      <c r="EY308" s="101"/>
      <c r="EZ308" s="101"/>
      <c r="FA308" s="101"/>
      <c r="FB308" s="101"/>
      <c r="FC308" s="101"/>
      <c r="FD308" s="101"/>
      <c r="FE308" s="101"/>
      <c r="FF308" s="101"/>
      <c r="FG308" s="101"/>
      <c r="FH308" s="101"/>
      <c r="FI308" s="101"/>
      <c r="FJ308" s="102"/>
    </row>
    <row r="309" spans="1:166" s="4" customFormat="1" ht="26.25">
      <c r="A309" s="160" t="s">
        <v>22</v>
      </c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1" t="s">
        <v>68</v>
      </c>
      <c r="AQ309" s="161"/>
      <c r="AR309" s="161"/>
      <c r="AS309" s="161"/>
      <c r="AT309" s="161"/>
      <c r="AU309" s="161"/>
      <c r="AV309" s="100" t="s">
        <v>219</v>
      </c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2"/>
      <c r="BL309" s="100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2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100"/>
      <c r="EU309" s="101"/>
      <c r="EV309" s="101"/>
      <c r="EW309" s="101"/>
      <c r="EX309" s="101"/>
      <c r="EY309" s="101"/>
      <c r="EZ309" s="101"/>
      <c r="FA309" s="101"/>
      <c r="FB309" s="101"/>
      <c r="FC309" s="101"/>
      <c r="FD309" s="101"/>
      <c r="FE309" s="101"/>
      <c r="FF309" s="101"/>
      <c r="FG309" s="101"/>
      <c r="FH309" s="101"/>
      <c r="FI309" s="101"/>
      <c r="FJ309" s="102"/>
    </row>
    <row r="310" spans="1:166" s="4" customFormat="1" ht="26.25">
      <c r="A310" s="203"/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  <c r="AE310" s="203"/>
      <c r="AF310" s="203"/>
      <c r="AG310" s="203"/>
      <c r="AH310" s="203"/>
      <c r="AI310" s="203"/>
      <c r="AJ310" s="203"/>
      <c r="AK310" s="203"/>
      <c r="AL310" s="203"/>
      <c r="AM310" s="203"/>
      <c r="AN310" s="203"/>
      <c r="AO310" s="203"/>
      <c r="AP310" s="107"/>
      <c r="AQ310" s="107"/>
      <c r="AR310" s="107"/>
      <c r="AS310" s="107"/>
      <c r="AT310" s="107"/>
      <c r="AU310" s="107"/>
      <c r="AV310" s="100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2"/>
      <c r="BL310" s="100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2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100"/>
      <c r="EU310" s="101"/>
      <c r="EV310" s="101"/>
      <c r="EW310" s="101"/>
      <c r="EX310" s="101"/>
      <c r="EY310" s="101"/>
      <c r="EZ310" s="101"/>
      <c r="FA310" s="101"/>
      <c r="FB310" s="101"/>
      <c r="FC310" s="101"/>
      <c r="FD310" s="101"/>
      <c r="FE310" s="101"/>
      <c r="FF310" s="101"/>
      <c r="FG310" s="101"/>
      <c r="FH310" s="101"/>
      <c r="FI310" s="101"/>
      <c r="FJ310" s="102"/>
    </row>
    <row r="311" spans="1:166" s="4" customFormat="1" ht="17.25" customHeight="1">
      <c r="A311" s="203" t="s">
        <v>70</v>
      </c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3"/>
      <c r="AN311" s="203"/>
      <c r="AO311" s="203"/>
      <c r="AP311" s="107" t="s">
        <v>71</v>
      </c>
      <c r="AQ311" s="107"/>
      <c r="AR311" s="107"/>
      <c r="AS311" s="107"/>
      <c r="AT311" s="107"/>
      <c r="AU311" s="107"/>
      <c r="AV311" s="100" t="s">
        <v>219</v>
      </c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2"/>
      <c r="BL311" s="100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2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100"/>
      <c r="EU311" s="101"/>
      <c r="EV311" s="101"/>
      <c r="EW311" s="101"/>
      <c r="EX311" s="101"/>
      <c r="EY311" s="101"/>
      <c r="EZ311" s="101"/>
      <c r="FA311" s="101"/>
      <c r="FB311" s="101"/>
      <c r="FC311" s="101"/>
      <c r="FD311" s="101"/>
      <c r="FE311" s="101"/>
      <c r="FF311" s="101"/>
      <c r="FG311" s="101"/>
      <c r="FH311" s="101"/>
      <c r="FI311" s="101"/>
      <c r="FJ311" s="102"/>
    </row>
    <row r="312" spans="1:166" s="4" customFormat="1" ht="18.75" customHeight="1" hidden="1">
      <c r="A312" s="275"/>
      <c r="B312" s="276"/>
      <c r="C312" s="276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  <c r="AA312" s="276"/>
      <c r="AB312" s="276"/>
      <c r="AC312" s="276"/>
      <c r="AD312" s="276"/>
      <c r="AE312" s="276"/>
      <c r="AF312" s="276"/>
      <c r="AG312" s="276"/>
      <c r="AH312" s="276"/>
      <c r="AI312" s="276"/>
      <c r="AJ312" s="276"/>
      <c r="AK312" s="276"/>
      <c r="AL312" s="276"/>
      <c r="AM312" s="276"/>
      <c r="AN312" s="276"/>
      <c r="AO312" s="277"/>
      <c r="AP312" s="278"/>
      <c r="AQ312" s="261"/>
      <c r="AR312" s="261"/>
      <c r="AS312" s="261"/>
      <c r="AT312" s="261"/>
      <c r="AU312" s="262"/>
      <c r="AV312" s="279"/>
      <c r="AW312" s="280"/>
      <c r="AX312" s="280"/>
      <c r="AY312" s="280"/>
      <c r="AZ312" s="280"/>
      <c r="BA312" s="280"/>
      <c r="BB312" s="280"/>
      <c r="BC312" s="280"/>
      <c r="BD312" s="280"/>
      <c r="BE312" s="280"/>
      <c r="BF312" s="280"/>
      <c r="BG312" s="280"/>
      <c r="BH312" s="280"/>
      <c r="BI312" s="280"/>
      <c r="BJ312" s="280"/>
      <c r="BK312" s="281"/>
      <c r="BL312" s="100"/>
      <c r="BM312" s="280"/>
      <c r="BN312" s="280"/>
      <c r="BO312" s="280"/>
      <c r="BP312" s="280"/>
      <c r="BQ312" s="280"/>
      <c r="BR312" s="280"/>
      <c r="BS312" s="280"/>
      <c r="BT312" s="280"/>
      <c r="BU312" s="280"/>
      <c r="BV312" s="280"/>
      <c r="BW312" s="280"/>
      <c r="BX312" s="280"/>
      <c r="BY312" s="280"/>
      <c r="BZ312" s="280"/>
      <c r="CA312" s="280"/>
      <c r="CB312" s="280"/>
      <c r="CC312" s="280"/>
      <c r="CD312" s="280"/>
      <c r="CE312" s="281"/>
      <c r="CF312" s="100"/>
      <c r="CG312" s="101"/>
      <c r="CH312" s="101"/>
      <c r="CI312" s="101"/>
      <c r="CJ312" s="101"/>
      <c r="CK312" s="101"/>
      <c r="CL312" s="101"/>
      <c r="CM312" s="101"/>
      <c r="CN312" s="101"/>
      <c r="CO312" s="101"/>
      <c r="CP312" s="101"/>
      <c r="CQ312" s="101"/>
      <c r="CR312" s="101"/>
      <c r="CS312" s="101"/>
      <c r="CT312" s="101"/>
      <c r="CU312" s="101"/>
      <c r="CV312" s="102"/>
      <c r="CW312" s="100"/>
      <c r="CX312" s="101"/>
      <c r="CY312" s="101"/>
      <c r="CZ312" s="101"/>
      <c r="DA312" s="101"/>
      <c r="DB312" s="101"/>
      <c r="DC312" s="101"/>
      <c r="DD312" s="101"/>
      <c r="DE312" s="101"/>
      <c r="DF312" s="101"/>
      <c r="DG312" s="101"/>
      <c r="DH312" s="101"/>
      <c r="DI312" s="101"/>
      <c r="DJ312" s="101"/>
      <c r="DK312" s="101"/>
      <c r="DL312" s="101"/>
      <c r="DM312" s="102"/>
      <c r="DN312" s="100"/>
      <c r="DO312" s="101"/>
      <c r="DP312" s="101"/>
      <c r="DQ312" s="101"/>
      <c r="DR312" s="101"/>
      <c r="DS312" s="101"/>
      <c r="DT312" s="101"/>
      <c r="DU312" s="101"/>
      <c r="DV312" s="101"/>
      <c r="DW312" s="101"/>
      <c r="DX312" s="101"/>
      <c r="DY312" s="101"/>
      <c r="DZ312" s="101"/>
      <c r="EA312" s="101"/>
      <c r="EB312" s="101"/>
      <c r="EC312" s="101"/>
      <c r="ED312" s="102"/>
      <c r="EE312" s="100"/>
      <c r="EF312" s="101"/>
      <c r="EG312" s="101"/>
      <c r="EH312" s="101"/>
      <c r="EI312" s="101"/>
      <c r="EJ312" s="101"/>
      <c r="EK312" s="101"/>
      <c r="EL312" s="101"/>
      <c r="EM312" s="101"/>
      <c r="EN312" s="101"/>
      <c r="EO312" s="101"/>
      <c r="EP312" s="101"/>
      <c r="EQ312" s="101"/>
      <c r="ER312" s="101"/>
      <c r="ES312" s="102"/>
      <c r="ET312" s="100"/>
      <c r="EU312" s="101"/>
      <c r="EV312" s="101"/>
      <c r="EW312" s="101"/>
      <c r="EX312" s="101"/>
      <c r="EY312" s="101"/>
      <c r="EZ312" s="101"/>
      <c r="FA312" s="101"/>
      <c r="FB312" s="101"/>
      <c r="FC312" s="101"/>
      <c r="FD312" s="101"/>
      <c r="FE312" s="101"/>
      <c r="FF312" s="101"/>
      <c r="FG312" s="101"/>
      <c r="FH312" s="101"/>
      <c r="FI312" s="101"/>
      <c r="FJ312" s="102"/>
    </row>
    <row r="313" spans="1:166" s="4" customFormat="1" ht="26.25">
      <c r="A313" s="197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07"/>
      <c r="AQ313" s="107"/>
      <c r="AR313" s="107"/>
      <c r="AS313" s="107"/>
      <c r="AT313" s="107"/>
      <c r="AU313" s="107"/>
      <c r="AV313" s="100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  <c r="BI313" s="101"/>
      <c r="BJ313" s="101"/>
      <c r="BK313" s="102"/>
      <c r="BL313" s="100"/>
      <c r="BM313" s="101"/>
      <c r="BN313" s="101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1"/>
      <c r="BZ313" s="101"/>
      <c r="CA313" s="101"/>
      <c r="CB313" s="101"/>
      <c r="CC313" s="101"/>
      <c r="CD313" s="101"/>
      <c r="CE313" s="102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100"/>
      <c r="EU313" s="101"/>
      <c r="EV313" s="101"/>
      <c r="EW313" s="101"/>
      <c r="EX313" s="101"/>
      <c r="EY313" s="101"/>
      <c r="EZ313" s="101"/>
      <c r="FA313" s="101"/>
      <c r="FB313" s="101"/>
      <c r="FC313" s="101"/>
      <c r="FD313" s="101"/>
      <c r="FE313" s="101"/>
      <c r="FF313" s="101"/>
      <c r="FG313" s="101"/>
      <c r="FH313" s="101"/>
      <c r="FI313" s="101"/>
      <c r="FJ313" s="102"/>
    </row>
    <row r="314" spans="1:166" s="4" customFormat="1" ht="26.25">
      <c r="A314" s="203" t="s">
        <v>72</v>
      </c>
      <c r="B314" s="203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107" t="s">
        <v>73</v>
      </c>
      <c r="AQ314" s="107"/>
      <c r="AR314" s="107"/>
      <c r="AS314" s="107"/>
      <c r="AT314" s="107"/>
      <c r="AU314" s="107"/>
      <c r="AV314" s="100" t="s">
        <v>219</v>
      </c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  <c r="BI314" s="101"/>
      <c r="BJ314" s="101"/>
      <c r="BK314" s="102"/>
      <c r="BL314" s="100"/>
      <c r="BM314" s="101"/>
      <c r="BN314" s="101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1"/>
      <c r="BZ314" s="101"/>
      <c r="CA314" s="101"/>
      <c r="CB314" s="101"/>
      <c r="CC314" s="101"/>
      <c r="CD314" s="101"/>
      <c r="CE314" s="102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100"/>
      <c r="EU314" s="101"/>
      <c r="EV314" s="101"/>
      <c r="EW314" s="101"/>
      <c r="EX314" s="101"/>
      <c r="EY314" s="101"/>
      <c r="EZ314" s="101"/>
      <c r="FA314" s="101"/>
      <c r="FB314" s="101"/>
      <c r="FC314" s="101"/>
      <c r="FD314" s="101"/>
      <c r="FE314" s="101"/>
      <c r="FF314" s="101"/>
      <c r="FG314" s="101"/>
      <c r="FH314" s="101"/>
      <c r="FI314" s="101"/>
      <c r="FJ314" s="102"/>
    </row>
    <row r="315" spans="1:166" s="4" customFormat="1" ht="26.25">
      <c r="A315" s="197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07"/>
      <c r="AQ315" s="107"/>
      <c r="AR315" s="107"/>
      <c r="AS315" s="107"/>
      <c r="AT315" s="107"/>
      <c r="AU315" s="107"/>
      <c r="AV315" s="100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2"/>
      <c r="BL315" s="100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2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100"/>
      <c r="EU315" s="101"/>
      <c r="EV315" s="101"/>
      <c r="EW315" s="101"/>
      <c r="EX315" s="101"/>
      <c r="EY315" s="101"/>
      <c r="EZ315" s="101"/>
      <c r="FA315" s="101"/>
      <c r="FB315" s="101"/>
      <c r="FC315" s="101"/>
      <c r="FD315" s="101"/>
      <c r="FE315" s="101"/>
      <c r="FF315" s="101"/>
      <c r="FG315" s="101"/>
      <c r="FH315" s="101"/>
      <c r="FI315" s="101"/>
      <c r="FJ315" s="102"/>
    </row>
    <row r="316" spans="1:166" s="4" customFormat="1" ht="26.25">
      <c r="A316" s="197" t="s">
        <v>74</v>
      </c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07" t="s">
        <v>75</v>
      </c>
      <c r="AQ316" s="107"/>
      <c r="AR316" s="107"/>
      <c r="AS316" s="107"/>
      <c r="AT316" s="107"/>
      <c r="AU316" s="107"/>
      <c r="AV316" s="100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2"/>
      <c r="BL316" s="100">
        <f>ET316+CF316</f>
        <v>6190.740000000689</v>
      </c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2"/>
      <c r="CF316" s="68">
        <f>CF317+CF318</f>
        <v>-651323.3699999996</v>
      </c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>
        <f>CF316</f>
        <v>-651323.3699999996</v>
      </c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100">
        <f>ET318+ET317</f>
        <v>657514.1100000003</v>
      </c>
      <c r="EU316" s="101"/>
      <c r="EV316" s="101"/>
      <c r="EW316" s="101"/>
      <c r="EX316" s="101"/>
      <c r="EY316" s="101"/>
      <c r="EZ316" s="101"/>
      <c r="FA316" s="101"/>
      <c r="FB316" s="101"/>
      <c r="FC316" s="101"/>
      <c r="FD316" s="101"/>
      <c r="FE316" s="101"/>
      <c r="FF316" s="101"/>
      <c r="FG316" s="101"/>
      <c r="FH316" s="101"/>
      <c r="FI316" s="101"/>
      <c r="FJ316" s="102"/>
    </row>
    <row r="317" spans="1:166" s="4" customFormat="1" ht="26.25">
      <c r="A317" s="197" t="s">
        <v>82</v>
      </c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07" t="s">
        <v>217</v>
      </c>
      <c r="AQ317" s="107"/>
      <c r="AR317" s="107"/>
      <c r="AS317" s="107"/>
      <c r="AT317" s="107"/>
      <c r="AU317" s="107"/>
      <c r="AV317" s="100" t="s">
        <v>83</v>
      </c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2"/>
      <c r="BL317" s="100">
        <f>-BJ13</f>
        <v>-8019100</v>
      </c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2"/>
      <c r="CF317" s="68">
        <f>-CF13</f>
        <v>-3095880.6399999997</v>
      </c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>
        <f>CF317</f>
        <v>-3095880.6399999997</v>
      </c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100">
        <f>BL317-CF317</f>
        <v>-4923219.36</v>
      </c>
      <c r="EU317" s="101"/>
      <c r="EV317" s="101"/>
      <c r="EW317" s="101"/>
      <c r="EX317" s="101"/>
      <c r="EY317" s="101"/>
      <c r="EZ317" s="101"/>
      <c r="FA317" s="101"/>
      <c r="FB317" s="101"/>
      <c r="FC317" s="101"/>
      <c r="FD317" s="101"/>
      <c r="FE317" s="101"/>
      <c r="FF317" s="101"/>
      <c r="FG317" s="101"/>
      <c r="FH317" s="101"/>
      <c r="FI317" s="101"/>
      <c r="FJ317" s="102"/>
    </row>
    <row r="318" spans="1:166" s="4" customFormat="1" ht="26.25">
      <c r="A318" s="197" t="s">
        <v>84</v>
      </c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07" t="s">
        <v>218</v>
      </c>
      <c r="AQ318" s="107"/>
      <c r="AR318" s="107"/>
      <c r="AS318" s="107"/>
      <c r="AT318" s="107"/>
      <c r="AU318" s="107"/>
      <c r="AV318" s="100" t="s">
        <v>85</v>
      </c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2"/>
      <c r="BL318" s="100">
        <f>BC302</f>
        <v>8025290.74</v>
      </c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2"/>
      <c r="CF318" s="68">
        <f>CH302</f>
        <v>2444557.27</v>
      </c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>
        <f>CF318</f>
        <v>2444557.27</v>
      </c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100">
        <f>+BL318-CF318</f>
        <v>5580733.470000001</v>
      </c>
      <c r="EU318" s="101"/>
      <c r="EV318" s="101"/>
      <c r="EW318" s="101"/>
      <c r="EX318" s="101"/>
      <c r="EY318" s="101"/>
      <c r="EZ318" s="101"/>
      <c r="FA318" s="101"/>
      <c r="FB318" s="101"/>
      <c r="FC318" s="101"/>
      <c r="FD318" s="101"/>
      <c r="FE318" s="101"/>
      <c r="FF318" s="101"/>
      <c r="FG318" s="101"/>
      <c r="FH318" s="101"/>
      <c r="FI318" s="101"/>
      <c r="FJ318" s="102"/>
    </row>
    <row r="319" s="4" customFormat="1" ht="15.75" customHeight="1"/>
    <row r="320" spans="1:84" s="4" customFormat="1" ht="18.75">
      <c r="A320" s="4" t="s">
        <v>9</v>
      </c>
      <c r="N320" s="282"/>
      <c r="O320" s="282"/>
      <c r="P320" s="282"/>
      <c r="Q320" s="282"/>
      <c r="R320" s="282"/>
      <c r="S320" s="282"/>
      <c r="T320" s="282"/>
      <c r="U320" s="282"/>
      <c r="V320" s="282"/>
      <c r="W320" s="282"/>
      <c r="X320" s="282"/>
      <c r="Y320" s="282"/>
      <c r="Z320" s="282"/>
      <c r="AA320" s="282"/>
      <c r="AB320" s="282"/>
      <c r="AC320" s="282"/>
      <c r="AD320" s="282"/>
      <c r="AE320" s="282"/>
      <c r="AH320" s="282" t="s">
        <v>65</v>
      </c>
      <c r="AI320" s="282"/>
      <c r="AJ320" s="282"/>
      <c r="AK320" s="282"/>
      <c r="AL320" s="282"/>
      <c r="AM320" s="282"/>
      <c r="AN320" s="282"/>
      <c r="AO320" s="282"/>
      <c r="AP320" s="282"/>
      <c r="AQ320" s="282"/>
      <c r="AR320" s="282"/>
      <c r="AS320" s="282"/>
      <c r="AT320" s="282"/>
      <c r="AU320" s="282"/>
      <c r="AV320" s="282"/>
      <c r="AW320" s="282"/>
      <c r="AX320" s="282"/>
      <c r="AY320" s="282"/>
      <c r="AZ320" s="282"/>
      <c r="BA320" s="282"/>
      <c r="BB320" s="282"/>
      <c r="BC320" s="282"/>
      <c r="BD320" s="282"/>
      <c r="BE320" s="282"/>
      <c r="BF320" s="282"/>
      <c r="BG320" s="282"/>
      <c r="BH320" s="282"/>
      <c r="CF320" s="4" t="s">
        <v>41</v>
      </c>
    </row>
    <row r="321" spans="14:149" s="4" customFormat="1" ht="18.75">
      <c r="N321" s="254" t="s">
        <v>11</v>
      </c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H321" s="254" t="s">
        <v>12</v>
      </c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54"/>
      <c r="AS321" s="254"/>
      <c r="AT321" s="254"/>
      <c r="AU321" s="254"/>
      <c r="AV321" s="254"/>
      <c r="AW321" s="254"/>
      <c r="AX321" s="254"/>
      <c r="AY321" s="254"/>
      <c r="AZ321" s="254"/>
      <c r="BA321" s="254"/>
      <c r="BB321" s="254"/>
      <c r="BC321" s="254"/>
      <c r="BD321" s="254"/>
      <c r="BE321" s="254"/>
      <c r="BF321" s="254"/>
      <c r="BG321" s="254"/>
      <c r="BH321" s="254"/>
      <c r="CF321" s="4" t="s">
        <v>42</v>
      </c>
      <c r="DC321" s="282"/>
      <c r="DD321" s="282"/>
      <c r="DE321" s="282"/>
      <c r="DF321" s="282"/>
      <c r="DG321" s="282"/>
      <c r="DH321" s="282"/>
      <c r="DI321" s="282"/>
      <c r="DJ321" s="282"/>
      <c r="DK321" s="282"/>
      <c r="DL321" s="282"/>
      <c r="DM321" s="282"/>
      <c r="DN321" s="282"/>
      <c r="DO321" s="282"/>
      <c r="DP321" s="282"/>
      <c r="DS321" s="282" t="s">
        <v>157</v>
      </c>
      <c r="DT321" s="282"/>
      <c r="DU321" s="282"/>
      <c r="DV321" s="282"/>
      <c r="DW321" s="282"/>
      <c r="DX321" s="282"/>
      <c r="DY321" s="282"/>
      <c r="DZ321" s="282"/>
      <c r="EA321" s="282"/>
      <c r="EB321" s="282"/>
      <c r="EC321" s="282"/>
      <c r="ED321" s="282"/>
      <c r="EE321" s="282"/>
      <c r="EF321" s="282"/>
      <c r="EG321" s="282"/>
      <c r="EH321" s="282"/>
      <c r="EI321" s="282"/>
      <c r="EJ321" s="282"/>
      <c r="EK321" s="282"/>
      <c r="EL321" s="282"/>
      <c r="EM321" s="282"/>
      <c r="EN321" s="282"/>
      <c r="EO321" s="282"/>
      <c r="EP321" s="282"/>
      <c r="EQ321" s="282"/>
      <c r="ER321" s="282"/>
      <c r="ES321" s="282"/>
    </row>
    <row r="322" spans="1:149" s="4" customFormat="1" ht="18.75">
      <c r="A322" s="4" t="s">
        <v>10</v>
      </c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  <c r="AB322" s="282"/>
      <c r="AC322" s="282"/>
      <c r="AD322" s="282"/>
      <c r="AE322" s="282"/>
      <c r="AH322" s="282" t="s">
        <v>80</v>
      </c>
      <c r="AI322" s="282"/>
      <c r="AJ322" s="282"/>
      <c r="AK322" s="282"/>
      <c r="AL322" s="282"/>
      <c r="AM322" s="282"/>
      <c r="AN322" s="282"/>
      <c r="AO322" s="282"/>
      <c r="AP322" s="282"/>
      <c r="AQ322" s="282"/>
      <c r="AR322" s="282"/>
      <c r="AS322" s="282"/>
      <c r="AT322" s="282"/>
      <c r="AU322" s="282"/>
      <c r="AV322" s="282"/>
      <c r="AW322" s="282"/>
      <c r="AX322" s="282"/>
      <c r="AY322" s="282"/>
      <c r="AZ322" s="282"/>
      <c r="BA322" s="282"/>
      <c r="BB322" s="282"/>
      <c r="BC322" s="282"/>
      <c r="BD322" s="282"/>
      <c r="BE322" s="282"/>
      <c r="BF322" s="282"/>
      <c r="BG322" s="282"/>
      <c r="BH322" s="282"/>
      <c r="DC322" s="254" t="s">
        <v>11</v>
      </c>
      <c r="DD322" s="254"/>
      <c r="DE322" s="254"/>
      <c r="DF322" s="254"/>
      <c r="DG322" s="254"/>
      <c r="DH322" s="254"/>
      <c r="DI322" s="254"/>
      <c r="DJ322" s="254"/>
      <c r="DK322" s="254"/>
      <c r="DL322" s="254"/>
      <c r="DM322" s="254"/>
      <c r="DN322" s="254"/>
      <c r="DO322" s="254"/>
      <c r="DP322" s="254"/>
      <c r="DS322" s="254" t="s">
        <v>12</v>
      </c>
      <c r="DT322" s="254"/>
      <c r="DU322" s="254"/>
      <c r="DV322" s="254"/>
      <c r="DW322" s="254"/>
      <c r="DX322" s="254"/>
      <c r="DY322" s="254"/>
      <c r="DZ322" s="254"/>
      <c r="EA322" s="254"/>
      <c r="EB322" s="254"/>
      <c r="EC322" s="254"/>
      <c r="ED322" s="254"/>
      <c r="EE322" s="254"/>
      <c r="EF322" s="254"/>
      <c r="EG322" s="254"/>
      <c r="EH322" s="254"/>
      <c r="EI322" s="254"/>
      <c r="EJ322" s="254"/>
      <c r="EK322" s="254"/>
      <c r="EL322" s="254"/>
      <c r="EM322" s="254"/>
      <c r="EN322" s="254"/>
      <c r="EO322" s="254"/>
      <c r="EP322" s="254"/>
      <c r="EQ322" s="254"/>
      <c r="ER322" s="254"/>
      <c r="ES322" s="254"/>
    </row>
    <row r="323" spans="18:60" s="4" customFormat="1" ht="15.75" customHeight="1">
      <c r="R323" s="254" t="s">
        <v>11</v>
      </c>
      <c r="S323" s="254"/>
      <c r="T323" s="254"/>
      <c r="U323" s="254"/>
      <c r="V323" s="254"/>
      <c r="W323" s="254"/>
      <c r="X323" s="254"/>
      <c r="Y323" s="254"/>
      <c r="Z323" s="254"/>
      <c r="AA323" s="254"/>
      <c r="AB323" s="254"/>
      <c r="AC323" s="254"/>
      <c r="AD323" s="254"/>
      <c r="AE323" s="254"/>
      <c r="AH323" s="254" t="s">
        <v>12</v>
      </c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4"/>
      <c r="BA323" s="254"/>
      <c r="BB323" s="254"/>
      <c r="BC323" s="254"/>
      <c r="BD323" s="254"/>
      <c r="BE323" s="254"/>
      <c r="BF323" s="254"/>
      <c r="BG323" s="254"/>
      <c r="BH323" s="254"/>
    </row>
    <row r="324" spans="64:166" s="4" customFormat="1" ht="15" customHeight="1">
      <c r="BL324" s="21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3"/>
    </row>
    <row r="325" spans="1:166" s="4" customFormat="1" ht="16.5" customHeight="1">
      <c r="A325" s="283" t="s">
        <v>13</v>
      </c>
      <c r="B325" s="283"/>
      <c r="C325" s="284" t="s">
        <v>325</v>
      </c>
      <c r="D325" s="284"/>
      <c r="E325" s="284"/>
      <c r="F325" s="4" t="s">
        <v>13</v>
      </c>
      <c r="I325" s="282" t="s">
        <v>323</v>
      </c>
      <c r="J325" s="282"/>
      <c r="K325" s="282"/>
      <c r="L325" s="282"/>
      <c r="M325" s="282"/>
      <c r="N325" s="282"/>
      <c r="O325" s="282"/>
      <c r="P325" s="282"/>
      <c r="Q325" s="282"/>
      <c r="R325" s="282"/>
      <c r="S325" s="282"/>
      <c r="T325" s="282"/>
      <c r="U325" s="282"/>
      <c r="V325" s="282"/>
      <c r="W325" s="282"/>
      <c r="X325" s="282"/>
      <c r="Y325" s="283">
        <v>20</v>
      </c>
      <c r="Z325" s="283"/>
      <c r="AA325" s="283"/>
      <c r="AB325" s="283"/>
      <c r="AC325" s="283"/>
      <c r="AD325" s="252">
        <v>15</v>
      </c>
      <c r="AE325" s="252"/>
      <c r="AF325" s="252"/>
      <c r="BL325" s="24"/>
      <c r="BM325" s="5" t="s">
        <v>43</v>
      </c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25"/>
    </row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26" customFormat="1" ht="20.25"/>
    <row r="412" s="26" customFormat="1" ht="20.25"/>
    <row r="413" s="26" customFormat="1" ht="20.25"/>
    <row r="414" s="26" customFormat="1" ht="20.25"/>
    <row r="415" s="26" customFormat="1" ht="20.25"/>
    <row r="416" s="26" customFormat="1" ht="20.25"/>
    <row r="417" s="26" customFormat="1" ht="20.25"/>
    <row r="418" s="26" customFormat="1" ht="20.25"/>
    <row r="419" s="26" customFormat="1" ht="20.25"/>
    <row r="420" s="26" customFormat="1" ht="20.2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</sheetData>
  <sheetProtection/>
  <mergeCells count="2878">
    <mergeCell ref="EK229:EW229"/>
    <mergeCell ref="DK230:DW230"/>
    <mergeCell ref="A218:AJ218"/>
    <mergeCell ref="AK218:AP218"/>
    <mergeCell ref="AQ218:BB218"/>
    <mergeCell ref="BC218:BT218"/>
    <mergeCell ref="EX143:FJ143"/>
    <mergeCell ref="CH143:CW143"/>
    <mergeCell ref="CX143:DJ143"/>
    <mergeCell ref="DK143:DW143"/>
    <mergeCell ref="DX143:EJ143"/>
    <mergeCell ref="A143:AJ143"/>
    <mergeCell ref="AK143:AP143"/>
    <mergeCell ref="AQ143:BB143"/>
    <mergeCell ref="BC143:BT143"/>
    <mergeCell ref="A126:AJ126"/>
    <mergeCell ref="AK126:AP126"/>
    <mergeCell ref="AQ126:BB126"/>
    <mergeCell ref="BC126:BT126"/>
    <mergeCell ref="CW104:DM104"/>
    <mergeCell ref="DN104:ED104"/>
    <mergeCell ref="A62:AM62"/>
    <mergeCell ref="CF101:CV101"/>
    <mergeCell ref="A104:AM104"/>
    <mergeCell ref="AN104:AS104"/>
    <mergeCell ref="AT104:BI104"/>
    <mergeCell ref="BJ104:CE104"/>
    <mergeCell ref="AN66:AS66"/>
    <mergeCell ref="AT70:BI70"/>
    <mergeCell ref="BJ61:CE61"/>
    <mergeCell ref="CW62:DM62"/>
    <mergeCell ref="AT62:BI62"/>
    <mergeCell ref="BJ62:CE62"/>
    <mergeCell ref="A229:AJ229"/>
    <mergeCell ref="AQ227:BB227"/>
    <mergeCell ref="AK228:AP228"/>
    <mergeCell ref="CX229:DJ229"/>
    <mergeCell ref="BU228:CG228"/>
    <mergeCell ref="BU229:CG229"/>
    <mergeCell ref="BU227:CG227"/>
    <mergeCell ref="A241:AJ241"/>
    <mergeCell ref="AQ232:BB232"/>
    <mergeCell ref="DX239:EJ239"/>
    <mergeCell ref="CH239:CW239"/>
    <mergeCell ref="BU235:CG236"/>
    <mergeCell ref="BU238:CG238"/>
    <mergeCell ref="DX241:EJ241"/>
    <mergeCell ref="DK240:DW240"/>
    <mergeCell ref="DK241:DW241"/>
    <mergeCell ref="A240:AJ240"/>
    <mergeCell ref="BU231:CG231"/>
    <mergeCell ref="CH231:CW231"/>
    <mergeCell ref="EK231:EW231"/>
    <mergeCell ref="DX231:EJ231"/>
    <mergeCell ref="DK231:DW231"/>
    <mergeCell ref="CX231:DJ231"/>
    <mergeCell ref="A264:AJ264"/>
    <mergeCell ref="AK264:AP264"/>
    <mergeCell ref="AQ264:BB264"/>
    <mergeCell ref="BC264:BT264"/>
    <mergeCell ref="EX253:FG253"/>
    <mergeCell ref="EX251:FG251"/>
    <mergeCell ref="EK250:EW250"/>
    <mergeCell ref="EX250:FG250"/>
    <mergeCell ref="EK251:EW251"/>
    <mergeCell ref="CH242:CW242"/>
    <mergeCell ref="CH245:EJ245"/>
    <mergeCell ref="CH247:CW247"/>
    <mergeCell ref="DX247:EJ247"/>
    <mergeCell ref="CX246:DJ246"/>
    <mergeCell ref="CH246:CW246"/>
    <mergeCell ref="DK242:DW242"/>
    <mergeCell ref="EK222:FJ222"/>
    <mergeCell ref="CH249:CW249"/>
    <mergeCell ref="BU248:CG248"/>
    <mergeCell ref="BU251:CG251"/>
    <mergeCell ref="CH251:CW251"/>
    <mergeCell ref="CH250:CW250"/>
    <mergeCell ref="CX242:DJ242"/>
    <mergeCell ref="CX241:DJ241"/>
    <mergeCell ref="BU247:CG247"/>
    <mergeCell ref="BI243:CQ243"/>
    <mergeCell ref="EK223:EW223"/>
    <mergeCell ref="DX227:EJ227"/>
    <mergeCell ref="EK227:EW227"/>
    <mergeCell ref="EK226:EW226"/>
    <mergeCell ref="EX223:FJ223"/>
    <mergeCell ref="EX227:FG227"/>
    <mergeCell ref="EX228:FG228"/>
    <mergeCell ref="EX229:FG229"/>
    <mergeCell ref="A235:AJ236"/>
    <mergeCell ref="BU239:CG239"/>
    <mergeCell ref="A237:AJ237"/>
    <mergeCell ref="CH235:EJ235"/>
    <mergeCell ref="CH237:CW237"/>
    <mergeCell ref="CX237:DJ237"/>
    <mergeCell ref="AK237:AP237"/>
    <mergeCell ref="A239:AJ239"/>
    <mergeCell ref="AK239:AP239"/>
    <mergeCell ref="AQ239:BB239"/>
    <mergeCell ref="A252:AJ252"/>
    <mergeCell ref="AK252:AP252"/>
    <mergeCell ref="BU252:CG252"/>
    <mergeCell ref="CH252:CW252"/>
    <mergeCell ref="BU289:CG289"/>
    <mergeCell ref="CH289:CW289"/>
    <mergeCell ref="BU278:CG278"/>
    <mergeCell ref="CH281:CW281"/>
    <mergeCell ref="CH284:CW284"/>
    <mergeCell ref="CH283:CW283"/>
    <mergeCell ref="CH282:CW282"/>
    <mergeCell ref="BU285:CG285"/>
    <mergeCell ref="BU286:CG286"/>
    <mergeCell ref="BU288:CG288"/>
    <mergeCell ref="BC262:BT262"/>
    <mergeCell ref="BC261:BR261"/>
    <mergeCell ref="BU270:CG271"/>
    <mergeCell ref="CH274:CW274"/>
    <mergeCell ref="CH272:CW272"/>
    <mergeCell ref="CI273:CW273"/>
    <mergeCell ref="BU272:CG272"/>
    <mergeCell ref="CH266:CW266"/>
    <mergeCell ref="BU267:CG267"/>
    <mergeCell ref="BC265:BT265"/>
    <mergeCell ref="CH261:CW261"/>
    <mergeCell ref="CX254:DJ254"/>
    <mergeCell ref="CX258:DJ258"/>
    <mergeCell ref="CH259:CW259"/>
    <mergeCell ref="CX259:DJ259"/>
    <mergeCell ref="BI255:CQ255"/>
    <mergeCell ref="BC257:BT258"/>
    <mergeCell ref="EX260:FJ260"/>
    <mergeCell ref="CX261:DJ261"/>
    <mergeCell ref="CX262:DJ262"/>
    <mergeCell ref="BU264:CG264"/>
    <mergeCell ref="CH264:CW264"/>
    <mergeCell ref="CX264:DJ264"/>
    <mergeCell ref="DK261:DW261"/>
    <mergeCell ref="CX260:DJ260"/>
    <mergeCell ref="CH260:CW260"/>
    <mergeCell ref="DK262:DW262"/>
    <mergeCell ref="EX259:FJ259"/>
    <mergeCell ref="DX253:EJ253"/>
    <mergeCell ref="DX249:EJ249"/>
    <mergeCell ref="DX250:EJ250"/>
    <mergeCell ref="DX254:EJ254"/>
    <mergeCell ref="DX251:EJ251"/>
    <mergeCell ref="EK254:EW254"/>
    <mergeCell ref="EX254:FG254"/>
    <mergeCell ref="EK252:EW252"/>
    <mergeCell ref="EX252:FG252"/>
    <mergeCell ref="EK260:EW260"/>
    <mergeCell ref="DK254:DW254"/>
    <mergeCell ref="DK259:DW259"/>
    <mergeCell ref="DX259:EJ259"/>
    <mergeCell ref="DK260:DW260"/>
    <mergeCell ref="DX260:EJ260"/>
    <mergeCell ref="BC249:BT249"/>
    <mergeCell ref="BC248:BT248"/>
    <mergeCell ref="EK258:EW258"/>
    <mergeCell ref="BU253:CG253"/>
    <mergeCell ref="CH253:CW253"/>
    <mergeCell ref="CX250:DJ250"/>
    <mergeCell ref="BU250:CG250"/>
    <mergeCell ref="BU249:CG249"/>
    <mergeCell ref="CH248:CW248"/>
    <mergeCell ref="DK250:DW250"/>
    <mergeCell ref="EX249:FJ249"/>
    <mergeCell ref="EK249:EW249"/>
    <mergeCell ref="EX248:FJ248"/>
    <mergeCell ref="DK249:DW249"/>
    <mergeCell ref="DX248:EJ248"/>
    <mergeCell ref="EK248:EW248"/>
    <mergeCell ref="A245:AJ246"/>
    <mergeCell ref="AK245:AP246"/>
    <mergeCell ref="AQ245:BB246"/>
    <mergeCell ref="BC245:BT246"/>
    <mergeCell ref="A242:AJ242"/>
    <mergeCell ref="AK242:AP242"/>
    <mergeCell ref="AQ242:BB242"/>
    <mergeCell ref="A243:BH243"/>
    <mergeCell ref="BC242:BT242"/>
    <mergeCell ref="CX253:DJ253"/>
    <mergeCell ref="CX252:DJ252"/>
    <mergeCell ref="CX263:DJ263"/>
    <mergeCell ref="CX266:DJ266"/>
    <mergeCell ref="CX249:DJ249"/>
    <mergeCell ref="CX248:DJ248"/>
    <mergeCell ref="DX252:EJ252"/>
    <mergeCell ref="DK251:DW251"/>
    <mergeCell ref="CX251:DJ251"/>
    <mergeCell ref="DK252:DW252"/>
    <mergeCell ref="EX275:FJ275"/>
    <mergeCell ref="EK257:FJ257"/>
    <mergeCell ref="EX247:FJ247"/>
    <mergeCell ref="CR255:FG255"/>
    <mergeCell ref="EX258:FJ258"/>
    <mergeCell ref="EK259:EW259"/>
    <mergeCell ref="CH254:CW254"/>
    <mergeCell ref="DK258:DW258"/>
    <mergeCell ref="CH258:CW258"/>
    <mergeCell ref="CH268:CW268"/>
    <mergeCell ref="EK275:EW275"/>
    <mergeCell ref="EX276:FJ276"/>
    <mergeCell ref="EX283:FG283"/>
    <mergeCell ref="EX285:FJ285"/>
    <mergeCell ref="EK285:EW285"/>
    <mergeCell ref="EK284:EW284"/>
    <mergeCell ref="EK283:EW283"/>
    <mergeCell ref="EX277:FJ277"/>
    <mergeCell ref="EK278:EW278"/>
    <mergeCell ref="EK277:EW277"/>
    <mergeCell ref="EK276:EW276"/>
    <mergeCell ref="EX290:FG290"/>
    <mergeCell ref="EK287:EW287"/>
    <mergeCell ref="EX287:FJ287"/>
    <mergeCell ref="EX289:FJ289"/>
    <mergeCell ref="EK288:EW288"/>
    <mergeCell ref="EK289:EW289"/>
    <mergeCell ref="EX288:FJ288"/>
    <mergeCell ref="EX286:FJ286"/>
    <mergeCell ref="EX282:FJ282"/>
    <mergeCell ref="EK152:EW152"/>
    <mergeCell ref="EK142:EW142"/>
    <mergeCell ref="EK150:EW150"/>
    <mergeCell ref="EK147:EW147"/>
    <mergeCell ref="EK145:EW145"/>
    <mergeCell ref="EK143:EW143"/>
    <mergeCell ref="EX273:FJ273"/>
    <mergeCell ref="EK240:EW240"/>
    <mergeCell ref="EK232:EW232"/>
    <mergeCell ref="EK225:EW225"/>
    <mergeCell ref="A234:FJ234"/>
    <mergeCell ref="EK235:FJ235"/>
    <mergeCell ref="DX237:EJ237"/>
    <mergeCell ref="EK236:EW236"/>
    <mergeCell ref="EX266:FG266"/>
    <mergeCell ref="CH257:EJ257"/>
    <mergeCell ref="EK274:EW274"/>
    <mergeCell ref="EK242:EW242"/>
    <mergeCell ref="EK265:EW265"/>
    <mergeCell ref="EK264:EW264"/>
    <mergeCell ref="EK272:EW272"/>
    <mergeCell ref="EK273:EW273"/>
    <mergeCell ref="EK253:EW253"/>
    <mergeCell ref="EK263:EW263"/>
    <mergeCell ref="EK262:EW262"/>
    <mergeCell ref="A244:FJ244"/>
    <mergeCell ref="EX142:FJ142"/>
    <mergeCell ref="EX138:FJ138"/>
    <mergeCell ref="EX140:FJ140"/>
    <mergeCell ref="EX141:FJ141"/>
    <mergeCell ref="EX139:FJ139"/>
    <mergeCell ref="DN107:ED107"/>
    <mergeCell ref="ET108:FJ108"/>
    <mergeCell ref="EK118:EW118"/>
    <mergeCell ref="EX118:FJ118"/>
    <mergeCell ref="DK118:DW118"/>
    <mergeCell ref="DK117:DW117"/>
    <mergeCell ref="DN108:ED108"/>
    <mergeCell ref="DX113:EJ113"/>
    <mergeCell ref="EK113:EW113"/>
    <mergeCell ref="EX114:FJ114"/>
    <mergeCell ref="EK116:EW116"/>
    <mergeCell ref="EX121:FG121"/>
    <mergeCell ref="DX118:EJ118"/>
    <mergeCell ref="DX117:EJ117"/>
    <mergeCell ref="DX119:EJ119"/>
    <mergeCell ref="DX121:EJ121"/>
    <mergeCell ref="EK121:EW121"/>
    <mergeCell ref="EK120:EW120"/>
    <mergeCell ref="DX120:EJ120"/>
    <mergeCell ref="EX120:FJ120"/>
    <mergeCell ref="CH114:CW114"/>
    <mergeCell ref="DK113:DW113"/>
    <mergeCell ref="EX113:FJ113"/>
    <mergeCell ref="EK119:EW119"/>
    <mergeCell ref="EX119:FJ119"/>
    <mergeCell ref="EX117:FJ117"/>
    <mergeCell ref="EX115:FJ115"/>
    <mergeCell ref="EK114:EW114"/>
    <mergeCell ref="EK115:EW115"/>
    <mergeCell ref="EX116:FJ116"/>
    <mergeCell ref="CH117:CW117"/>
    <mergeCell ref="CH115:CW115"/>
    <mergeCell ref="DK115:DW115"/>
    <mergeCell ref="CX117:DJ117"/>
    <mergeCell ref="CW105:DM105"/>
    <mergeCell ref="DK114:DW114"/>
    <mergeCell ref="DK116:DW116"/>
    <mergeCell ref="CX114:DJ114"/>
    <mergeCell ref="CH116:CW116"/>
    <mergeCell ref="CX113:DJ113"/>
    <mergeCell ref="DN106:ED106"/>
    <mergeCell ref="DN105:ED105"/>
    <mergeCell ref="DX116:EJ116"/>
    <mergeCell ref="DX114:EJ114"/>
    <mergeCell ref="BU123:CG123"/>
    <mergeCell ref="CH123:CW123"/>
    <mergeCell ref="CH125:CW125"/>
    <mergeCell ref="BU119:CG119"/>
    <mergeCell ref="BU124:CG124"/>
    <mergeCell ref="CH119:CW119"/>
    <mergeCell ref="CH121:CW121"/>
    <mergeCell ref="BU120:CG120"/>
    <mergeCell ref="BU121:CG121"/>
    <mergeCell ref="BU122:CG122"/>
    <mergeCell ref="BU130:CG130"/>
    <mergeCell ref="CH130:CW130"/>
    <mergeCell ref="BU125:CG125"/>
    <mergeCell ref="CH132:CW132"/>
    <mergeCell ref="CG127:CX127"/>
    <mergeCell ref="CX131:DJ131"/>
    <mergeCell ref="BU126:CG126"/>
    <mergeCell ref="CH126:CW126"/>
    <mergeCell ref="CX126:DJ126"/>
    <mergeCell ref="CX130:DJ130"/>
    <mergeCell ref="CH120:CW120"/>
    <mergeCell ref="CH122:CW122"/>
    <mergeCell ref="BC132:BT132"/>
    <mergeCell ref="BC134:BT134"/>
    <mergeCell ref="CH129:CW129"/>
    <mergeCell ref="BC122:BT122"/>
    <mergeCell ref="BC121:BR121"/>
    <mergeCell ref="BC125:BT125"/>
    <mergeCell ref="BC123:BT123"/>
    <mergeCell ref="BC120:BT120"/>
    <mergeCell ref="BU159:CG159"/>
    <mergeCell ref="DK131:DW131"/>
    <mergeCell ref="CH131:CW131"/>
    <mergeCell ref="BC133:BT133"/>
    <mergeCell ref="CH133:CW133"/>
    <mergeCell ref="BC131:BT131"/>
    <mergeCell ref="BU131:CG131"/>
    <mergeCell ref="BU133:CG133"/>
    <mergeCell ref="BU132:CG132"/>
    <mergeCell ref="CX152:DJ152"/>
    <mergeCell ref="CX159:DJ159"/>
    <mergeCell ref="BU154:CG154"/>
    <mergeCell ref="BU134:CG134"/>
    <mergeCell ref="BU137:CG137"/>
    <mergeCell ref="CX136:DJ136"/>
    <mergeCell ref="BU152:CG152"/>
    <mergeCell ref="CI147:CW147"/>
    <mergeCell ref="BU147:CG147"/>
    <mergeCell ref="CH146:CW146"/>
    <mergeCell ref="CX145:DJ145"/>
    <mergeCell ref="EX153:FG153"/>
    <mergeCell ref="EK154:EW154"/>
    <mergeCell ref="EX154:FG154"/>
    <mergeCell ref="CX154:DJ154"/>
    <mergeCell ref="DK154:DW154"/>
    <mergeCell ref="DX163:EJ163"/>
    <mergeCell ref="DX162:EJ162"/>
    <mergeCell ref="DX158:EJ158"/>
    <mergeCell ref="DK148:DW148"/>
    <mergeCell ref="DK149:DW149"/>
    <mergeCell ref="DK151:DW151"/>
    <mergeCell ref="CY156:FG156"/>
    <mergeCell ref="EX155:FG155"/>
    <mergeCell ref="EX152:FG152"/>
    <mergeCell ref="DX152:EJ152"/>
    <mergeCell ref="EX144:FJ144"/>
    <mergeCell ref="EX145:FG145"/>
    <mergeCell ref="DX151:EJ151"/>
    <mergeCell ref="EK144:EW144"/>
    <mergeCell ref="EX151:FG151"/>
    <mergeCell ref="EX150:FG150"/>
    <mergeCell ref="DX145:EJ145"/>
    <mergeCell ref="DX149:EJ149"/>
    <mergeCell ref="EX147:FE147"/>
    <mergeCell ref="EK151:EW151"/>
    <mergeCell ref="EK168:EW168"/>
    <mergeCell ref="EK166:FJ166"/>
    <mergeCell ref="EX167:FJ167"/>
    <mergeCell ref="EX160:FH160"/>
    <mergeCell ref="EX162:FG162"/>
    <mergeCell ref="EK162:EW162"/>
    <mergeCell ref="EX161:FG161"/>
    <mergeCell ref="EX163:FJ163"/>
    <mergeCell ref="EX164:FJ164"/>
    <mergeCell ref="EK163:EW163"/>
    <mergeCell ref="EX172:FG172"/>
    <mergeCell ref="EX188:FJ188"/>
    <mergeCell ref="EX179:FG179"/>
    <mergeCell ref="EX187:FJ187"/>
    <mergeCell ref="EX176:FG176"/>
    <mergeCell ref="EX175:FG175"/>
    <mergeCell ref="EX183:FG183"/>
    <mergeCell ref="EX182:FG182"/>
    <mergeCell ref="EK218:EW218"/>
    <mergeCell ref="EX218:FJ218"/>
    <mergeCell ref="EX215:FG215"/>
    <mergeCell ref="EX191:FJ191"/>
    <mergeCell ref="EK211:EW211"/>
    <mergeCell ref="EX211:FJ211"/>
    <mergeCell ref="EX210:FJ210"/>
    <mergeCell ref="EK210:EW210"/>
    <mergeCell ref="EK194:EW194"/>
    <mergeCell ref="EK192:EW192"/>
    <mergeCell ref="DX159:EJ159"/>
    <mergeCell ref="DX160:EJ160"/>
    <mergeCell ref="DX161:EJ161"/>
    <mergeCell ref="EK160:EW160"/>
    <mergeCell ref="EK161:EW161"/>
    <mergeCell ref="EK159:EW159"/>
    <mergeCell ref="DX197:EJ197"/>
    <mergeCell ref="EX209:FG209"/>
    <mergeCell ref="EK209:EW209"/>
    <mergeCell ref="EX192:FJ192"/>
    <mergeCell ref="EX193:FJ193"/>
    <mergeCell ref="DX193:EJ193"/>
    <mergeCell ref="DX192:EJ192"/>
    <mergeCell ref="EK204:FJ204"/>
    <mergeCell ref="DX201:EJ201"/>
    <mergeCell ref="EX202:FJ202"/>
    <mergeCell ref="EK219:EW219"/>
    <mergeCell ref="EK220:EW220"/>
    <mergeCell ref="CM221:FG221"/>
    <mergeCell ref="DX200:EJ200"/>
    <mergeCell ref="EK217:EW217"/>
    <mergeCell ref="EX220:FJ220"/>
    <mergeCell ref="EX219:FJ219"/>
    <mergeCell ref="EK215:EW215"/>
    <mergeCell ref="EX217:FJ217"/>
    <mergeCell ref="EX216:FJ216"/>
    <mergeCell ref="EK175:EW175"/>
    <mergeCell ref="EK190:EW190"/>
    <mergeCell ref="EK189:EW189"/>
    <mergeCell ref="EK187:EW187"/>
    <mergeCell ref="EK182:EW182"/>
    <mergeCell ref="EK176:EW176"/>
    <mergeCell ref="EK179:EW179"/>
    <mergeCell ref="EK180:EW180"/>
    <mergeCell ref="CX215:DJ215"/>
    <mergeCell ref="CX216:DJ216"/>
    <mergeCell ref="EX214:FG214"/>
    <mergeCell ref="EK213:EW213"/>
    <mergeCell ref="EK216:EW216"/>
    <mergeCell ref="EK214:EW214"/>
    <mergeCell ref="DX215:EJ215"/>
    <mergeCell ref="DX214:EJ214"/>
    <mergeCell ref="EX213:FJ213"/>
    <mergeCell ref="CX214:DJ214"/>
    <mergeCell ref="EK157:FJ157"/>
    <mergeCell ref="EX159:FJ159"/>
    <mergeCell ref="EK158:EW158"/>
    <mergeCell ref="EX158:FJ158"/>
    <mergeCell ref="EK228:EW228"/>
    <mergeCell ref="EX232:FG232"/>
    <mergeCell ref="CR233:FG233"/>
    <mergeCell ref="EX224:FJ224"/>
    <mergeCell ref="DX224:EJ224"/>
    <mergeCell ref="EX225:FJ225"/>
    <mergeCell ref="DX225:EJ225"/>
    <mergeCell ref="EK224:EW224"/>
    <mergeCell ref="DX228:EJ228"/>
    <mergeCell ref="DX229:EJ229"/>
    <mergeCell ref="EX241:FG241"/>
    <mergeCell ref="EX240:FG240"/>
    <mergeCell ref="EX226:FJ226"/>
    <mergeCell ref="EX231:FG231"/>
    <mergeCell ref="EX230:FG230"/>
    <mergeCell ref="CX230:DJ230"/>
    <mergeCell ref="CH232:CW232"/>
    <mergeCell ref="CX232:DJ232"/>
    <mergeCell ref="EX238:FJ238"/>
    <mergeCell ref="EK237:EW237"/>
    <mergeCell ref="EK238:EW238"/>
    <mergeCell ref="EX237:FJ237"/>
    <mergeCell ref="EK230:EW230"/>
    <mergeCell ref="CR243:FG243"/>
    <mergeCell ref="DX242:EJ242"/>
    <mergeCell ref="DK246:DW246"/>
    <mergeCell ref="EX236:FJ236"/>
    <mergeCell ref="CX236:DJ236"/>
    <mergeCell ref="DX236:EJ236"/>
    <mergeCell ref="CH236:CW236"/>
    <mergeCell ref="EK239:EW239"/>
    <mergeCell ref="EX239:FJ239"/>
    <mergeCell ref="EK241:EW241"/>
    <mergeCell ref="DK248:DW248"/>
    <mergeCell ref="EK245:FJ245"/>
    <mergeCell ref="DX246:EJ246"/>
    <mergeCell ref="EX246:FJ246"/>
    <mergeCell ref="EK246:EW246"/>
    <mergeCell ref="EK247:EW247"/>
    <mergeCell ref="EK268:EW268"/>
    <mergeCell ref="EK261:EW261"/>
    <mergeCell ref="DK274:DW274"/>
    <mergeCell ref="DK268:DW268"/>
    <mergeCell ref="DX268:EJ268"/>
    <mergeCell ref="DX261:EJ261"/>
    <mergeCell ref="DX262:EJ262"/>
    <mergeCell ref="DX263:EJ263"/>
    <mergeCell ref="DK264:DW264"/>
    <mergeCell ref="DX264:EJ264"/>
    <mergeCell ref="CH271:CW271"/>
    <mergeCell ref="DX273:EJ273"/>
    <mergeCell ref="DX272:EJ272"/>
    <mergeCell ref="DX271:EJ271"/>
    <mergeCell ref="CX273:DJ273"/>
    <mergeCell ref="CX272:DJ272"/>
    <mergeCell ref="DX226:EJ226"/>
    <mergeCell ref="DK229:DW229"/>
    <mergeCell ref="DX274:EJ274"/>
    <mergeCell ref="CX274:DJ274"/>
    <mergeCell ref="DK271:DW271"/>
    <mergeCell ref="DX232:EJ232"/>
    <mergeCell ref="DK232:DW232"/>
    <mergeCell ref="DX265:EJ265"/>
    <mergeCell ref="CX247:DJ247"/>
    <mergeCell ref="DK247:DW247"/>
    <mergeCell ref="DX240:EJ240"/>
    <mergeCell ref="DX230:EJ230"/>
    <mergeCell ref="DK236:DW236"/>
    <mergeCell ref="DX238:EJ238"/>
    <mergeCell ref="DK239:DW239"/>
    <mergeCell ref="DK238:DW238"/>
    <mergeCell ref="DK237:DW237"/>
    <mergeCell ref="BC263:BT263"/>
    <mergeCell ref="CH263:CW263"/>
    <mergeCell ref="BU263:CG263"/>
    <mergeCell ref="EX267:FJ267"/>
    <mergeCell ref="EK267:EW267"/>
    <mergeCell ref="CH267:CW267"/>
    <mergeCell ref="CX265:DJ265"/>
    <mergeCell ref="DX267:EJ267"/>
    <mergeCell ref="CX267:DJ267"/>
    <mergeCell ref="DK224:DW224"/>
    <mergeCell ref="CX228:DJ228"/>
    <mergeCell ref="CX227:DJ227"/>
    <mergeCell ref="CX224:DJ224"/>
    <mergeCell ref="CX226:DJ226"/>
    <mergeCell ref="DK228:DW228"/>
    <mergeCell ref="DK227:DW227"/>
    <mergeCell ref="DK225:DW225"/>
    <mergeCell ref="DK226:DW226"/>
    <mergeCell ref="EX196:FJ196"/>
    <mergeCell ref="CH164:CW164"/>
    <mergeCell ref="DX168:EJ168"/>
    <mergeCell ref="CY165:FG165"/>
    <mergeCell ref="EX170:FG170"/>
    <mergeCell ref="EK167:EW167"/>
    <mergeCell ref="EX168:FJ168"/>
    <mergeCell ref="EK164:EW164"/>
    <mergeCell ref="CX167:DJ167"/>
    <mergeCell ref="EX189:FJ189"/>
    <mergeCell ref="DX167:EJ167"/>
    <mergeCell ref="EK169:EW169"/>
    <mergeCell ref="CX170:DJ170"/>
    <mergeCell ref="DX146:EJ146"/>
    <mergeCell ref="DK146:DW146"/>
    <mergeCell ref="CX149:DJ149"/>
    <mergeCell ref="CX151:DJ151"/>
    <mergeCell ref="CX155:DJ155"/>
    <mergeCell ref="CX169:DJ169"/>
    <mergeCell ref="DK168:DW168"/>
    <mergeCell ref="CX162:DJ162"/>
    <mergeCell ref="CX168:DJ168"/>
    <mergeCell ref="EK155:EW155"/>
    <mergeCell ref="EK153:EW153"/>
    <mergeCell ref="DK153:DW153"/>
    <mergeCell ref="DX153:EJ153"/>
    <mergeCell ref="DX154:EJ154"/>
    <mergeCell ref="CX163:DJ163"/>
    <mergeCell ref="CX161:DJ161"/>
    <mergeCell ref="CG165:CX165"/>
    <mergeCell ref="BC145:BR145"/>
    <mergeCell ref="BC139:BT139"/>
    <mergeCell ref="BU139:CG139"/>
    <mergeCell ref="BU138:CG138"/>
    <mergeCell ref="BU140:CG140"/>
    <mergeCell ref="BC144:BT144"/>
    <mergeCell ref="BU145:CG145"/>
    <mergeCell ref="BU144:CG144"/>
    <mergeCell ref="BU141:CG141"/>
    <mergeCell ref="BU143:CG143"/>
    <mergeCell ref="A142:AJ142"/>
    <mergeCell ref="AQ142:BB142"/>
    <mergeCell ref="A141:AJ141"/>
    <mergeCell ref="BC140:BT140"/>
    <mergeCell ref="BC142:BT142"/>
    <mergeCell ref="BC141:BT141"/>
    <mergeCell ref="AK140:AP140"/>
    <mergeCell ref="AK142:AP142"/>
    <mergeCell ref="AQ141:BB141"/>
    <mergeCell ref="AK141:AP141"/>
    <mergeCell ref="AK139:AP139"/>
    <mergeCell ref="A138:AJ138"/>
    <mergeCell ref="A139:AJ139"/>
    <mergeCell ref="A140:AJ140"/>
    <mergeCell ref="AQ132:BB132"/>
    <mergeCell ref="AK137:AP137"/>
    <mergeCell ref="AK136:AP136"/>
    <mergeCell ref="AQ140:BB140"/>
    <mergeCell ref="AQ135:BB135"/>
    <mergeCell ref="AQ134:BB134"/>
    <mergeCell ref="AQ133:BB133"/>
    <mergeCell ref="AQ139:BB139"/>
    <mergeCell ref="AQ138:BB138"/>
    <mergeCell ref="AK138:AP138"/>
    <mergeCell ref="A132:AJ132"/>
    <mergeCell ref="AK132:AP132"/>
    <mergeCell ref="A135:AJ135"/>
    <mergeCell ref="A133:AJ133"/>
    <mergeCell ref="AK135:AP135"/>
    <mergeCell ref="AK133:AP133"/>
    <mergeCell ref="AK134:AP134"/>
    <mergeCell ref="A137:AJ137"/>
    <mergeCell ref="AN18:AS18"/>
    <mergeCell ref="A17:AM17"/>
    <mergeCell ref="A18:AM18"/>
    <mergeCell ref="A34:AM34"/>
    <mergeCell ref="A113:AJ113"/>
    <mergeCell ref="AK116:AP116"/>
    <mergeCell ref="AK114:AP114"/>
    <mergeCell ref="AN35:AS35"/>
    <mergeCell ref="A32:AM32"/>
    <mergeCell ref="A16:AM16"/>
    <mergeCell ref="AN16:AS16"/>
    <mergeCell ref="AN17:AS17"/>
    <mergeCell ref="A20:AM20"/>
    <mergeCell ref="AN20:AS20"/>
    <mergeCell ref="A15:AM15"/>
    <mergeCell ref="AK111:AP112"/>
    <mergeCell ref="A111:AJ112"/>
    <mergeCell ref="A21:AM21"/>
    <mergeCell ref="AN21:AS21"/>
    <mergeCell ref="A47:AM47"/>
    <mergeCell ref="AN15:AS15"/>
    <mergeCell ref="A19:AM19"/>
    <mergeCell ref="AN19:AS19"/>
    <mergeCell ref="AN33:AS33"/>
    <mergeCell ref="A33:AM33"/>
    <mergeCell ref="AN34:AS34"/>
    <mergeCell ref="A116:AJ116"/>
    <mergeCell ref="AN78:AS78"/>
    <mergeCell ref="A69:AM69"/>
    <mergeCell ref="AN74:AS74"/>
    <mergeCell ref="AN75:AS75"/>
    <mergeCell ref="AN76:AS76"/>
    <mergeCell ref="AN80:AS80"/>
    <mergeCell ref="AN57:AS57"/>
    <mergeCell ref="A121:AJ121"/>
    <mergeCell ref="A120:AJ120"/>
    <mergeCell ref="A119:AJ119"/>
    <mergeCell ref="A35:AM35"/>
    <mergeCell ref="A61:AM61"/>
    <mergeCell ref="A60:AM60"/>
    <mergeCell ref="A53:AM53"/>
    <mergeCell ref="A51:AM51"/>
    <mergeCell ref="A52:AM52"/>
    <mergeCell ref="A56:AM56"/>
    <mergeCell ref="CH118:CW118"/>
    <mergeCell ref="BC116:BT116"/>
    <mergeCell ref="A117:AJ117"/>
    <mergeCell ref="A115:AJ115"/>
    <mergeCell ref="A118:AJ118"/>
    <mergeCell ref="AQ117:BB117"/>
    <mergeCell ref="BC117:BT117"/>
    <mergeCell ref="BU117:CG117"/>
    <mergeCell ref="BU116:CG116"/>
    <mergeCell ref="BU115:CG115"/>
    <mergeCell ref="CF40:CV40"/>
    <mergeCell ref="CF42:CV42"/>
    <mergeCell ref="CF37:CV37"/>
    <mergeCell ref="AK119:AP119"/>
    <mergeCell ref="AN69:AS69"/>
    <mergeCell ref="AN70:AS70"/>
    <mergeCell ref="BJ68:CE68"/>
    <mergeCell ref="AT69:BI69"/>
    <mergeCell ref="AN68:AS68"/>
    <mergeCell ref="BU114:CG114"/>
    <mergeCell ref="CF48:CV48"/>
    <mergeCell ref="CF61:CV61"/>
    <mergeCell ref="AN62:AS62"/>
    <mergeCell ref="AN61:AS61"/>
    <mergeCell ref="AT61:BI61"/>
    <mergeCell ref="AN60:AS60"/>
    <mergeCell ref="BJ51:CE51"/>
    <mergeCell ref="BJ54:CE54"/>
    <mergeCell ref="BJ52:CE52"/>
    <mergeCell ref="BJ53:CE53"/>
    <mergeCell ref="AQ149:BB149"/>
    <mergeCell ref="AQ151:BB151"/>
    <mergeCell ref="AQ152:BB152"/>
    <mergeCell ref="AQ150:BB150"/>
    <mergeCell ref="BC151:BR151"/>
    <mergeCell ref="BU150:CG150"/>
    <mergeCell ref="BU153:CG153"/>
    <mergeCell ref="BC147:BI147"/>
    <mergeCell ref="BC148:BR148"/>
    <mergeCell ref="BU151:CG151"/>
    <mergeCell ref="BC153:BP153"/>
    <mergeCell ref="AT56:BI56"/>
    <mergeCell ref="AT58:BI58"/>
    <mergeCell ref="AT57:BI57"/>
    <mergeCell ref="BJ56:CE56"/>
    <mergeCell ref="BJ58:CE58"/>
    <mergeCell ref="BJ57:CE57"/>
    <mergeCell ref="BU146:CG146"/>
    <mergeCell ref="AQ136:BB136"/>
    <mergeCell ref="BJ100:CE100"/>
    <mergeCell ref="AQ114:BB114"/>
    <mergeCell ref="BU113:CG113"/>
    <mergeCell ref="AN101:AS101"/>
    <mergeCell ref="AQ113:BB113"/>
    <mergeCell ref="BC113:BT113"/>
    <mergeCell ref="AN108:AS108"/>
    <mergeCell ref="BJ108:CE108"/>
    <mergeCell ref="AN58:AS58"/>
    <mergeCell ref="AN59:AS59"/>
    <mergeCell ref="AN56:AS56"/>
    <mergeCell ref="AV307:BK307"/>
    <mergeCell ref="A305:AO306"/>
    <mergeCell ref="BJ70:CE70"/>
    <mergeCell ref="BC152:BR152"/>
    <mergeCell ref="AT71:BI71"/>
    <mergeCell ref="AK117:AP117"/>
    <mergeCell ref="AK118:AP118"/>
    <mergeCell ref="AQ299:BB299"/>
    <mergeCell ref="AQ298:BB298"/>
    <mergeCell ref="AP305:AU306"/>
    <mergeCell ref="AP307:AU307"/>
    <mergeCell ref="AK299:AP299"/>
    <mergeCell ref="AK298:AP298"/>
    <mergeCell ref="BC115:BT115"/>
    <mergeCell ref="BC114:BT114"/>
    <mergeCell ref="A286:AJ286"/>
    <mergeCell ref="AV310:BK310"/>
    <mergeCell ref="BL309:CE309"/>
    <mergeCell ref="A307:AO307"/>
    <mergeCell ref="A297:AJ297"/>
    <mergeCell ref="BU300:CG300"/>
    <mergeCell ref="AQ300:BB300"/>
    <mergeCell ref="A287:AJ287"/>
    <mergeCell ref="A309:AO309"/>
    <mergeCell ref="AP309:AU309"/>
    <mergeCell ref="AP310:AU310"/>
    <mergeCell ref="AV308:BK308"/>
    <mergeCell ref="A308:AO308"/>
    <mergeCell ref="AP308:AU308"/>
    <mergeCell ref="A310:AO310"/>
    <mergeCell ref="AV309:BK309"/>
    <mergeCell ref="DN315:ED315"/>
    <mergeCell ref="A311:AO311"/>
    <mergeCell ref="AP311:AU311"/>
    <mergeCell ref="CF314:CV314"/>
    <mergeCell ref="CW314:DM314"/>
    <mergeCell ref="A314:AO314"/>
    <mergeCell ref="AP314:AU314"/>
    <mergeCell ref="CW311:DM311"/>
    <mergeCell ref="A313:AO313"/>
    <mergeCell ref="AP313:AU313"/>
    <mergeCell ref="A318:AO318"/>
    <mergeCell ref="AP318:AU318"/>
    <mergeCell ref="AV318:BK318"/>
    <mergeCell ref="A315:AO315"/>
    <mergeCell ref="AP315:AU315"/>
    <mergeCell ref="AV315:BK315"/>
    <mergeCell ref="A317:AO317"/>
    <mergeCell ref="AP316:AU316"/>
    <mergeCell ref="AV316:BK316"/>
    <mergeCell ref="AP317:AU317"/>
    <mergeCell ref="AV313:BK313"/>
    <mergeCell ref="AV314:BK314"/>
    <mergeCell ref="CF318:CV318"/>
    <mergeCell ref="CF315:CV315"/>
    <mergeCell ref="BL317:CE317"/>
    <mergeCell ref="AV317:BK317"/>
    <mergeCell ref="BL315:CE315"/>
    <mergeCell ref="CW318:DM318"/>
    <mergeCell ref="CW315:DM315"/>
    <mergeCell ref="AD325:AF325"/>
    <mergeCell ref="R322:AE322"/>
    <mergeCell ref="R323:AE323"/>
    <mergeCell ref="AH323:BH323"/>
    <mergeCell ref="AH322:BH322"/>
    <mergeCell ref="AH321:BH321"/>
    <mergeCell ref="BL316:CE316"/>
    <mergeCell ref="A316:AO316"/>
    <mergeCell ref="A325:B325"/>
    <mergeCell ref="C325:E325"/>
    <mergeCell ref="I325:X325"/>
    <mergeCell ref="Y325:AC325"/>
    <mergeCell ref="DS322:ES322"/>
    <mergeCell ref="DC322:DP322"/>
    <mergeCell ref="N321:AE321"/>
    <mergeCell ref="BL318:CE318"/>
    <mergeCell ref="DS321:ES321"/>
    <mergeCell ref="EE318:ES318"/>
    <mergeCell ref="DC321:DP321"/>
    <mergeCell ref="DN318:ED318"/>
    <mergeCell ref="AH320:BH320"/>
    <mergeCell ref="N320:AE320"/>
    <mergeCell ref="DN317:ED317"/>
    <mergeCell ref="CF317:CV317"/>
    <mergeCell ref="CF316:CV316"/>
    <mergeCell ref="CW316:DM316"/>
    <mergeCell ref="DN316:ED316"/>
    <mergeCell ref="CW317:DM317"/>
    <mergeCell ref="ET318:FJ318"/>
    <mergeCell ref="ET315:FJ315"/>
    <mergeCell ref="ET317:FJ317"/>
    <mergeCell ref="EE317:ES317"/>
    <mergeCell ref="ET316:FJ316"/>
    <mergeCell ref="EE315:ES315"/>
    <mergeCell ref="EE316:ES316"/>
    <mergeCell ref="CW313:DM313"/>
    <mergeCell ref="BL312:CE312"/>
    <mergeCell ref="BL314:CE314"/>
    <mergeCell ref="BL313:CE313"/>
    <mergeCell ref="CF313:CV313"/>
    <mergeCell ref="A312:AO312"/>
    <mergeCell ref="AP312:AU312"/>
    <mergeCell ref="EE311:ES311"/>
    <mergeCell ref="AV312:BK312"/>
    <mergeCell ref="BL311:CE311"/>
    <mergeCell ref="EE312:ES312"/>
    <mergeCell ref="DN311:ED311"/>
    <mergeCell ref="CW312:DM312"/>
    <mergeCell ref="CF312:CV312"/>
    <mergeCell ref="AV311:BK311"/>
    <mergeCell ref="CW308:DM308"/>
    <mergeCell ref="CW309:DM309"/>
    <mergeCell ref="BL307:CE307"/>
    <mergeCell ref="CF311:CV311"/>
    <mergeCell ref="CW310:DM310"/>
    <mergeCell ref="BL310:CE310"/>
    <mergeCell ref="CF310:CV310"/>
    <mergeCell ref="CF308:CV308"/>
    <mergeCell ref="CF309:CV309"/>
    <mergeCell ref="BL308:CE308"/>
    <mergeCell ref="EE307:ES307"/>
    <mergeCell ref="BL305:CE306"/>
    <mergeCell ref="CF305:ES305"/>
    <mergeCell ref="CF307:CV307"/>
    <mergeCell ref="CW307:DM307"/>
    <mergeCell ref="CX289:DJ289"/>
    <mergeCell ref="DK289:DW289"/>
    <mergeCell ref="DX289:EJ289"/>
    <mergeCell ref="CX295:DJ295"/>
    <mergeCell ref="AK288:AP288"/>
    <mergeCell ref="A289:AJ289"/>
    <mergeCell ref="AK289:AP289"/>
    <mergeCell ref="AK287:AP287"/>
    <mergeCell ref="A288:AJ288"/>
    <mergeCell ref="A290:AJ290"/>
    <mergeCell ref="A300:AJ300"/>
    <mergeCell ref="AK297:AP297"/>
    <mergeCell ref="DK299:DW299"/>
    <mergeCell ref="BC300:BT300"/>
    <mergeCell ref="BC298:BT298"/>
    <mergeCell ref="BC299:BT299"/>
    <mergeCell ref="A298:AJ298"/>
    <mergeCell ref="DK295:DW295"/>
    <mergeCell ref="CX296:DJ296"/>
    <mergeCell ref="EX302:FJ302"/>
    <mergeCell ref="EE306:ES306"/>
    <mergeCell ref="CX302:DJ302"/>
    <mergeCell ref="DX302:EJ302"/>
    <mergeCell ref="DK302:DW302"/>
    <mergeCell ref="DN306:ED306"/>
    <mergeCell ref="CI303:FG303"/>
    <mergeCell ref="CH302:CW302"/>
    <mergeCell ref="CF306:CV306"/>
    <mergeCell ref="CW306:DM306"/>
    <mergeCell ref="DK300:DW300"/>
    <mergeCell ref="CX300:DJ300"/>
    <mergeCell ref="BU297:CG297"/>
    <mergeCell ref="EK302:EW302"/>
    <mergeCell ref="CH300:CW300"/>
    <mergeCell ref="DX297:EJ297"/>
    <mergeCell ref="DX300:EJ300"/>
    <mergeCell ref="CX299:DJ299"/>
    <mergeCell ref="BU299:CG299"/>
    <mergeCell ref="DK298:DW298"/>
    <mergeCell ref="CX298:DJ298"/>
    <mergeCell ref="BU298:CG298"/>
    <mergeCell ref="CH298:CW298"/>
    <mergeCell ref="AQ297:BB297"/>
    <mergeCell ref="EX297:FJ297"/>
    <mergeCell ref="DK297:DW297"/>
    <mergeCell ref="CH299:CW299"/>
    <mergeCell ref="CX297:DJ297"/>
    <mergeCell ref="CH297:CW297"/>
    <mergeCell ref="EX298:FG298"/>
    <mergeCell ref="EX299:FJ299"/>
    <mergeCell ref="DX298:EJ298"/>
    <mergeCell ref="BC297:BT297"/>
    <mergeCell ref="DX294:EJ294"/>
    <mergeCell ref="EK297:EW297"/>
    <mergeCell ref="EK299:EW299"/>
    <mergeCell ref="EK298:EW298"/>
    <mergeCell ref="DX299:EJ299"/>
    <mergeCell ref="DX295:EJ295"/>
    <mergeCell ref="AQ289:BB289"/>
    <mergeCell ref="AK290:AP290"/>
    <mergeCell ref="CX294:DJ294"/>
    <mergeCell ref="A291:FG291"/>
    <mergeCell ref="AQ293:BB294"/>
    <mergeCell ref="A293:AJ294"/>
    <mergeCell ref="BC289:BT289"/>
    <mergeCell ref="BU290:CG290"/>
    <mergeCell ref="DK294:DW294"/>
    <mergeCell ref="EK290:EW290"/>
    <mergeCell ref="CH287:CW287"/>
    <mergeCell ref="AQ288:BB288"/>
    <mergeCell ref="BC288:BT288"/>
    <mergeCell ref="CH288:CW288"/>
    <mergeCell ref="BC287:BT287"/>
    <mergeCell ref="AQ287:BB287"/>
    <mergeCell ref="BU287:CG287"/>
    <mergeCell ref="DK275:DW275"/>
    <mergeCell ref="DK287:DW287"/>
    <mergeCell ref="DK266:DW266"/>
    <mergeCell ref="DK277:DW277"/>
    <mergeCell ref="DK283:DW283"/>
    <mergeCell ref="DK267:DW267"/>
    <mergeCell ref="DK272:DW272"/>
    <mergeCell ref="DK273:DW273"/>
    <mergeCell ref="CH270:EJ270"/>
    <mergeCell ref="CX268:DJ268"/>
    <mergeCell ref="DX223:EJ223"/>
    <mergeCell ref="DK223:DW223"/>
    <mergeCell ref="DX216:EJ216"/>
    <mergeCell ref="DX217:EJ217"/>
    <mergeCell ref="DX219:EJ219"/>
    <mergeCell ref="DK220:DW220"/>
    <mergeCell ref="DX220:EJ220"/>
    <mergeCell ref="DK216:DW216"/>
    <mergeCell ref="DX218:EJ218"/>
    <mergeCell ref="CH222:EJ222"/>
    <mergeCell ref="CX200:DJ200"/>
    <mergeCell ref="CX202:DJ202"/>
    <mergeCell ref="DK202:DW202"/>
    <mergeCell ref="DK200:DW200"/>
    <mergeCell ref="CX201:DJ201"/>
    <mergeCell ref="DK201:DW201"/>
    <mergeCell ref="DK206:DW206"/>
    <mergeCell ref="DK213:DW213"/>
    <mergeCell ref="DK215:DW215"/>
    <mergeCell ref="DK209:DW209"/>
    <mergeCell ref="DK210:DW210"/>
    <mergeCell ref="DK214:DW214"/>
    <mergeCell ref="DK211:DW211"/>
    <mergeCell ref="DK205:DW205"/>
    <mergeCell ref="DK207:DW207"/>
    <mergeCell ref="CX213:DJ213"/>
    <mergeCell ref="CX207:DJ207"/>
    <mergeCell ref="CX205:DJ205"/>
    <mergeCell ref="CX208:DJ208"/>
    <mergeCell ref="CX209:DJ209"/>
    <mergeCell ref="DK208:DW208"/>
    <mergeCell ref="CX212:DJ212"/>
    <mergeCell ref="DK212:DW212"/>
    <mergeCell ref="DX205:EJ205"/>
    <mergeCell ref="DX206:EJ206"/>
    <mergeCell ref="DX202:EJ202"/>
    <mergeCell ref="DX211:EJ211"/>
    <mergeCell ref="CH204:EJ204"/>
    <mergeCell ref="CH209:CW209"/>
    <mergeCell ref="CH208:CW208"/>
    <mergeCell ref="CH202:CW202"/>
    <mergeCell ref="DX210:EJ210"/>
    <mergeCell ref="CH206:CW206"/>
    <mergeCell ref="CX198:DJ198"/>
    <mergeCell ref="DK198:DW198"/>
    <mergeCell ref="DK199:DW199"/>
    <mergeCell ref="DX198:EJ198"/>
    <mergeCell ref="DX199:EJ199"/>
    <mergeCell ref="CX199:DJ199"/>
    <mergeCell ref="DX212:EJ212"/>
    <mergeCell ref="DX213:EJ213"/>
    <mergeCell ref="EK212:EW212"/>
    <mergeCell ref="EX208:FJ208"/>
    <mergeCell ref="DX209:EJ209"/>
    <mergeCell ref="DX208:EJ208"/>
    <mergeCell ref="EX194:FJ194"/>
    <mergeCell ref="EX207:FJ207"/>
    <mergeCell ref="EK206:EW206"/>
    <mergeCell ref="EK205:EW205"/>
    <mergeCell ref="EK202:EW202"/>
    <mergeCell ref="EK196:EW196"/>
    <mergeCell ref="EK195:EW195"/>
    <mergeCell ref="EX200:FJ200"/>
    <mergeCell ref="EX197:FG197"/>
    <mergeCell ref="EX198:FG198"/>
    <mergeCell ref="EX195:FJ195"/>
    <mergeCell ref="EX199:FG199"/>
    <mergeCell ref="DK197:DW197"/>
    <mergeCell ref="CX191:DJ191"/>
    <mergeCell ref="DK191:DW191"/>
    <mergeCell ref="DK194:DW194"/>
    <mergeCell ref="DK193:DW193"/>
    <mergeCell ref="DX194:EJ194"/>
    <mergeCell ref="CX192:DJ192"/>
    <mergeCell ref="DK192:DW192"/>
    <mergeCell ref="CH194:CW194"/>
    <mergeCell ref="CX194:DJ194"/>
    <mergeCell ref="CX193:DJ193"/>
    <mergeCell ref="CH197:CW197"/>
    <mergeCell ref="CX195:DJ195"/>
    <mergeCell ref="CH193:CW193"/>
    <mergeCell ref="CH189:CW189"/>
    <mergeCell ref="BU191:CG191"/>
    <mergeCell ref="DK190:DW190"/>
    <mergeCell ref="DX189:EJ189"/>
    <mergeCell ref="CX189:DJ189"/>
    <mergeCell ref="BU189:CG189"/>
    <mergeCell ref="DX191:EJ191"/>
    <mergeCell ref="DX190:EJ190"/>
    <mergeCell ref="A149:AJ149"/>
    <mergeCell ref="A151:AJ151"/>
    <mergeCell ref="AK149:AP149"/>
    <mergeCell ref="A150:AJ150"/>
    <mergeCell ref="AK150:AP150"/>
    <mergeCell ref="BC159:BT159"/>
    <mergeCell ref="AQ173:BB173"/>
    <mergeCell ref="CH157:EJ157"/>
    <mergeCell ref="CH173:CW173"/>
    <mergeCell ref="DX164:EJ164"/>
    <mergeCell ref="DK162:DW162"/>
    <mergeCell ref="DK160:DW160"/>
    <mergeCell ref="DK164:DW164"/>
    <mergeCell ref="DK161:DW161"/>
    <mergeCell ref="CX171:DJ171"/>
    <mergeCell ref="ET100:FJ100"/>
    <mergeCell ref="EE100:ES100"/>
    <mergeCell ref="EX122:FJ122"/>
    <mergeCell ref="EK122:EW122"/>
    <mergeCell ref="A109:FG109"/>
    <mergeCell ref="CW107:DM107"/>
    <mergeCell ref="CF108:CV108"/>
    <mergeCell ref="BJ106:CE106"/>
    <mergeCell ref="A110:FJ110"/>
    <mergeCell ref="A108:AM108"/>
    <mergeCell ref="DX115:EJ115"/>
    <mergeCell ref="ET103:FG103"/>
    <mergeCell ref="EE105:ES105"/>
    <mergeCell ref="A148:AJ148"/>
    <mergeCell ref="A114:AJ114"/>
    <mergeCell ref="DK144:DW144"/>
    <mergeCell ref="DX144:EJ144"/>
    <mergeCell ref="DX137:EJ137"/>
    <mergeCell ref="EE107:ES107"/>
    <mergeCell ref="EE106:ES106"/>
    <mergeCell ref="DN98:ED98"/>
    <mergeCell ref="DN94:ED94"/>
    <mergeCell ref="DN99:ED99"/>
    <mergeCell ref="BU118:CG118"/>
    <mergeCell ref="CX112:DJ112"/>
    <mergeCell ref="BJ99:CE99"/>
    <mergeCell ref="BJ98:CE98"/>
    <mergeCell ref="CW98:DM98"/>
    <mergeCell ref="CW99:DM99"/>
    <mergeCell ref="CF99:CV99"/>
    <mergeCell ref="DN88:ED88"/>
    <mergeCell ref="DN93:ED93"/>
    <mergeCell ref="DN89:ED89"/>
    <mergeCell ref="DN97:ED97"/>
    <mergeCell ref="DN92:ED92"/>
    <mergeCell ref="CW92:DM92"/>
    <mergeCell ref="EE98:ES98"/>
    <mergeCell ref="EE90:ES90"/>
    <mergeCell ref="EE94:ES94"/>
    <mergeCell ref="EE96:ES96"/>
    <mergeCell ref="EE95:ES95"/>
    <mergeCell ref="EE91:ES91"/>
    <mergeCell ref="CW91:DM91"/>
    <mergeCell ref="DN90:ED90"/>
    <mergeCell ref="DN91:ED91"/>
    <mergeCell ref="ET98:FJ98"/>
    <mergeCell ref="EE99:ES99"/>
    <mergeCell ref="ET91:FG91"/>
    <mergeCell ref="ET96:FJ96"/>
    <mergeCell ref="ET97:FJ97"/>
    <mergeCell ref="ET94:FJ94"/>
    <mergeCell ref="ET93:FJ93"/>
    <mergeCell ref="ET92:FJ92"/>
    <mergeCell ref="ET95:FJ95"/>
    <mergeCell ref="EE92:ES92"/>
    <mergeCell ref="EE59:ES59"/>
    <mergeCell ref="DN61:ED61"/>
    <mergeCell ref="DN77:ED77"/>
    <mergeCell ref="CW76:DM76"/>
    <mergeCell ref="CW77:DM77"/>
    <mergeCell ref="DN73:ED73"/>
    <mergeCell ref="DN72:ED72"/>
    <mergeCell ref="DN62:ED62"/>
    <mergeCell ref="DN69:ED69"/>
    <mergeCell ref="DN70:ED70"/>
    <mergeCell ref="EE62:ES62"/>
    <mergeCell ref="ET62:FJ62"/>
    <mergeCell ref="EE61:ES61"/>
    <mergeCell ref="ET61:FJ61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DN19:ED19"/>
    <mergeCell ref="DN17:ED17"/>
    <mergeCell ref="DN18:ED18"/>
    <mergeCell ref="DN15:ED15"/>
    <mergeCell ref="DN16:ED16"/>
    <mergeCell ref="CF16:CV16"/>
    <mergeCell ref="CF15:CV15"/>
    <mergeCell ref="DN13:ED13"/>
    <mergeCell ref="CW15:DM15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AN13:AS13"/>
    <mergeCell ref="AT13:BI13"/>
    <mergeCell ref="EE13:ES13"/>
    <mergeCell ref="DN14:ED14"/>
    <mergeCell ref="CW14:DM14"/>
    <mergeCell ref="BJ13:CE13"/>
    <mergeCell ref="CW13:DM13"/>
    <mergeCell ref="CF13:CV13"/>
    <mergeCell ref="BJ14:CE14"/>
    <mergeCell ref="AN10:AS11"/>
    <mergeCell ref="CF10:ES10"/>
    <mergeCell ref="BJ12:CE12"/>
    <mergeCell ref="DN12:ED12"/>
    <mergeCell ref="CW11:DM11"/>
    <mergeCell ref="CF11:CV11"/>
    <mergeCell ref="DN11:ED11"/>
    <mergeCell ref="EE11:ES11"/>
    <mergeCell ref="A1:EQ1"/>
    <mergeCell ref="A2:EQ2"/>
    <mergeCell ref="BI4:CD4"/>
    <mergeCell ref="BE5:EB5"/>
    <mergeCell ref="CE4:CI4"/>
    <mergeCell ref="CJ4:CK4"/>
    <mergeCell ref="AK3:DI3"/>
    <mergeCell ref="CU4:DZ4"/>
    <mergeCell ref="CW19:DM19"/>
    <mergeCell ref="CW17:DM17"/>
    <mergeCell ref="CF22:CV22"/>
    <mergeCell ref="CF24:CV24"/>
    <mergeCell ref="CF20:CV20"/>
    <mergeCell ref="CF21:CV21"/>
    <mergeCell ref="CF23:CV23"/>
    <mergeCell ref="CW20:DM20"/>
    <mergeCell ref="CW18:DM18"/>
    <mergeCell ref="CF19:CV19"/>
    <mergeCell ref="ET12:FJ12"/>
    <mergeCell ref="EE12:ES12"/>
    <mergeCell ref="BJ16:CE16"/>
    <mergeCell ref="ET13:FJ13"/>
    <mergeCell ref="ET14:FJ14"/>
    <mergeCell ref="EE14:ES14"/>
    <mergeCell ref="CW16:DM16"/>
    <mergeCell ref="CF14:CV14"/>
    <mergeCell ref="CW12:DM12"/>
    <mergeCell ref="CF12:CV12"/>
    <mergeCell ref="AT19:BI19"/>
    <mergeCell ref="AT15:BI15"/>
    <mergeCell ref="AT16:BI16"/>
    <mergeCell ref="AT17:BI17"/>
    <mergeCell ref="AT18:BI18"/>
    <mergeCell ref="AN25:AS25"/>
    <mergeCell ref="AN22:AS22"/>
    <mergeCell ref="AN24:AS24"/>
    <mergeCell ref="BJ25:CE25"/>
    <mergeCell ref="AT25:BI25"/>
    <mergeCell ref="AN32:AS32"/>
    <mergeCell ref="BJ32:CE32"/>
    <mergeCell ref="AT32:BI32"/>
    <mergeCell ref="BJ26:CE26"/>
    <mergeCell ref="BJ19:CE19"/>
    <mergeCell ref="BJ21:CE21"/>
    <mergeCell ref="BJ22:CE22"/>
    <mergeCell ref="BJ15:CE15"/>
    <mergeCell ref="BJ18:CE18"/>
    <mergeCell ref="BJ17:CE17"/>
    <mergeCell ref="CW26:DM26"/>
    <mergeCell ref="CF26:CV26"/>
    <mergeCell ref="CF29:CV29"/>
    <mergeCell ref="BJ20:CE20"/>
    <mergeCell ref="AT35:BI35"/>
    <mergeCell ref="DN21:ED21"/>
    <mergeCell ref="CW24:DM24"/>
    <mergeCell ref="CW21:DM21"/>
    <mergeCell ref="CW22:DM22"/>
    <mergeCell ref="BJ35:CE35"/>
    <mergeCell ref="BJ30:CE30"/>
    <mergeCell ref="CF30:CV30"/>
    <mergeCell ref="CF35:CV35"/>
    <mergeCell ref="CF25:CV25"/>
    <mergeCell ref="DN37:ED37"/>
    <mergeCell ref="DN22:ED22"/>
    <mergeCell ref="DN34:ED34"/>
    <mergeCell ref="DN23:ED23"/>
    <mergeCell ref="DN25:ED25"/>
    <mergeCell ref="DN26:ED26"/>
    <mergeCell ref="DN30:ED30"/>
    <mergeCell ref="DN20:ED20"/>
    <mergeCell ref="DN24:ED24"/>
    <mergeCell ref="DN46:ED46"/>
    <mergeCell ref="ET69:FJ69"/>
    <mergeCell ref="EE69:ES69"/>
    <mergeCell ref="ET60:FJ60"/>
    <mergeCell ref="EE60:ES60"/>
    <mergeCell ref="EE66:ES66"/>
    <mergeCell ref="ET66:FJ66"/>
    <mergeCell ref="EE63:ES63"/>
    <mergeCell ref="EE72:ES72"/>
    <mergeCell ref="EE70:ES70"/>
    <mergeCell ref="ET70:FJ70"/>
    <mergeCell ref="ET71:FJ71"/>
    <mergeCell ref="ET72:FJ72"/>
    <mergeCell ref="EE71:ES71"/>
    <mergeCell ref="ET73:FH73"/>
    <mergeCell ref="CW75:DM75"/>
    <mergeCell ref="DN75:ED75"/>
    <mergeCell ref="EE74:ES74"/>
    <mergeCell ref="ET74:FH74"/>
    <mergeCell ref="EE73:ES73"/>
    <mergeCell ref="ET55:FG55"/>
    <mergeCell ref="ET49:FJ49"/>
    <mergeCell ref="ET48:FJ48"/>
    <mergeCell ref="EE58:ES58"/>
    <mergeCell ref="ET57:FG57"/>
    <mergeCell ref="EE57:ES57"/>
    <mergeCell ref="ET58:FJ58"/>
    <mergeCell ref="EE56:ES56"/>
    <mergeCell ref="ET54:FG54"/>
    <mergeCell ref="ET53:FG53"/>
    <mergeCell ref="ET46:FJ46"/>
    <mergeCell ref="ET47:FJ47"/>
    <mergeCell ref="ET50:FJ50"/>
    <mergeCell ref="ET52:FJ52"/>
    <mergeCell ref="ET43:FJ43"/>
    <mergeCell ref="DN43:ED43"/>
    <mergeCell ref="ET37:FG37"/>
    <mergeCell ref="ET39:FG39"/>
    <mergeCell ref="EE37:ES37"/>
    <mergeCell ref="ET41:FJ41"/>
    <mergeCell ref="DN38:ED38"/>
    <mergeCell ref="ET38:FG38"/>
    <mergeCell ref="EE38:ES38"/>
    <mergeCell ref="EE39:ES39"/>
    <mergeCell ref="EE35:ES35"/>
    <mergeCell ref="DN52:ED52"/>
    <mergeCell ref="DN33:ED33"/>
    <mergeCell ref="DN36:ED36"/>
    <mergeCell ref="DN35:ED35"/>
    <mergeCell ref="EE49:ES49"/>
    <mergeCell ref="EE40:ES40"/>
    <mergeCell ref="DN48:ED48"/>
    <mergeCell ref="DN39:ED39"/>
    <mergeCell ref="EE47:ES47"/>
    <mergeCell ref="EE41:ES41"/>
    <mergeCell ref="DN49:ED49"/>
    <mergeCell ref="EE48:ES48"/>
    <mergeCell ref="DN41:ED41"/>
    <mergeCell ref="EE42:ES42"/>
    <mergeCell ref="DN44:ED44"/>
    <mergeCell ref="EE44:ES44"/>
    <mergeCell ref="EE43:ES43"/>
    <mergeCell ref="EE46:ES46"/>
    <mergeCell ref="DN51:ED51"/>
    <mergeCell ref="EE51:ES51"/>
    <mergeCell ref="DN50:ED50"/>
    <mergeCell ref="ET51:FJ51"/>
    <mergeCell ref="EE50:ES50"/>
    <mergeCell ref="EE52:ES52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EE30:ES30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EE31:ES31"/>
    <mergeCell ref="ET31:FJ31"/>
    <mergeCell ref="CF31:CV31"/>
    <mergeCell ref="EE36:ES36"/>
    <mergeCell ref="ET32:FH32"/>
    <mergeCell ref="EE32:ES32"/>
    <mergeCell ref="CW31:DM31"/>
    <mergeCell ref="DN31:ED31"/>
    <mergeCell ref="DN32:ED32"/>
    <mergeCell ref="EE33:ES33"/>
    <mergeCell ref="CW61:DM61"/>
    <mergeCell ref="CW79:DM79"/>
    <mergeCell ref="CW37:DM37"/>
    <mergeCell ref="BJ36:CE36"/>
    <mergeCell ref="CF36:CV36"/>
    <mergeCell ref="CW64:DM64"/>
    <mergeCell ref="BJ69:CE69"/>
    <mergeCell ref="BJ47:CE47"/>
    <mergeCell ref="BJ48:CE48"/>
    <mergeCell ref="BJ55:CE55"/>
    <mergeCell ref="CW25:DM25"/>
    <mergeCell ref="CW23:DM23"/>
    <mergeCell ref="BJ23:CE23"/>
    <mergeCell ref="BJ24:CE24"/>
    <mergeCell ref="CH207:CW207"/>
    <mergeCell ref="EX271:FJ271"/>
    <mergeCell ref="CH262:CW262"/>
    <mergeCell ref="DK263:DW263"/>
    <mergeCell ref="EX264:FJ264"/>
    <mergeCell ref="EX265:FJ265"/>
    <mergeCell ref="EX262:FJ262"/>
    <mergeCell ref="DK265:DW265"/>
    <mergeCell ref="EX212:FG212"/>
    <mergeCell ref="DK219:DW219"/>
    <mergeCell ref="CH212:CW212"/>
    <mergeCell ref="CF38:CV38"/>
    <mergeCell ref="CF39:CV39"/>
    <mergeCell ref="CX190:DJ190"/>
    <mergeCell ref="CH176:CW176"/>
    <mergeCell ref="BU175:CG175"/>
    <mergeCell ref="CH169:CW169"/>
    <mergeCell ref="BU169:CG169"/>
    <mergeCell ref="BU176:CG176"/>
    <mergeCell ref="BU211:CG211"/>
    <mergeCell ref="BU266:CG266"/>
    <mergeCell ref="BU265:CG265"/>
    <mergeCell ref="CH265:CW265"/>
    <mergeCell ref="BU262:CG262"/>
    <mergeCell ref="AK273:AP273"/>
    <mergeCell ref="CH201:CW201"/>
    <mergeCell ref="CH205:CW205"/>
    <mergeCell ref="BU261:CG261"/>
    <mergeCell ref="BU209:CG209"/>
    <mergeCell ref="BU212:CG212"/>
    <mergeCell ref="BU254:CG254"/>
    <mergeCell ref="BU226:CG226"/>
    <mergeCell ref="BU245:CG246"/>
    <mergeCell ref="BU241:CG241"/>
    <mergeCell ref="BU268:CG268"/>
    <mergeCell ref="A276:AJ276"/>
    <mergeCell ref="BU273:CG273"/>
    <mergeCell ref="BC274:BT274"/>
    <mergeCell ref="BU274:CG274"/>
    <mergeCell ref="BC273:BT273"/>
    <mergeCell ref="A275:AJ275"/>
    <mergeCell ref="AK275:AP275"/>
    <mergeCell ref="A274:AJ274"/>
    <mergeCell ref="A273:AJ273"/>
    <mergeCell ref="CX276:DJ276"/>
    <mergeCell ref="CH277:CW277"/>
    <mergeCell ref="CX275:DJ275"/>
    <mergeCell ref="EX268:FJ268"/>
    <mergeCell ref="EK271:EW271"/>
    <mergeCell ref="EX272:FJ272"/>
    <mergeCell ref="A269:FJ269"/>
    <mergeCell ref="A270:AJ271"/>
    <mergeCell ref="CX271:DJ271"/>
    <mergeCell ref="EK270:FJ270"/>
    <mergeCell ref="A277:AJ277"/>
    <mergeCell ref="DX275:EJ275"/>
    <mergeCell ref="DX276:EJ276"/>
    <mergeCell ref="AK276:AP276"/>
    <mergeCell ref="CH276:CW276"/>
    <mergeCell ref="BU275:CG275"/>
    <mergeCell ref="CH275:CW275"/>
    <mergeCell ref="DK276:DW276"/>
    <mergeCell ref="BC277:BT277"/>
    <mergeCell ref="BC276:BT276"/>
    <mergeCell ref="A285:AJ285"/>
    <mergeCell ref="A284:AJ284"/>
    <mergeCell ref="AQ276:BB276"/>
    <mergeCell ref="AQ275:BB275"/>
    <mergeCell ref="A283:AJ283"/>
    <mergeCell ref="AK281:AP281"/>
    <mergeCell ref="A280:AJ280"/>
    <mergeCell ref="AK283:AP283"/>
    <mergeCell ref="A278:AJ278"/>
    <mergeCell ref="AQ285:BB285"/>
    <mergeCell ref="A296:AJ296"/>
    <mergeCell ref="DX296:EJ296"/>
    <mergeCell ref="DK296:DW296"/>
    <mergeCell ref="CH296:CW296"/>
    <mergeCell ref="AK296:AP296"/>
    <mergeCell ref="AQ296:BB296"/>
    <mergeCell ref="BU296:CG296"/>
    <mergeCell ref="BC296:BT296"/>
    <mergeCell ref="EX296:FJ296"/>
    <mergeCell ref="EK295:EW295"/>
    <mergeCell ref="EX295:FJ295"/>
    <mergeCell ref="EX294:FJ294"/>
    <mergeCell ref="EK294:EW294"/>
    <mergeCell ref="A295:AJ295"/>
    <mergeCell ref="AK295:AP295"/>
    <mergeCell ref="BU293:CG294"/>
    <mergeCell ref="BC295:BT295"/>
    <mergeCell ref="AQ295:BB295"/>
    <mergeCell ref="BU295:CG295"/>
    <mergeCell ref="BC293:BT294"/>
    <mergeCell ref="AK293:AP294"/>
    <mergeCell ref="CH295:CW295"/>
    <mergeCell ref="CH290:CW290"/>
    <mergeCell ref="CH293:EJ293"/>
    <mergeCell ref="CH294:CW294"/>
    <mergeCell ref="A292:FJ292"/>
    <mergeCell ref="AQ290:BB290"/>
    <mergeCell ref="DX290:EJ290"/>
    <mergeCell ref="BC290:BR290"/>
    <mergeCell ref="CX290:DJ290"/>
    <mergeCell ref="DK290:DW290"/>
    <mergeCell ref="EK286:EW286"/>
    <mergeCell ref="CX286:DJ286"/>
    <mergeCell ref="CH285:CW285"/>
    <mergeCell ref="DK285:DW285"/>
    <mergeCell ref="DK286:DW286"/>
    <mergeCell ref="DX285:EJ285"/>
    <mergeCell ref="CH286:CW286"/>
    <mergeCell ref="AK286:AP286"/>
    <mergeCell ref="AQ281:BB281"/>
    <mergeCell ref="BC286:BT286"/>
    <mergeCell ref="AQ286:BB286"/>
    <mergeCell ref="AQ284:BB284"/>
    <mergeCell ref="BC281:BT281"/>
    <mergeCell ref="AK285:AP285"/>
    <mergeCell ref="AK284:AP284"/>
    <mergeCell ref="BC285:BT285"/>
    <mergeCell ref="AQ278:BB278"/>
    <mergeCell ref="AK280:AP280"/>
    <mergeCell ref="AK277:AP277"/>
    <mergeCell ref="AQ280:BB280"/>
    <mergeCell ref="AK278:AP278"/>
    <mergeCell ref="AQ277:BB277"/>
    <mergeCell ref="AK279:BB279"/>
    <mergeCell ref="A281:AJ281"/>
    <mergeCell ref="AQ283:BB283"/>
    <mergeCell ref="BU284:CG284"/>
    <mergeCell ref="BC284:BT284"/>
    <mergeCell ref="AQ282:BB282"/>
    <mergeCell ref="AK282:AP282"/>
    <mergeCell ref="A282:AJ282"/>
    <mergeCell ref="AQ217:BB217"/>
    <mergeCell ref="BC202:BT202"/>
    <mergeCell ref="BU206:CG206"/>
    <mergeCell ref="BC207:BT207"/>
    <mergeCell ref="BC206:BT206"/>
    <mergeCell ref="BU213:CG213"/>
    <mergeCell ref="BU183:CG183"/>
    <mergeCell ref="BU186:CG187"/>
    <mergeCell ref="AK201:AP201"/>
    <mergeCell ref="AQ201:BB201"/>
    <mergeCell ref="BU201:CG201"/>
    <mergeCell ref="BU195:CG195"/>
    <mergeCell ref="BU198:CG198"/>
    <mergeCell ref="BU193:CG193"/>
    <mergeCell ref="BU188:CG188"/>
    <mergeCell ref="BU197:CG197"/>
    <mergeCell ref="CH192:CW192"/>
    <mergeCell ref="CH190:CW190"/>
    <mergeCell ref="BC192:BT192"/>
    <mergeCell ref="BC190:BT190"/>
    <mergeCell ref="BC191:BT191"/>
    <mergeCell ref="CH191:CW191"/>
    <mergeCell ref="BU190:CG190"/>
    <mergeCell ref="CX172:DJ172"/>
    <mergeCell ref="CH174:CW174"/>
    <mergeCell ref="CX173:DJ173"/>
    <mergeCell ref="CX174:DJ174"/>
    <mergeCell ref="CH172:CW172"/>
    <mergeCell ref="CH181:CW181"/>
    <mergeCell ref="CH179:CW179"/>
    <mergeCell ref="DK188:DW188"/>
    <mergeCell ref="CH175:CW175"/>
    <mergeCell ref="CX181:DJ181"/>
    <mergeCell ref="CH182:CW182"/>
    <mergeCell ref="CX183:DJ183"/>
    <mergeCell ref="CX182:DJ182"/>
    <mergeCell ref="CH188:CW188"/>
    <mergeCell ref="CX188:DJ188"/>
    <mergeCell ref="BU182:CG182"/>
    <mergeCell ref="BU181:CG181"/>
    <mergeCell ref="CH183:CW183"/>
    <mergeCell ref="BC166:BT167"/>
    <mergeCell ref="BC180:BR180"/>
    <mergeCell ref="BU179:CG179"/>
    <mergeCell ref="BC174:BT174"/>
    <mergeCell ref="BU171:CG171"/>
    <mergeCell ref="BC171:BR171"/>
    <mergeCell ref="BU174:CG174"/>
    <mergeCell ref="BU173:CG173"/>
    <mergeCell ref="BU170:CG170"/>
    <mergeCell ref="AQ170:BB170"/>
    <mergeCell ref="BC173:BR173"/>
    <mergeCell ref="BU172:CG172"/>
    <mergeCell ref="AQ172:BB172"/>
    <mergeCell ref="BC172:BR172"/>
    <mergeCell ref="CH168:CW168"/>
    <mergeCell ref="BC168:BT168"/>
    <mergeCell ref="BC170:BT170"/>
    <mergeCell ref="CH170:CW170"/>
    <mergeCell ref="BC162:BR162"/>
    <mergeCell ref="CH167:CW167"/>
    <mergeCell ref="BU162:CG162"/>
    <mergeCell ref="CH162:CW162"/>
    <mergeCell ref="BU166:CG167"/>
    <mergeCell ref="DK195:DW195"/>
    <mergeCell ref="EK193:EW193"/>
    <mergeCell ref="BU196:CG196"/>
    <mergeCell ref="BU192:CG192"/>
    <mergeCell ref="BU194:CG194"/>
    <mergeCell ref="DX196:EJ196"/>
    <mergeCell ref="DK196:DW196"/>
    <mergeCell ref="CX196:DJ196"/>
    <mergeCell ref="DX195:EJ195"/>
    <mergeCell ref="CH196:CW196"/>
    <mergeCell ref="DX183:EJ183"/>
    <mergeCell ref="DK189:DW189"/>
    <mergeCell ref="EK191:EW191"/>
    <mergeCell ref="DK187:DW187"/>
    <mergeCell ref="EK186:FJ186"/>
    <mergeCell ref="EK183:EW183"/>
    <mergeCell ref="DX187:EJ187"/>
    <mergeCell ref="EK188:EW188"/>
    <mergeCell ref="EX190:FJ190"/>
    <mergeCell ref="A185:FJ185"/>
    <mergeCell ref="BU199:CG199"/>
    <mergeCell ref="BU200:CG200"/>
    <mergeCell ref="BU202:CG202"/>
    <mergeCell ref="BU204:CG205"/>
    <mergeCell ref="CH148:CW148"/>
    <mergeCell ref="BU148:CG148"/>
    <mergeCell ref="DX182:EJ182"/>
    <mergeCell ref="CX176:DJ176"/>
    <mergeCell ref="DK181:DW181"/>
    <mergeCell ref="BU163:CG163"/>
    <mergeCell ref="CH166:EJ166"/>
    <mergeCell ref="CH163:CW163"/>
    <mergeCell ref="CX164:DJ164"/>
    <mergeCell ref="CH171:CW171"/>
    <mergeCell ref="DK182:DW182"/>
    <mergeCell ref="DX180:EJ180"/>
    <mergeCell ref="EX146:FG146"/>
    <mergeCell ref="EX148:FG148"/>
    <mergeCell ref="EX181:FG181"/>
    <mergeCell ref="DX181:EJ181"/>
    <mergeCell ref="EK181:EW181"/>
    <mergeCell ref="EX180:FG180"/>
    <mergeCell ref="EX173:FG173"/>
    <mergeCell ref="EK146:EW146"/>
    <mergeCell ref="CX150:DJ150"/>
    <mergeCell ref="DK150:DW150"/>
    <mergeCell ref="DX150:EJ150"/>
    <mergeCell ref="CX158:DJ158"/>
    <mergeCell ref="DK158:DW158"/>
    <mergeCell ref="CX153:DJ153"/>
    <mergeCell ref="CH155:CW155"/>
    <mergeCell ref="BU161:CG161"/>
    <mergeCell ref="CG156:CX156"/>
    <mergeCell ref="A156:CF156"/>
    <mergeCell ref="BC157:BT158"/>
    <mergeCell ref="BU157:CG158"/>
    <mergeCell ref="BC160:BR160"/>
    <mergeCell ref="AK159:AP159"/>
    <mergeCell ref="AQ161:BB161"/>
    <mergeCell ref="A160:AJ160"/>
    <mergeCell ref="EE103:ES103"/>
    <mergeCell ref="ET106:FJ106"/>
    <mergeCell ref="ET107:FJ107"/>
    <mergeCell ref="ET105:FJ105"/>
    <mergeCell ref="EE104:ES104"/>
    <mergeCell ref="ET104:FJ104"/>
    <mergeCell ref="CW83:DM83"/>
    <mergeCell ref="DN102:ED102"/>
    <mergeCell ref="DN101:ED101"/>
    <mergeCell ref="CW103:DM103"/>
    <mergeCell ref="CW101:DM101"/>
    <mergeCell ref="DN96:ED96"/>
    <mergeCell ref="DN87:ED87"/>
    <mergeCell ref="DN95:ED95"/>
    <mergeCell ref="CW89:DM89"/>
    <mergeCell ref="CW88:DM88"/>
    <mergeCell ref="ET81:FJ81"/>
    <mergeCell ref="EE83:ES83"/>
    <mergeCell ref="DN82:ED82"/>
    <mergeCell ref="EE86:ES86"/>
    <mergeCell ref="DN86:ED86"/>
    <mergeCell ref="DN83:ED83"/>
    <mergeCell ref="DN81:ED81"/>
    <mergeCell ref="EE84:ES84"/>
    <mergeCell ref="ET84:FJ84"/>
    <mergeCell ref="ET90:FJ90"/>
    <mergeCell ref="ET83:FJ83"/>
    <mergeCell ref="ET80:FJ80"/>
    <mergeCell ref="EE81:ES81"/>
    <mergeCell ref="EE82:ES82"/>
    <mergeCell ref="EE80:ES80"/>
    <mergeCell ref="ET82:FJ82"/>
    <mergeCell ref="ET87:FJ87"/>
    <mergeCell ref="ET86:FJ86"/>
    <mergeCell ref="EE89:ES89"/>
    <mergeCell ref="ET79:FG79"/>
    <mergeCell ref="ET77:FJ77"/>
    <mergeCell ref="EE75:ES75"/>
    <mergeCell ref="ET76:FG76"/>
    <mergeCell ref="ET75:FH75"/>
    <mergeCell ref="EE78:ES78"/>
    <mergeCell ref="ET78:FG78"/>
    <mergeCell ref="EE77:ES77"/>
    <mergeCell ref="EE79:ES79"/>
    <mergeCell ref="EE76:ES76"/>
    <mergeCell ref="CW93:DM93"/>
    <mergeCell ref="ET101:FJ101"/>
    <mergeCell ref="ET102:FG102"/>
    <mergeCell ref="CW102:DM102"/>
    <mergeCell ref="EE101:ES101"/>
    <mergeCell ref="EE102:ES102"/>
    <mergeCell ref="DN100:ED100"/>
    <mergeCell ref="ET99:FJ99"/>
    <mergeCell ref="EE93:ES93"/>
    <mergeCell ref="EE97:ES97"/>
    <mergeCell ref="CX132:DJ132"/>
    <mergeCell ref="CH134:CW134"/>
    <mergeCell ref="CX133:DJ133"/>
    <mergeCell ref="CX134:DJ134"/>
    <mergeCell ref="BU142:CG142"/>
    <mergeCell ref="BU160:CG160"/>
    <mergeCell ref="CH161:CW161"/>
    <mergeCell ref="BU155:CG155"/>
    <mergeCell ref="CH151:CW151"/>
    <mergeCell ref="CH150:CW150"/>
    <mergeCell ref="BU149:CG149"/>
    <mergeCell ref="CH160:CW160"/>
    <mergeCell ref="CH159:CW159"/>
    <mergeCell ref="CH149:CW149"/>
    <mergeCell ref="EX112:FJ112"/>
    <mergeCell ref="EK112:EW112"/>
    <mergeCell ref="CW108:DM108"/>
    <mergeCell ref="DX112:EJ112"/>
    <mergeCell ref="DK112:DW112"/>
    <mergeCell ref="EK129:EW129"/>
    <mergeCell ref="EX126:FJ126"/>
    <mergeCell ref="EK131:EW131"/>
    <mergeCell ref="EE87:ES87"/>
    <mergeCell ref="ET89:FJ89"/>
    <mergeCell ref="EE88:ES88"/>
    <mergeCell ref="ET88:FJ88"/>
    <mergeCell ref="EE108:ES108"/>
    <mergeCell ref="EK111:FJ111"/>
    <mergeCell ref="CH111:EJ111"/>
    <mergeCell ref="EK124:EW124"/>
    <mergeCell ref="EK128:FJ128"/>
    <mergeCell ref="EX125:FJ125"/>
    <mergeCell ref="EX124:FG124"/>
    <mergeCell ref="EX135:FJ135"/>
    <mergeCell ref="DX141:EJ141"/>
    <mergeCell ref="DX136:EJ136"/>
    <mergeCell ref="EK137:EW137"/>
    <mergeCell ref="DX140:EJ140"/>
    <mergeCell ref="DX138:EJ138"/>
    <mergeCell ref="DX139:EJ139"/>
    <mergeCell ref="EX137:FJ137"/>
    <mergeCell ref="EK138:EW138"/>
    <mergeCell ref="EK139:EW139"/>
    <mergeCell ref="DK138:DW138"/>
    <mergeCell ref="DK137:DW137"/>
    <mergeCell ref="DX142:EJ142"/>
    <mergeCell ref="DK142:DW142"/>
    <mergeCell ref="DK141:DW141"/>
    <mergeCell ref="DK140:DW140"/>
    <mergeCell ref="EX136:FJ136"/>
    <mergeCell ref="DK167:DW167"/>
    <mergeCell ref="DK159:DW159"/>
    <mergeCell ref="DK155:DW155"/>
    <mergeCell ref="DX147:EJ147"/>
    <mergeCell ref="EK148:EW148"/>
    <mergeCell ref="DX148:EJ148"/>
    <mergeCell ref="EX149:FG149"/>
    <mergeCell ref="EK149:EW149"/>
    <mergeCell ref="DX155:EJ155"/>
    <mergeCell ref="EX132:FJ132"/>
    <mergeCell ref="CX148:DJ148"/>
    <mergeCell ref="CX146:DJ146"/>
    <mergeCell ref="EX133:FG133"/>
    <mergeCell ref="EX134:FJ134"/>
    <mergeCell ref="DX134:EJ134"/>
    <mergeCell ref="CX138:DJ138"/>
    <mergeCell ref="CX137:DJ137"/>
    <mergeCell ref="CX142:DJ142"/>
    <mergeCell ref="DX132:EJ132"/>
    <mergeCell ref="DX133:EJ133"/>
    <mergeCell ref="EK136:EW136"/>
    <mergeCell ref="EK132:EW132"/>
    <mergeCell ref="EK133:EW133"/>
    <mergeCell ref="EK134:EW134"/>
    <mergeCell ref="DX135:EJ135"/>
    <mergeCell ref="EK140:EW140"/>
    <mergeCell ref="EK141:EW141"/>
    <mergeCell ref="CH158:CW158"/>
    <mergeCell ref="CH140:CW140"/>
    <mergeCell ref="CH145:CW145"/>
    <mergeCell ref="CH142:CW142"/>
    <mergeCell ref="CH153:CW153"/>
    <mergeCell ref="CH144:CW144"/>
    <mergeCell ref="CH141:CW141"/>
    <mergeCell ref="CH154:CW154"/>
    <mergeCell ref="CH152:CW152"/>
    <mergeCell ref="A163:AJ163"/>
    <mergeCell ref="A164:AJ164"/>
    <mergeCell ref="BC163:BT163"/>
    <mergeCell ref="AQ164:BB164"/>
    <mergeCell ref="AQ163:BB163"/>
    <mergeCell ref="AK164:AP164"/>
    <mergeCell ref="AK163:AP163"/>
    <mergeCell ref="BC164:BT164"/>
    <mergeCell ref="AK162:AP162"/>
    <mergeCell ref="CX187:DJ187"/>
    <mergeCell ref="BC188:BT188"/>
    <mergeCell ref="CH187:CW187"/>
    <mergeCell ref="CH186:EJ186"/>
    <mergeCell ref="DX188:EJ188"/>
    <mergeCell ref="BC179:BT179"/>
    <mergeCell ref="BC176:BT176"/>
    <mergeCell ref="BC175:BT175"/>
    <mergeCell ref="BC181:BR181"/>
    <mergeCell ref="BC177:BT177"/>
    <mergeCell ref="AQ168:BB168"/>
    <mergeCell ref="AQ174:BB174"/>
    <mergeCell ref="AQ171:BB171"/>
    <mergeCell ref="AK182:AP182"/>
    <mergeCell ref="AK172:AP172"/>
    <mergeCell ref="AQ175:BB175"/>
    <mergeCell ref="AQ177:BB177"/>
    <mergeCell ref="AQ181:BB181"/>
    <mergeCell ref="A186:AJ187"/>
    <mergeCell ref="AK186:AP187"/>
    <mergeCell ref="AK183:AP183"/>
    <mergeCell ref="AQ169:BB169"/>
    <mergeCell ref="AQ186:BB187"/>
    <mergeCell ref="AQ183:BB183"/>
    <mergeCell ref="AK181:AP181"/>
    <mergeCell ref="A180:AJ180"/>
    <mergeCell ref="A181:AJ181"/>
    <mergeCell ref="A183:AJ183"/>
    <mergeCell ref="A182:AJ182"/>
    <mergeCell ref="A190:AJ190"/>
    <mergeCell ref="A189:AJ189"/>
    <mergeCell ref="A191:AJ191"/>
    <mergeCell ref="AK188:AP188"/>
    <mergeCell ref="A188:AJ188"/>
    <mergeCell ref="A220:AJ220"/>
    <mergeCell ref="AK220:AP220"/>
    <mergeCell ref="A192:AJ192"/>
    <mergeCell ref="A219:AJ219"/>
    <mergeCell ref="AK219:AP219"/>
    <mergeCell ref="A200:AJ200"/>
    <mergeCell ref="A202:AJ202"/>
    <mergeCell ref="A194:AJ194"/>
    <mergeCell ref="A193:AJ193"/>
    <mergeCell ref="A195:AJ195"/>
    <mergeCell ref="AQ192:BB192"/>
    <mergeCell ref="AQ191:BB191"/>
    <mergeCell ref="AQ189:BB189"/>
    <mergeCell ref="BC198:BR198"/>
    <mergeCell ref="BC197:BR197"/>
    <mergeCell ref="BC196:BT196"/>
    <mergeCell ref="BC193:BT193"/>
    <mergeCell ref="AQ182:BB182"/>
    <mergeCell ref="BC182:BR182"/>
    <mergeCell ref="BC186:BT187"/>
    <mergeCell ref="AQ190:BB190"/>
    <mergeCell ref="BC183:BR183"/>
    <mergeCell ref="AQ188:BB188"/>
    <mergeCell ref="A170:AJ170"/>
    <mergeCell ref="AK170:AP170"/>
    <mergeCell ref="AK166:AP167"/>
    <mergeCell ref="AK169:AP169"/>
    <mergeCell ref="A168:AJ168"/>
    <mergeCell ref="A169:AJ169"/>
    <mergeCell ref="AK168:AP168"/>
    <mergeCell ref="AQ166:BB167"/>
    <mergeCell ref="BC169:BR169"/>
    <mergeCell ref="BC161:BT161"/>
    <mergeCell ref="AQ162:BB162"/>
    <mergeCell ref="A165:CD165"/>
    <mergeCell ref="BU164:CG164"/>
    <mergeCell ref="BU168:CG168"/>
    <mergeCell ref="A162:AJ162"/>
    <mergeCell ref="A166:AJ167"/>
    <mergeCell ref="A161:AJ161"/>
    <mergeCell ref="A159:AJ159"/>
    <mergeCell ref="AQ160:BB160"/>
    <mergeCell ref="AK161:AP161"/>
    <mergeCell ref="AK160:AP160"/>
    <mergeCell ref="AQ159:BB159"/>
    <mergeCell ref="A152:AJ152"/>
    <mergeCell ref="AK152:AP152"/>
    <mergeCell ref="AK157:AP158"/>
    <mergeCell ref="A154:AJ154"/>
    <mergeCell ref="AK154:AP154"/>
    <mergeCell ref="A155:AJ155"/>
    <mergeCell ref="A157:AJ158"/>
    <mergeCell ref="A153:AJ153"/>
    <mergeCell ref="AK153:AP153"/>
    <mergeCell ref="AK146:AP146"/>
    <mergeCell ref="AQ146:BB146"/>
    <mergeCell ref="AQ157:BB158"/>
    <mergeCell ref="AQ153:BB153"/>
    <mergeCell ref="AQ154:BB154"/>
    <mergeCell ref="AK148:AP148"/>
    <mergeCell ref="AK151:AP151"/>
    <mergeCell ref="AQ148:BB148"/>
    <mergeCell ref="AK147:BB147"/>
    <mergeCell ref="AQ155:BB155"/>
    <mergeCell ref="A145:AJ145"/>
    <mergeCell ref="AK145:AP145"/>
    <mergeCell ref="AQ144:BB144"/>
    <mergeCell ref="AQ145:BB145"/>
    <mergeCell ref="AK144:AP144"/>
    <mergeCell ref="CH139:CW139"/>
    <mergeCell ref="CX139:DJ139"/>
    <mergeCell ref="CH137:CW137"/>
    <mergeCell ref="BC155:BP155"/>
    <mergeCell ref="CX141:DJ141"/>
    <mergeCell ref="CX144:DJ144"/>
    <mergeCell ref="BC154:BR154"/>
    <mergeCell ref="BC150:BT150"/>
    <mergeCell ref="BC146:BR146"/>
    <mergeCell ref="BC149:BR149"/>
    <mergeCell ref="CH136:CW136"/>
    <mergeCell ref="CH138:CW138"/>
    <mergeCell ref="BC135:BT135"/>
    <mergeCell ref="BC136:BT136"/>
    <mergeCell ref="BU135:CG135"/>
    <mergeCell ref="BC138:BT138"/>
    <mergeCell ref="BC137:BT137"/>
    <mergeCell ref="CH135:CW135"/>
    <mergeCell ref="BU136:CG136"/>
    <mergeCell ref="CF98:CV98"/>
    <mergeCell ref="BJ96:CE96"/>
    <mergeCell ref="CF96:CV96"/>
    <mergeCell ref="CW96:DM96"/>
    <mergeCell ref="CF97:CV97"/>
    <mergeCell ref="CW97:DM97"/>
    <mergeCell ref="BJ97:CE97"/>
    <mergeCell ref="BJ95:CE95"/>
    <mergeCell ref="BJ94:CE94"/>
    <mergeCell ref="CF95:CV95"/>
    <mergeCell ref="BJ87:CE87"/>
    <mergeCell ref="CF87:CV87"/>
    <mergeCell ref="CF93:CV93"/>
    <mergeCell ref="BJ90:CE90"/>
    <mergeCell ref="CF90:CV90"/>
    <mergeCell ref="BJ89:CE89"/>
    <mergeCell ref="CF94:CV94"/>
    <mergeCell ref="BJ82:CE82"/>
    <mergeCell ref="BJ93:CE93"/>
    <mergeCell ref="BJ88:CE88"/>
    <mergeCell ref="CF89:CV89"/>
    <mergeCell ref="CF88:CV88"/>
    <mergeCell ref="BJ91:CE91"/>
    <mergeCell ref="CF92:CV92"/>
    <mergeCell ref="BJ92:CE92"/>
    <mergeCell ref="CF91:CV91"/>
    <mergeCell ref="BJ78:CE78"/>
    <mergeCell ref="BJ75:CE75"/>
    <mergeCell ref="CF83:CV83"/>
    <mergeCell ref="BJ86:CE86"/>
    <mergeCell ref="BJ83:CE83"/>
    <mergeCell ref="CF82:CV82"/>
    <mergeCell ref="CF80:CV80"/>
    <mergeCell ref="CF79:CV79"/>
    <mergeCell ref="CF76:CV76"/>
    <mergeCell ref="CF86:CV86"/>
    <mergeCell ref="AT80:BI80"/>
    <mergeCell ref="BJ80:CE80"/>
    <mergeCell ref="CF77:CV77"/>
    <mergeCell ref="BJ72:CE72"/>
    <mergeCell ref="BJ76:CE76"/>
    <mergeCell ref="BJ74:CE74"/>
    <mergeCell ref="BJ73:CE73"/>
    <mergeCell ref="AT76:BI76"/>
    <mergeCell ref="AT75:BI75"/>
    <mergeCell ref="BJ77:CE77"/>
    <mergeCell ref="AN79:AS79"/>
    <mergeCell ref="AT79:BI79"/>
    <mergeCell ref="BJ79:CE79"/>
    <mergeCell ref="AN63:AS63"/>
    <mergeCell ref="AN65:AS65"/>
    <mergeCell ref="AN64:AS64"/>
    <mergeCell ref="AN72:AS72"/>
    <mergeCell ref="BJ71:CE71"/>
    <mergeCell ref="BJ65:CE65"/>
    <mergeCell ref="BJ66:CE66"/>
    <mergeCell ref="A54:AM54"/>
    <mergeCell ref="A70:AM70"/>
    <mergeCell ref="A55:AM55"/>
    <mergeCell ref="A57:AM57"/>
    <mergeCell ref="A59:AM59"/>
    <mergeCell ref="A68:AM68"/>
    <mergeCell ref="A65:AM65"/>
    <mergeCell ref="A66:AM66"/>
    <mergeCell ref="A64:AM64"/>
    <mergeCell ref="A58:AM58"/>
    <mergeCell ref="A63:AM63"/>
    <mergeCell ref="A72:AM72"/>
    <mergeCell ref="A71:AM71"/>
    <mergeCell ref="AN77:AS77"/>
    <mergeCell ref="A74:AM74"/>
    <mergeCell ref="A77:AM77"/>
    <mergeCell ref="A73:AM73"/>
    <mergeCell ref="AN73:AS73"/>
    <mergeCell ref="AN71:AS71"/>
    <mergeCell ref="A67:AM67"/>
    <mergeCell ref="A79:AM79"/>
    <mergeCell ref="A75:AM75"/>
    <mergeCell ref="A76:AM76"/>
    <mergeCell ref="A78:AM78"/>
    <mergeCell ref="A80:AM80"/>
    <mergeCell ref="AN83:AS83"/>
    <mergeCell ref="AN82:AS82"/>
    <mergeCell ref="AN81:AS81"/>
    <mergeCell ref="A81:AM81"/>
    <mergeCell ref="A82:AM82"/>
    <mergeCell ref="A83:AM83"/>
    <mergeCell ref="AT98:BI98"/>
    <mergeCell ref="AN86:AS86"/>
    <mergeCell ref="A93:AM93"/>
    <mergeCell ref="A86:AM86"/>
    <mergeCell ref="A90:AM90"/>
    <mergeCell ref="A91:AM91"/>
    <mergeCell ref="A88:AM88"/>
    <mergeCell ref="AN91:AS91"/>
    <mergeCell ref="A87:AK87"/>
    <mergeCell ref="A89:AK89"/>
    <mergeCell ref="AN94:AS94"/>
    <mergeCell ref="AN90:AS90"/>
    <mergeCell ref="AT94:BI94"/>
    <mergeCell ref="AT101:BI101"/>
    <mergeCell ref="AN97:AS97"/>
    <mergeCell ref="AT95:BI95"/>
    <mergeCell ref="AN96:AS96"/>
    <mergeCell ref="AN95:AS95"/>
    <mergeCell ref="AT96:BI96"/>
    <mergeCell ref="AT97:BI97"/>
    <mergeCell ref="AT88:BI88"/>
    <mergeCell ref="AT90:BI90"/>
    <mergeCell ref="AN92:AS92"/>
    <mergeCell ref="AN93:AS93"/>
    <mergeCell ref="AN88:AS88"/>
    <mergeCell ref="AT89:BI89"/>
    <mergeCell ref="AT92:BI92"/>
    <mergeCell ref="AT91:BI91"/>
    <mergeCell ref="AT93:BI93"/>
    <mergeCell ref="A97:AM97"/>
    <mergeCell ref="A92:AM92"/>
    <mergeCell ref="A94:AM94"/>
    <mergeCell ref="A95:AM95"/>
    <mergeCell ref="A96:AM96"/>
    <mergeCell ref="A102:AM102"/>
    <mergeCell ref="A100:AM100"/>
    <mergeCell ref="A101:AM101"/>
    <mergeCell ref="CW106:DM106"/>
    <mergeCell ref="BJ102:CE102"/>
    <mergeCell ref="A106:AM106"/>
    <mergeCell ref="AN106:AS106"/>
    <mergeCell ref="A105:AM105"/>
    <mergeCell ref="CW100:DM100"/>
    <mergeCell ref="CF100:CV100"/>
    <mergeCell ref="AN98:AS98"/>
    <mergeCell ref="A98:AM98"/>
    <mergeCell ref="A99:AM99"/>
    <mergeCell ref="AT105:BI105"/>
    <mergeCell ref="AN100:AS100"/>
    <mergeCell ref="AT99:BI99"/>
    <mergeCell ref="AN99:AS99"/>
    <mergeCell ref="AT100:BI100"/>
    <mergeCell ref="AT102:BI102"/>
    <mergeCell ref="AN105:AS105"/>
    <mergeCell ref="CF102:CV102"/>
    <mergeCell ref="CF105:CV105"/>
    <mergeCell ref="CF107:CV107"/>
    <mergeCell ref="CF106:CV106"/>
    <mergeCell ref="CF104:CV104"/>
    <mergeCell ref="AT111:BB112"/>
    <mergeCell ref="BC111:BT112"/>
    <mergeCell ref="BU111:CG112"/>
    <mergeCell ref="CF103:CV103"/>
    <mergeCell ref="A123:AJ123"/>
    <mergeCell ref="BC124:BR124"/>
    <mergeCell ref="A124:AJ124"/>
    <mergeCell ref="AQ120:BB120"/>
    <mergeCell ref="AK122:AP122"/>
    <mergeCell ref="AQ123:BB123"/>
    <mergeCell ref="AS121:BB121"/>
    <mergeCell ref="AK123:AP123"/>
    <mergeCell ref="AK120:AP120"/>
    <mergeCell ref="A122:AJ122"/>
    <mergeCell ref="AK124:AP124"/>
    <mergeCell ref="AK121:AP121"/>
    <mergeCell ref="AQ122:BB122"/>
    <mergeCell ref="AS124:BB124"/>
    <mergeCell ref="AK125:AP125"/>
    <mergeCell ref="AK128:AP129"/>
    <mergeCell ref="A130:AJ130"/>
    <mergeCell ref="A127:CF127"/>
    <mergeCell ref="AQ128:BB129"/>
    <mergeCell ref="AQ130:BB130"/>
    <mergeCell ref="AK130:AP130"/>
    <mergeCell ref="A128:AJ129"/>
    <mergeCell ref="A125:AJ125"/>
    <mergeCell ref="BU128:CG129"/>
    <mergeCell ref="A171:AJ171"/>
    <mergeCell ref="AK171:AP171"/>
    <mergeCell ref="A131:AJ131"/>
    <mergeCell ref="A136:AJ136"/>
    <mergeCell ref="A134:AJ134"/>
    <mergeCell ref="AK131:AP131"/>
    <mergeCell ref="AK155:AP155"/>
    <mergeCell ref="A146:AJ146"/>
    <mergeCell ref="A147:AH147"/>
    <mergeCell ref="A144:AJ144"/>
    <mergeCell ref="A175:AJ175"/>
    <mergeCell ref="A174:AJ174"/>
    <mergeCell ref="AK175:AP175"/>
    <mergeCell ref="A173:AJ173"/>
    <mergeCell ref="AK173:AP173"/>
    <mergeCell ref="A172:AJ172"/>
    <mergeCell ref="AK174:AP174"/>
    <mergeCell ref="A196:AJ196"/>
    <mergeCell ref="A201:AJ201"/>
    <mergeCell ref="AK197:AP197"/>
    <mergeCell ref="A197:AJ197"/>
    <mergeCell ref="A198:AJ198"/>
    <mergeCell ref="A199:AJ199"/>
    <mergeCell ref="AK196:AP196"/>
    <mergeCell ref="AK195:AP195"/>
    <mergeCell ref="BC199:BR199"/>
    <mergeCell ref="A208:AJ208"/>
    <mergeCell ref="A206:AJ206"/>
    <mergeCell ref="AK207:AP207"/>
    <mergeCell ref="AK204:AP205"/>
    <mergeCell ref="AK206:AP206"/>
    <mergeCell ref="AK202:AP202"/>
    <mergeCell ref="AQ204:BB205"/>
    <mergeCell ref="BC204:BT205"/>
    <mergeCell ref="BC200:BT200"/>
    <mergeCell ref="A209:AJ209"/>
    <mergeCell ref="A204:AJ205"/>
    <mergeCell ref="A203:FJ203"/>
    <mergeCell ref="A207:AJ207"/>
    <mergeCell ref="CX206:DJ206"/>
    <mergeCell ref="BU207:CG207"/>
    <mergeCell ref="DX207:EJ207"/>
    <mergeCell ref="EK207:EW207"/>
    <mergeCell ref="AQ206:BB206"/>
    <mergeCell ref="BC208:BT208"/>
    <mergeCell ref="A214:AJ214"/>
    <mergeCell ref="A211:AJ211"/>
    <mergeCell ref="A210:AJ210"/>
    <mergeCell ref="A213:AJ213"/>
    <mergeCell ref="AK212:AP212"/>
    <mergeCell ref="AQ211:BB211"/>
    <mergeCell ref="AQ212:BB212"/>
    <mergeCell ref="A212:AJ212"/>
    <mergeCell ref="AK211:AP211"/>
    <mergeCell ref="AK210:AP210"/>
    <mergeCell ref="AQ207:BB207"/>
    <mergeCell ref="AK209:AP209"/>
    <mergeCell ref="AQ210:BB210"/>
    <mergeCell ref="AK208:AP208"/>
    <mergeCell ref="AQ209:BB209"/>
    <mergeCell ref="AK213:AP213"/>
    <mergeCell ref="A226:AJ226"/>
    <mergeCell ref="A227:AJ227"/>
    <mergeCell ref="A228:AJ228"/>
    <mergeCell ref="A217:AJ217"/>
    <mergeCell ref="A224:AJ224"/>
    <mergeCell ref="A221:BH221"/>
    <mergeCell ref="A222:AJ223"/>
    <mergeCell ref="AQ222:BB223"/>
    <mergeCell ref="AK217:AP217"/>
    <mergeCell ref="AK226:AP226"/>
    <mergeCell ref="CH228:CW228"/>
    <mergeCell ref="CH229:CW229"/>
    <mergeCell ref="CH227:CW227"/>
    <mergeCell ref="AK229:AP229"/>
    <mergeCell ref="AK227:AP227"/>
    <mergeCell ref="AQ228:BB228"/>
    <mergeCell ref="CH226:CW226"/>
    <mergeCell ref="AQ226:BB226"/>
    <mergeCell ref="AQ229:BB229"/>
    <mergeCell ref="AQ200:BB200"/>
    <mergeCell ref="BC224:BT224"/>
    <mergeCell ref="BC225:BT225"/>
    <mergeCell ref="BC229:BR229"/>
    <mergeCell ref="BC226:BT226"/>
    <mergeCell ref="BC228:BR228"/>
    <mergeCell ref="BC227:BR227"/>
    <mergeCell ref="BC201:BT201"/>
    <mergeCell ref="BC217:BT217"/>
    <mergeCell ref="AQ213:BB213"/>
    <mergeCell ref="A179:AJ179"/>
    <mergeCell ref="A176:AJ176"/>
    <mergeCell ref="AK179:AP179"/>
    <mergeCell ref="AK180:AP180"/>
    <mergeCell ref="A177:AJ177"/>
    <mergeCell ref="AK177:AP177"/>
    <mergeCell ref="A178:AJ178"/>
    <mergeCell ref="AK178:AP178"/>
    <mergeCell ref="AK176:AP176"/>
    <mergeCell ref="AK189:AP189"/>
    <mergeCell ref="AK190:AP190"/>
    <mergeCell ref="AK191:AP191"/>
    <mergeCell ref="AK192:AP192"/>
    <mergeCell ref="AQ208:BB208"/>
    <mergeCell ref="BC212:BR212"/>
    <mergeCell ref="BC209:BR209"/>
    <mergeCell ref="AK193:AP193"/>
    <mergeCell ref="AK194:AP194"/>
    <mergeCell ref="AK198:AP198"/>
    <mergeCell ref="AK199:AP199"/>
    <mergeCell ref="AQ198:BB198"/>
    <mergeCell ref="AK200:AP200"/>
    <mergeCell ref="AQ199:BB199"/>
    <mergeCell ref="BU208:CG208"/>
    <mergeCell ref="BU210:CG210"/>
    <mergeCell ref="BC214:BR214"/>
    <mergeCell ref="BC219:BT219"/>
    <mergeCell ref="BC216:BT216"/>
    <mergeCell ref="BU214:CG214"/>
    <mergeCell ref="BC210:BT210"/>
    <mergeCell ref="BC211:BT211"/>
    <mergeCell ref="BI221:CL221"/>
    <mergeCell ref="BC215:BR215"/>
    <mergeCell ref="BU215:CG215"/>
    <mergeCell ref="CH215:CW215"/>
    <mergeCell ref="BC220:BT220"/>
    <mergeCell ref="CH219:CW219"/>
    <mergeCell ref="BU219:CG219"/>
    <mergeCell ref="AT83:BI83"/>
    <mergeCell ref="BC213:BT213"/>
    <mergeCell ref="AQ202:BB202"/>
    <mergeCell ref="AQ197:BB197"/>
    <mergeCell ref="AQ194:BB194"/>
    <mergeCell ref="AQ176:BB176"/>
    <mergeCell ref="AQ179:BB179"/>
    <mergeCell ref="AQ180:BB180"/>
    <mergeCell ref="AQ193:BB193"/>
    <mergeCell ref="AN107:AS107"/>
    <mergeCell ref="BC118:BT118"/>
    <mergeCell ref="BC128:BT129"/>
    <mergeCell ref="BC130:BT130"/>
    <mergeCell ref="AT87:BI87"/>
    <mergeCell ref="BJ103:CE103"/>
    <mergeCell ref="AT103:BI103"/>
    <mergeCell ref="BJ105:CE105"/>
    <mergeCell ref="AT108:BI108"/>
    <mergeCell ref="AT107:BI107"/>
    <mergeCell ref="BJ107:CE107"/>
    <mergeCell ref="AQ119:BB119"/>
    <mergeCell ref="BC119:BT119"/>
    <mergeCell ref="AQ131:BB131"/>
    <mergeCell ref="AQ125:BB125"/>
    <mergeCell ref="AQ137:BB137"/>
    <mergeCell ref="CF71:CV71"/>
    <mergeCell ref="DN57:ED57"/>
    <mergeCell ref="CW59:DM59"/>
    <mergeCell ref="DN66:ED66"/>
    <mergeCell ref="DN64:ED64"/>
    <mergeCell ref="CW66:DM66"/>
    <mergeCell ref="CW65:DM65"/>
    <mergeCell ref="CF65:CV65"/>
    <mergeCell ref="CF66:CV66"/>
    <mergeCell ref="CF60:CV60"/>
    <mergeCell ref="CF55:CV55"/>
    <mergeCell ref="CF74:CV74"/>
    <mergeCell ref="CF75:CV75"/>
    <mergeCell ref="CF73:CV73"/>
    <mergeCell ref="CF56:CV56"/>
    <mergeCell ref="CF58:CV58"/>
    <mergeCell ref="CF57:CV57"/>
    <mergeCell ref="CF59:CV59"/>
    <mergeCell ref="CF62:CV62"/>
    <mergeCell ref="CW49:DM49"/>
    <mergeCell ref="CW53:DM53"/>
    <mergeCell ref="CF63:CV63"/>
    <mergeCell ref="CF64:CV64"/>
    <mergeCell ref="CF52:CV52"/>
    <mergeCell ref="CF51:CV51"/>
    <mergeCell ref="CW52:DM52"/>
    <mergeCell ref="CW54:DM54"/>
    <mergeCell ref="CF54:CV54"/>
    <mergeCell ref="CF53:CV53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BJ40:CE40"/>
    <mergeCell ref="BJ41:CE41"/>
    <mergeCell ref="AT40:BI40"/>
    <mergeCell ref="BJ38:CE38"/>
    <mergeCell ref="BJ39:CE39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AT37:BI37"/>
    <mergeCell ref="AT33:BI33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A48:AM48"/>
    <mergeCell ref="AN47:AS47"/>
    <mergeCell ref="AN48:AS48"/>
    <mergeCell ref="A46:AM46"/>
    <mergeCell ref="AN46:AS46"/>
    <mergeCell ref="A50:AM50"/>
    <mergeCell ref="AN49:AS49"/>
    <mergeCell ref="BJ50:CE50"/>
    <mergeCell ref="BJ49:CE49"/>
    <mergeCell ref="A49:AM49"/>
    <mergeCell ref="AT49:BI49"/>
    <mergeCell ref="AT50:BI50"/>
    <mergeCell ref="AN50:AS50"/>
    <mergeCell ref="BJ46:CE46"/>
    <mergeCell ref="CF43:CV43"/>
    <mergeCell ref="CW48:DM48"/>
    <mergeCell ref="CF72:CV72"/>
    <mergeCell ref="CF49:CV49"/>
    <mergeCell ref="CF50:CV50"/>
    <mergeCell ref="CW50:DM50"/>
    <mergeCell ref="CW51:DM51"/>
    <mergeCell ref="BJ43:CE43"/>
    <mergeCell ref="CW58:DM58"/>
    <mergeCell ref="EK293:FJ293"/>
    <mergeCell ref="EK296:EW296"/>
    <mergeCell ref="AQ302:BB302"/>
    <mergeCell ref="BC302:BT302"/>
    <mergeCell ref="BU302:CG302"/>
    <mergeCell ref="EX300:FJ300"/>
    <mergeCell ref="EK300:EW300"/>
    <mergeCell ref="A301:FG301"/>
    <mergeCell ref="A299:AJ299"/>
    <mergeCell ref="AK300:AP300"/>
    <mergeCell ref="ET309:FJ309"/>
    <mergeCell ref="ET308:FJ308"/>
    <mergeCell ref="DN310:ED310"/>
    <mergeCell ref="EE310:ES310"/>
    <mergeCell ref="EE309:ES309"/>
    <mergeCell ref="EE308:ES308"/>
    <mergeCell ref="DN309:ED309"/>
    <mergeCell ref="DN308:ED308"/>
    <mergeCell ref="ET311:FJ311"/>
    <mergeCell ref="A302:AJ302"/>
    <mergeCell ref="A303:BC303"/>
    <mergeCell ref="AV305:BK306"/>
    <mergeCell ref="AK302:AP302"/>
    <mergeCell ref="DN307:ED307"/>
    <mergeCell ref="ET307:FJ307"/>
    <mergeCell ref="ET305:FJ306"/>
    <mergeCell ref="A304:FJ304"/>
    <mergeCell ref="ET310:FJ310"/>
    <mergeCell ref="DN314:ED314"/>
    <mergeCell ref="ET314:FJ314"/>
    <mergeCell ref="ET313:FJ313"/>
    <mergeCell ref="ET312:FJ312"/>
    <mergeCell ref="EE314:ES314"/>
    <mergeCell ref="DN312:ED312"/>
    <mergeCell ref="DN313:ED313"/>
    <mergeCell ref="EE313:ES313"/>
    <mergeCell ref="DX288:EJ288"/>
    <mergeCell ref="DX286:EJ286"/>
    <mergeCell ref="DX287:EJ287"/>
    <mergeCell ref="CX284:DJ284"/>
    <mergeCell ref="CX285:DJ285"/>
    <mergeCell ref="CX288:DJ288"/>
    <mergeCell ref="CX287:DJ287"/>
    <mergeCell ref="DK288:DW288"/>
    <mergeCell ref="DK284:DW284"/>
    <mergeCell ref="DX284:EJ284"/>
    <mergeCell ref="DX283:EJ283"/>
    <mergeCell ref="DX278:EJ278"/>
    <mergeCell ref="DX281:EJ281"/>
    <mergeCell ref="DK278:DW278"/>
    <mergeCell ref="CX283:DJ283"/>
    <mergeCell ref="CH278:CW278"/>
    <mergeCell ref="CX278:DJ278"/>
    <mergeCell ref="CH280:CW280"/>
    <mergeCell ref="CX282:DJ282"/>
    <mergeCell ref="CX280:DJ280"/>
    <mergeCell ref="CX281:DJ281"/>
    <mergeCell ref="EK279:EW279"/>
    <mergeCell ref="CX279:DR279"/>
    <mergeCell ref="EK282:EW282"/>
    <mergeCell ref="DX279:EJ279"/>
    <mergeCell ref="DK280:DW280"/>
    <mergeCell ref="DX280:EJ280"/>
    <mergeCell ref="DK282:DW282"/>
    <mergeCell ref="DX282:EJ282"/>
    <mergeCell ref="DK281:DW281"/>
    <mergeCell ref="BC195:BT195"/>
    <mergeCell ref="CX197:DJ197"/>
    <mergeCell ref="CH195:CW195"/>
    <mergeCell ref="EX284:FJ284"/>
    <mergeCell ref="DX258:EJ258"/>
    <mergeCell ref="EK281:EW281"/>
    <mergeCell ref="EK280:EW280"/>
    <mergeCell ref="EX280:FJ280"/>
    <mergeCell ref="EX278:FJ278"/>
    <mergeCell ref="EX281:FJ281"/>
    <mergeCell ref="EX129:FJ129"/>
    <mergeCell ref="CY127:FG127"/>
    <mergeCell ref="CH128:EJ128"/>
    <mergeCell ref="DX131:EJ131"/>
    <mergeCell ref="EK130:EW130"/>
    <mergeCell ref="DX129:EJ129"/>
    <mergeCell ref="DK130:DW130"/>
    <mergeCell ref="EX131:FJ131"/>
    <mergeCell ref="DX130:EJ130"/>
    <mergeCell ref="EX130:FJ130"/>
    <mergeCell ref="BC237:BT237"/>
    <mergeCell ref="AQ237:BB237"/>
    <mergeCell ref="BC235:BT236"/>
    <mergeCell ref="BC230:BT230"/>
    <mergeCell ref="A233:BH233"/>
    <mergeCell ref="BI233:CQ233"/>
    <mergeCell ref="BU232:CG232"/>
    <mergeCell ref="AQ235:BB236"/>
    <mergeCell ref="AK235:AP236"/>
    <mergeCell ref="CH230:CW230"/>
    <mergeCell ref="EK126:EW126"/>
    <mergeCell ref="DK124:DW124"/>
    <mergeCell ref="DX124:EJ124"/>
    <mergeCell ref="BU230:CG230"/>
    <mergeCell ref="EK197:EW197"/>
    <mergeCell ref="A184:FG184"/>
    <mergeCell ref="AQ195:BB195"/>
    <mergeCell ref="AQ196:BB196"/>
    <mergeCell ref="BC189:BT189"/>
    <mergeCell ref="BC194:BT194"/>
    <mergeCell ref="DK180:DW180"/>
    <mergeCell ref="DK175:DW175"/>
    <mergeCell ref="DK139:DW139"/>
    <mergeCell ref="DK133:DW133"/>
    <mergeCell ref="DK178:DW178"/>
    <mergeCell ref="DK134:DW134"/>
    <mergeCell ref="DK145:DW145"/>
    <mergeCell ref="CX147:DR147"/>
    <mergeCell ref="DK163:DW163"/>
    <mergeCell ref="DK152:DW152"/>
    <mergeCell ref="EK135:EW135"/>
    <mergeCell ref="EE55:ES55"/>
    <mergeCell ref="DN55:ED55"/>
    <mergeCell ref="CW55:DM55"/>
    <mergeCell ref="CW57:DM57"/>
    <mergeCell ref="CW60:DM60"/>
    <mergeCell ref="DN59:ED59"/>
    <mergeCell ref="CW56:DM56"/>
    <mergeCell ref="CH124:CW124"/>
    <mergeCell ref="DK126:DW126"/>
    <mergeCell ref="EE53:ES53"/>
    <mergeCell ref="DN54:ED54"/>
    <mergeCell ref="DN53:ED53"/>
    <mergeCell ref="EE54:ES54"/>
    <mergeCell ref="AN43:AS43"/>
    <mergeCell ref="AT48:BI48"/>
    <mergeCell ref="AT47:BI47"/>
    <mergeCell ref="AT46:BI46"/>
    <mergeCell ref="AN54:AS54"/>
    <mergeCell ref="AN51:AS51"/>
    <mergeCell ref="AT54:BI54"/>
    <mergeCell ref="AN55:AS55"/>
    <mergeCell ref="AT52:BI52"/>
    <mergeCell ref="AT51:BI51"/>
    <mergeCell ref="AT55:BI55"/>
    <mergeCell ref="AT53:BI53"/>
    <mergeCell ref="AN53:AS53"/>
    <mergeCell ref="AN52:AS52"/>
    <mergeCell ref="AT59:BI59"/>
    <mergeCell ref="AT66:BI66"/>
    <mergeCell ref="BJ63:CE63"/>
    <mergeCell ref="AT60:BI60"/>
    <mergeCell ref="BJ59:CE59"/>
    <mergeCell ref="BJ60:CE60"/>
    <mergeCell ref="AT63:BI63"/>
    <mergeCell ref="BJ64:CE64"/>
    <mergeCell ref="AT64:BI64"/>
    <mergeCell ref="AT65:BI65"/>
    <mergeCell ref="AT73:BI73"/>
    <mergeCell ref="AT72:BI72"/>
    <mergeCell ref="AT74:BI74"/>
    <mergeCell ref="AT78:BI78"/>
    <mergeCell ref="AT77:BI77"/>
    <mergeCell ref="CF81:CV81"/>
    <mergeCell ref="CF70:CV70"/>
    <mergeCell ref="CF68:CV68"/>
    <mergeCell ref="CF69:CV69"/>
    <mergeCell ref="BC238:BT238"/>
    <mergeCell ref="AK238:AP238"/>
    <mergeCell ref="A238:AJ238"/>
    <mergeCell ref="CH238:CW238"/>
    <mergeCell ref="AQ238:BB238"/>
    <mergeCell ref="CX239:DJ239"/>
    <mergeCell ref="BC240:BR240"/>
    <mergeCell ref="AK241:AP241"/>
    <mergeCell ref="AQ241:BB241"/>
    <mergeCell ref="BC239:BT239"/>
    <mergeCell ref="AK240:AP240"/>
    <mergeCell ref="AQ240:BB240"/>
    <mergeCell ref="CH240:CW240"/>
    <mergeCell ref="CX240:DJ240"/>
    <mergeCell ref="CH241:CW241"/>
    <mergeCell ref="CX238:DJ238"/>
    <mergeCell ref="A247:AJ247"/>
    <mergeCell ref="AK247:AP247"/>
    <mergeCell ref="AK254:AP254"/>
    <mergeCell ref="A249:AJ249"/>
    <mergeCell ref="AK249:AP249"/>
    <mergeCell ref="A248:AJ248"/>
    <mergeCell ref="AK248:AP248"/>
    <mergeCell ref="AK250:AP250"/>
    <mergeCell ref="A251:AJ251"/>
    <mergeCell ref="AK251:AP251"/>
    <mergeCell ref="A250:AJ250"/>
    <mergeCell ref="AK257:AP258"/>
    <mergeCell ref="A255:BH255"/>
    <mergeCell ref="A257:AJ258"/>
    <mergeCell ref="AQ257:BB258"/>
    <mergeCell ref="A254:AJ254"/>
    <mergeCell ref="AK253:AP253"/>
    <mergeCell ref="AQ254:BB254"/>
    <mergeCell ref="BC254:BT254"/>
    <mergeCell ref="BC253:BT253"/>
    <mergeCell ref="A260:AJ260"/>
    <mergeCell ref="AK260:AP260"/>
    <mergeCell ref="AQ260:BB260"/>
    <mergeCell ref="AK259:AP259"/>
    <mergeCell ref="AQ259:BB259"/>
    <mergeCell ref="A259:AJ259"/>
    <mergeCell ref="A256:FJ256"/>
    <mergeCell ref="A253:AJ253"/>
    <mergeCell ref="DK253:DW253"/>
    <mergeCell ref="DN56:ED56"/>
    <mergeCell ref="DN58:ED58"/>
    <mergeCell ref="DN60:ED60"/>
    <mergeCell ref="ET68:FG68"/>
    <mergeCell ref="ET65:FJ65"/>
    <mergeCell ref="ET64:FG64"/>
    <mergeCell ref="ET67:FJ67"/>
    <mergeCell ref="ET56:FG56"/>
    <mergeCell ref="ET59:FJ59"/>
    <mergeCell ref="ET63:FJ63"/>
    <mergeCell ref="CW63:DM63"/>
    <mergeCell ref="DN68:ED68"/>
    <mergeCell ref="EE68:ES68"/>
    <mergeCell ref="EE64:ES64"/>
    <mergeCell ref="DN63:ED63"/>
    <mergeCell ref="EE65:ES65"/>
    <mergeCell ref="CW67:DM67"/>
    <mergeCell ref="DN67:ED67"/>
    <mergeCell ref="EE67:ES67"/>
    <mergeCell ref="DN65:ED65"/>
    <mergeCell ref="CW82:DM82"/>
    <mergeCell ref="CW68:DM68"/>
    <mergeCell ref="CW70:DM70"/>
    <mergeCell ref="CW73:DM73"/>
    <mergeCell ref="CW74:DM74"/>
    <mergeCell ref="CW71:DM71"/>
    <mergeCell ref="CW69:DM69"/>
    <mergeCell ref="CW78:DM78"/>
    <mergeCell ref="CW81:DM81"/>
    <mergeCell ref="DN79:ED79"/>
    <mergeCell ref="CW80:DM80"/>
    <mergeCell ref="CW72:DM72"/>
    <mergeCell ref="DN78:ED78"/>
    <mergeCell ref="DN74:ED74"/>
    <mergeCell ref="DN80:ED80"/>
    <mergeCell ref="DX170:EJ170"/>
    <mergeCell ref="CW94:DM94"/>
    <mergeCell ref="CW95:DM95"/>
    <mergeCell ref="CX129:DJ129"/>
    <mergeCell ref="CX125:DJ125"/>
    <mergeCell ref="CX124:DJ124"/>
    <mergeCell ref="CX123:DJ123"/>
    <mergeCell ref="DK132:DW132"/>
    <mergeCell ref="DX126:EJ126"/>
    <mergeCell ref="CX135:DJ135"/>
    <mergeCell ref="EK172:EW172"/>
    <mergeCell ref="EK171:EW171"/>
    <mergeCell ref="EK174:EW174"/>
    <mergeCell ref="EK170:EW170"/>
    <mergeCell ref="EK173:EW173"/>
    <mergeCell ref="EX171:FG171"/>
    <mergeCell ref="EX169:FH169"/>
    <mergeCell ref="BU180:CG180"/>
    <mergeCell ref="CH180:CW180"/>
    <mergeCell ref="CX180:DJ180"/>
    <mergeCell ref="EX174:FG174"/>
    <mergeCell ref="DX173:EJ173"/>
    <mergeCell ref="DK176:DW176"/>
    <mergeCell ref="CX175:DJ175"/>
    <mergeCell ref="DX179:EJ179"/>
    <mergeCell ref="DK136:DW136"/>
    <mergeCell ref="CX140:DJ140"/>
    <mergeCell ref="DX175:EJ175"/>
    <mergeCell ref="DK174:DW174"/>
    <mergeCell ref="DK173:DW173"/>
    <mergeCell ref="DK171:DW171"/>
    <mergeCell ref="DX174:EJ174"/>
    <mergeCell ref="DX169:EJ169"/>
    <mergeCell ref="DX171:EJ171"/>
    <mergeCell ref="DX172:EJ172"/>
    <mergeCell ref="CX160:DJ160"/>
    <mergeCell ref="EX123:FJ123"/>
    <mergeCell ref="EK125:EW125"/>
    <mergeCell ref="DK125:DW125"/>
    <mergeCell ref="DK123:DW123"/>
    <mergeCell ref="DX125:EJ125"/>
    <mergeCell ref="EK123:EW123"/>
    <mergeCell ref="DK129:DW129"/>
    <mergeCell ref="DX123:EJ123"/>
    <mergeCell ref="DK135:DW135"/>
    <mergeCell ref="AT86:BI86"/>
    <mergeCell ref="CX122:DJ122"/>
    <mergeCell ref="DK119:DW119"/>
    <mergeCell ref="CX118:DJ118"/>
    <mergeCell ref="CX121:DJ121"/>
    <mergeCell ref="CX120:DJ120"/>
    <mergeCell ref="DK120:DW120"/>
    <mergeCell ref="DK121:DW121"/>
    <mergeCell ref="CX119:DJ119"/>
    <mergeCell ref="AQ118:BB118"/>
    <mergeCell ref="AQ116:BB116"/>
    <mergeCell ref="AN102:AS102"/>
    <mergeCell ref="BJ101:CE101"/>
    <mergeCell ref="AK115:AP115"/>
    <mergeCell ref="AQ115:BB115"/>
    <mergeCell ref="A103:AM103"/>
    <mergeCell ref="AN103:AS103"/>
    <mergeCell ref="AK113:AP113"/>
    <mergeCell ref="A107:AM107"/>
    <mergeCell ref="AT106:BI106"/>
    <mergeCell ref="CW90:DM90"/>
    <mergeCell ref="CX179:DJ179"/>
    <mergeCell ref="DN103:ED103"/>
    <mergeCell ref="DX176:EJ176"/>
    <mergeCell ref="DK172:DW172"/>
    <mergeCell ref="DK170:DW170"/>
    <mergeCell ref="DK169:DW169"/>
    <mergeCell ref="DX122:EJ122"/>
    <mergeCell ref="CX177:DJ177"/>
    <mergeCell ref="DK177:DW177"/>
    <mergeCell ref="CW86:DM86"/>
    <mergeCell ref="DK183:DW183"/>
    <mergeCell ref="CF78:CV78"/>
    <mergeCell ref="DK179:DW179"/>
    <mergeCell ref="CW87:DM87"/>
    <mergeCell ref="DK122:DW122"/>
    <mergeCell ref="CH113:CW113"/>
    <mergeCell ref="CH112:CW112"/>
    <mergeCell ref="CX116:DJ116"/>
    <mergeCell ref="CX115:DJ115"/>
    <mergeCell ref="CH199:CW199"/>
    <mergeCell ref="CH200:CW200"/>
    <mergeCell ref="CH198:CW198"/>
    <mergeCell ref="AK263:AP263"/>
    <mergeCell ref="AQ262:BB262"/>
    <mergeCell ref="BU242:CG242"/>
    <mergeCell ref="BU237:CG237"/>
    <mergeCell ref="BC231:BT231"/>
    <mergeCell ref="BC232:BT232"/>
    <mergeCell ref="BC241:BT241"/>
    <mergeCell ref="AQ267:BB267"/>
    <mergeCell ref="CX210:DJ210"/>
    <mergeCell ref="CX211:DJ211"/>
    <mergeCell ref="CH213:CW213"/>
    <mergeCell ref="CH211:CW211"/>
    <mergeCell ref="CH210:CW210"/>
    <mergeCell ref="BU260:CG260"/>
    <mergeCell ref="BU257:CG258"/>
    <mergeCell ref="BU225:CG225"/>
    <mergeCell ref="BU240:CG240"/>
    <mergeCell ref="AQ272:BB272"/>
    <mergeCell ref="BU259:CG259"/>
    <mergeCell ref="BC260:BT260"/>
    <mergeCell ref="AQ247:BB247"/>
    <mergeCell ref="BC247:BT247"/>
    <mergeCell ref="BC266:BR266"/>
    <mergeCell ref="BC259:BT259"/>
    <mergeCell ref="BC252:BT252"/>
    <mergeCell ref="BC251:BT251"/>
    <mergeCell ref="BC250:BR250"/>
    <mergeCell ref="A263:AJ263"/>
    <mergeCell ref="AQ263:BB263"/>
    <mergeCell ref="AQ266:BB266"/>
    <mergeCell ref="AK272:AP272"/>
    <mergeCell ref="A272:AJ272"/>
    <mergeCell ref="AK268:AP268"/>
    <mergeCell ref="AK266:AP266"/>
    <mergeCell ref="AK270:AP271"/>
    <mergeCell ref="A265:AJ265"/>
    <mergeCell ref="AK265:AP265"/>
    <mergeCell ref="A261:AJ261"/>
    <mergeCell ref="AK261:AP261"/>
    <mergeCell ref="A262:AJ262"/>
    <mergeCell ref="AK262:AP262"/>
    <mergeCell ref="A266:AJ266"/>
    <mergeCell ref="A267:AJ267"/>
    <mergeCell ref="A268:AJ268"/>
    <mergeCell ref="AK267:AP267"/>
    <mergeCell ref="AK274:AP274"/>
    <mergeCell ref="BC280:BT280"/>
    <mergeCell ref="BU283:CG283"/>
    <mergeCell ref="BU281:CG281"/>
    <mergeCell ref="BU282:CG282"/>
    <mergeCell ref="BC283:BR283"/>
    <mergeCell ref="BC282:BT282"/>
    <mergeCell ref="BU280:CG280"/>
    <mergeCell ref="BC278:BT278"/>
    <mergeCell ref="AQ274:BB274"/>
    <mergeCell ref="BC275:BT275"/>
    <mergeCell ref="BC270:BT271"/>
    <mergeCell ref="BC272:BT272"/>
    <mergeCell ref="BC267:BT267"/>
    <mergeCell ref="BC268:BT268"/>
    <mergeCell ref="AK231:AP231"/>
    <mergeCell ref="AK230:AP230"/>
    <mergeCell ref="AQ230:BB230"/>
    <mergeCell ref="A232:AJ232"/>
    <mergeCell ref="AK232:AP232"/>
    <mergeCell ref="A231:AJ231"/>
    <mergeCell ref="A230:AJ230"/>
    <mergeCell ref="AQ214:BB214"/>
    <mergeCell ref="AQ261:BB261"/>
    <mergeCell ref="AQ253:BB253"/>
    <mergeCell ref="AQ252:BB252"/>
    <mergeCell ref="AQ251:BB251"/>
    <mergeCell ref="AQ250:BB250"/>
    <mergeCell ref="AQ219:BB219"/>
    <mergeCell ref="AQ248:BB248"/>
    <mergeCell ref="AQ249:BB249"/>
    <mergeCell ref="AQ231:BB231"/>
    <mergeCell ref="CH214:CW214"/>
    <mergeCell ref="CX225:DJ225"/>
    <mergeCell ref="CH216:CW216"/>
    <mergeCell ref="CH223:CW223"/>
    <mergeCell ref="CH225:CW225"/>
    <mergeCell ref="CX220:DJ220"/>
    <mergeCell ref="CH217:CW217"/>
    <mergeCell ref="CX223:DJ223"/>
    <mergeCell ref="CH218:CW218"/>
    <mergeCell ref="CX217:DJ217"/>
    <mergeCell ref="CX219:DJ219"/>
    <mergeCell ref="DK217:DW217"/>
    <mergeCell ref="BU218:CG218"/>
    <mergeCell ref="CX218:DJ218"/>
    <mergeCell ref="DK218:DW218"/>
    <mergeCell ref="AK214:AP214"/>
    <mergeCell ref="AT81:BI81"/>
    <mergeCell ref="AT68:BI68"/>
    <mergeCell ref="AK225:AP225"/>
    <mergeCell ref="AK216:AP216"/>
    <mergeCell ref="AQ216:BB216"/>
    <mergeCell ref="AQ224:BB224"/>
    <mergeCell ref="AQ225:BB225"/>
    <mergeCell ref="AK224:AP224"/>
    <mergeCell ref="AK222:AP223"/>
    <mergeCell ref="AN26:AS26"/>
    <mergeCell ref="AT26:BI26"/>
    <mergeCell ref="A30:AM30"/>
    <mergeCell ref="AN30:AS30"/>
    <mergeCell ref="AT30:BI30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6:AM26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T28:FJ28"/>
    <mergeCell ref="A29:AM29"/>
    <mergeCell ref="AN29:AS29"/>
    <mergeCell ref="AT29:BI29"/>
    <mergeCell ref="BJ29:CE29"/>
    <mergeCell ref="DN29:ED29"/>
    <mergeCell ref="EE28:ES28"/>
    <mergeCell ref="EE29:ES29"/>
    <mergeCell ref="ET29:FJ29"/>
    <mergeCell ref="A31:AM31"/>
    <mergeCell ref="AN31:AS31"/>
    <mergeCell ref="AT31:BI31"/>
    <mergeCell ref="BJ31:CE31"/>
    <mergeCell ref="A85:AK85"/>
    <mergeCell ref="AT85:BI85"/>
    <mergeCell ref="BJ85:CE85"/>
    <mergeCell ref="CF85:CV85"/>
    <mergeCell ref="A44:AM44"/>
    <mergeCell ref="AN44:AS44"/>
    <mergeCell ref="AT44:BI44"/>
    <mergeCell ref="BJ44:CE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AN67:AS67"/>
    <mergeCell ref="AT67:BI67"/>
    <mergeCell ref="BJ67:CE67"/>
    <mergeCell ref="CF67:CV67"/>
    <mergeCell ref="CW85:DM85"/>
    <mergeCell ref="DN85:ED85"/>
    <mergeCell ref="EE85:ES85"/>
    <mergeCell ref="ET85:FJ85"/>
    <mergeCell ref="DN71:ED71"/>
    <mergeCell ref="A84:AK84"/>
    <mergeCell ref="AT84:BI84"/>
    <mergeCell ref="BJ84:CE84"/>
    <mergeCell ref="CF84:CV84"/>
    <mergeCell ref="CW84:DM84"/>
    <mergeCell ref="DN84:ED84"/>
    <mergeCell ref="BJ81:CE81"/>
    <mergeCell ref="AT82:BI82"/>
    <mergeCell ref="DN76:ED76"/>
    <mergeCell ref="BU177:CG177"/>
    <mergeCell ref="CH177:CW177"/>
    <mergeCell ref="AQ178:BB178"/>
    <mergeCell ref="BC178:BT178"/>
    <mergeCell ref="BU178:CG178"/>
    <mergeCell ref="CH178:CW178"/>
    <mergeCell ref="EX279:FE279"/>
    <mergeCell ref="DX266:EJ266"/>
    <mergeCell ref="BU279:CG279"/>
    <mergeCell ref="CI279:CW279"/>
    <mergeCell ref="EX274:FJ274"/>
    <mergeCell ref="EK266:EW266"/>
    <mergeCell ref="BU277:CG277"/>
    <mergeCell ref="DX277:EJ277"/>
    <mergeCell ref="CX277:DJ277"/>
    <mergeCell ref="BU276:CG276"/>
    <mergeCell ref="CX178:DJ178"/>
    <mergeCell ref="DX177:EJ177"/>
    <mergeCell ref="EK177:EW177"/>
    <mergeCell ref="EX177:FG177"/>
    <mergeCell ref="DX178:EJ178"/>
    <mergeCell ref="EK178:EW178"/>
    <mergeCell ref="EX178:FG178"/>
    <mergeCell ref="EX263:FJ263"/>
    <mergeCell ref="EX261:FG261"/>
    <mergeCell ref="EK198:EW198"/>
    <mergeCell ref="EK200:EW200"/>
    <mergeCell ref="EX206:FJ206"/>
    <mergeCell ref="EX205:FJ205"/>
    <mergeCell ref="EK208:EW208"/>
    <mergeCell ref="EK199:EW199"/>
    <mergeCell ref="EK201:EW201"/>
    <mergeCell ref="EX242:FG242"/>
    <mergeCell ref="BU222:CG223"/>
    <mergeCell ref="CH224:CW224"/>
    <mergeCell ref="BU216:CG216"/>
    <mergeCell ref="A215:AJ215"/>
    <mergeCell ref="AK215:AP215"/>
    <mergeCell ref="BU217:CG217"/>
    <mergeCell ref="BU220:CG220"/>
    <mergeCell ref="CH220:CW220"/>
    <mergeCell ref="BU224:CG224"/>
    <mergeCell ref="BC222:BT223"/>
    <mergeCell ref="A279:AH279"/>
    <mergeCell ref="BC279:BI279"/>
    <mergeCell ref="AQ215:BB215"/>
    <mergeCell ref="A216:AJ216"/>
    <mergeCell ref="A225:AJ225"/>
    <mergeCell ref="AQ220:BB220"/>
    <mergeCell ref="AQ268:BB268"/>
    <mergeCell ref="AQ273:BB273"/>
    <mergeCell ref="AQ270:BB271"/>
    <mergeCell ref="AQ265:BB265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8" max="163" man="1"/>
    <brk id="90" max="163" man="1"/>
    <brk id="108" max="163" man="1"/>
    <brk id="164" max="163" man="1"/>
    <brk id="220" max="163" man="1"/>
    <brk id="26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2015-04-29T08:42:15Z</cp:lastPrinted>
  <dcterms:created xsi:type="dcterms:W3CDTF">2005-02-01T12:32:18Z</dcterms:created>
  <dcterms:modified xsi:type="dcterms:W3CDTF">2015-05-05T08:46:15Z</dcterms:modified>
  <cp:category/>
  <cp:version/>
  <cp:contentType/>
  <cp:contentStatus/>
</cp:coreProperties>
</file>