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<sst xmlns="http://schemas.openxmlformats.org/spreadsheetml/2006/main" count="1535" uniqueCount="478">
  <si>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</si>
  <si>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</si>
  <si>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</si>
  <si>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</si>
  <si>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</si>
  <si>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</si>
  <si>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</si>
  <si>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</si>
  <si>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</si>
  <si>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</si>
  <si>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</si>
  <si>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</si>
  <si>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</si>
  <si>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</si>
  <si>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</si>
  <si>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</si>
  <si>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</si>
  <si>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</si>
  <si>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</si>
  <si>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</si>
  <si>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</si>
  <si>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</si>
  <si>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</si>
  <si>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</si>
  <si>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</si>
  <si>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</si>
  <si>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</si>
  <si>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</si>
  <si>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</si>
  <si>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</si>
  <si>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</si>
  <si>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</si>
  <si>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</si>
  <si>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</si>
  <si>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</si>
  <si>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</si>
  <si>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</si>
  <si>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</si>
  <si>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</si>
  <si>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</si>
  <si>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</si>
  <si>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</si>
  <si>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</si>
  <si>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</si>
  <si>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</si>
  <si>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</si>
  <si>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</si>
  <si>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</si>
  <si>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</si>
  <si>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</si>
  <si>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</si>
  <si>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</si>
  <si>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</si>
  <si>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</si>
  <si>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</si>
  <si>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</si>
  <si>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</si>
  <si>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</si>
  <si>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</si>
  <si>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</si>
  <si>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</si>
  <si>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</si>
  <si>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</si>
  <si>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</si>
  <si>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</si>
  <si>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</si>
  <si>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</si>
  <si>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</si>
  <si>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</si>
  <si>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</si>
  <si>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</si>
  <si>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</si>
  <si>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</si>
  <si>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</si>
  <si>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</si>
  <si>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</si>
  <si>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</si>
  <si>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</si>
  <si>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</si>
  <si>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</si>
  <si>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</si>
  <si>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</si>
  <si>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</si>
  <si>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</si>
  <si>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</si>
  <si>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</si>
  <si>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</si>
  <si>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</si>
  <si>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</si>
  <si>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</si>
  <si>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</si>
  <si>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</si>
  <si>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</si>
  <si>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</si>
  <si>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</si>
  <si>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</si>
  <si>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</si>
  <si>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</si>
  <si>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</si>
  <si>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</si>
  <si>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</si>
  <si>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</si>
  <si>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</si>
  <si>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</si>
  <si>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</si>
  <si>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</si>
  <si>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</si>
  <si>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</si>
  <si>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</si>
  <si>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</si>
  <si>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</si>
  <si>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</si>
  <si>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</si>
  <si>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</si>
  <si>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</si>
  <si>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</si>
  <si>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</si>
  <si>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</si>
  <si>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</si>
  <si>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</si>
  <si>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</si>
  <si>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</si>
  <si>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</si>
  <si>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</si>
  <si>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</si>
  <si>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</si>
  <si>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</si>
  <si>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</si>
  <si>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</si>
  <si>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</si>
  <si>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</si>
  <si>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</si>
  <si>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</si>
  <si>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</si>
  <si>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</si>
  <si>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</si>
  <si>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</si>
  <si>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</si>
  <si>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</si>
  <si>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</si>
  <si>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</si>
  <si>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</si>
  <si>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</si>
  <si>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</si>
  <si>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</si>
  <si>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</si>
  <si>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</si>
  <si>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</si>
  <si>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</si>
  <si>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</si>
  <si>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</si>
  <si>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</si>
  <si>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</si>
  <si>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</si>
  <si>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</si>
  <si>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</si>
  <si>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</si>
  <si>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</si>
  <si>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</si>
  <si>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</si>
  <si>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</si>
  <si>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</si>
  <si>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</si>
  <si>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</si>
  <si>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</si>
  <si>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</si>
  <si>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</si>
  <si>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</si>
  <si>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</si>
  <si>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</si>
  <si>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</si>
  <si>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</si>
  <si>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</si>
  <si>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</si>
  <si>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</si>
  <si>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</si>
  <si>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</si>
  <si>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</si>
  <si>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</si>
  <si>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</si>
  <si>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</si>
  <si>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</si>
  <si>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</si>
  <si>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</si>
  <si>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</si>
  <si>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</si>
  <si>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</si>
  <si>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</si>
  <si>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</si>
  <si>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</si>
  <si>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</si>
  <si>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</si>
  <si>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</si>
  <si>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</si>
  <si>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</si>
  <si>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</si>
  <si>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</si>
  <si>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</si>
  <si>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</si>
  <si>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</si>
  <si>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</si>
  <si>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</si>
  <si>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</si>
  <si>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</si>
  <si>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</si>
  <si>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</si>
  <si>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</si>
  <si>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</si>
  <si>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</si>
  <si>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</si>
  <si>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</si>
  <si>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</si>
  <si>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</si>
  <si>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</si>
  <si>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</si>
  <si>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</si>
  <si>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</si>
  <si>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</si>
  <si>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</si>
  <si>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</si>
  <si>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</si>
  <si>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</si>
  <si>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</si>
  <si>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</si>
  <si>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</si>
  <si>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</si>
  <si>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</si>
  <si>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</si>
  <si>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</si>
  <si>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</si>
  <si>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</si>
  <si>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</si>
  <si>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</si>
  <si>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</si>
  <si>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</si>
  <si>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</si>
  <si>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</si>
  <si>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</si>
  <si>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</si>
  <si>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</si>
  <si>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</si>
  <si>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</si>
  <si>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</si>
  <si>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</si>
  <si>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</si>
  <si>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</si>
  <si>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</si>
  <si>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</si>
  <si>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</si>
  <si>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</si>
  <si>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</si>
  <si>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</si>
  <si>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</si>
  <si>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</si>
  <si>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</si>
  <si>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</si>
  <si>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</si>
  <si>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</si>
  <si>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</si>
  <si>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</si>
  <si>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</si>
  <si>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</si>
  <si>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</si>
  <si>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</si>
  <si>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</si>
  <si>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</si>
  <si>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</si>
  <si>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</si>
  <si>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</si>
  <si>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</si>
  <si>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</si>
  <si>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</si>
  <si>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</si>
  <si>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</si>
  <si>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</si>
  <si>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</si>
  <si>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</si>
  <si>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</si>
  <si>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</si>
  <si>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</si>
  <si>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</si>
  <si>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</si>
  <si>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</si>
  <si>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</si>
  <si>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</si>
  <si>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</si>
  <si>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</si>
  <si>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</si>
  <si>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</si>
  <si>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</si>
  <si>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</si>
  <si>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</si>
  <si>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</si>
  <si>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</si>
  <si>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</si>
  <si>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</si>
  <si>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</si>
  <si>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</si>
  <si>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</si>
  <si>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</si>
  <si>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</si>
  <si>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</si>
  <si>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</si>
  <si>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</si>
  <si>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</si>
  <si>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</si>
  <si>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</si>
  <si>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</si>
  <si>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</si>
  <si>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</si>
  <si>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</si>
  <si>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</si>
  <si>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</si>
  <si>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</si>
  <si>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</si>
  <si>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</si>
  <si>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</si>
  <si>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</si>
  <si>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</si>
  <si>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</si>
  <si>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</si>
  <si>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</si>
  <si>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</si>
  <si>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</si>
  <si>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</si>
  <si>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</si>
  <si>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</si>
  <si>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</si>
  <si>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</si>
  <si>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</si>
  <si>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</si>
  <si>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</si>
  <si>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</si>
  <si>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</si>
  <si>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</si>
  <si>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</si>
  <si>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</si>
  <si>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</si>
  <si>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</si>
  <si>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</si>
  <si>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</si>
  <si>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</si>
  <si>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</si>
  <si>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</si>
  <si>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</si>
  <si>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</si>
  <si>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</si>
  <si>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</si>
  <si>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</si>
  <si>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</si>
  <si>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</si>
  <si>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</si>
  <si>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</si>
  <si>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</si>
  <si>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</si>
  <si>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</si>
  <si>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</si>
  <si>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</si>
  <si>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</si>
  <si>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</si>
  <si>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</si>
  <si>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</si>
  <si>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</si>
  <si>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</si>
  <si>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</si>
  <si>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</si>
  <si>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</si>
  <si>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</si>
  <si>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</si>
  <si>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</si>
  <si>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</si>
  <si>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</si>
  <si>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</si>
  <si>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</si>
  <si>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</si>
  <si>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</si>
  <si>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</si>
  <si>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</si>
  <si>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</si>
  <si>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</si>
  <si>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</si>
  <si>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</si>
  <si>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</si>
  <si>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</si>
  <si>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</si>
  <si>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</si>
  <si>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</si>
  <si>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</si>
  <si>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</si>
  <si>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</si>
  <si>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</si>
  <si>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</si>
  <si>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</si>
  <si>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</si>
  <si>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</si>
  <si>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</si>
  <si>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</si>
  <si>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</si>
  <si>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</si>
  <si>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</si>
  <si>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</si>
  <si>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</si>
  <si>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</si>
  <si>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</si>
  <si>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</si>
  <si>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</si>
  <si>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</si>
  <si>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</si>
  <si>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</si>
  <si>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</si>
  <si>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</si>
  <si>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</si>
  <si>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</si>
  <si>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</si>
  <si>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</si>
  <si>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</si>
  <si>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</si>
  <si>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</si>
  <si>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</si>
  <si>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</si>
  <si>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</si>
  <si>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</si>
  <si>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</si>
  <si>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</si>
  <si>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</si>
  <si>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</si>
  <si>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</si>
  <si>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</si>
  <si>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</si>
  <si>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</si>
  <si>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</si>
  <si>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</si>
  <si>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</si>
  <si>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</si>
  <si>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</si>
  <si>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</si>
  <si>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</si>
  <si>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</si>
  <si>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</si>
  <si>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</si>
  <si>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</si>
  <si>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</si>
  <si>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</si>
  <si>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</si>
  <si>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</si>
  <si>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</si>
  <si>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</si>
  <si>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</si>
  <si>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</si>
  <si>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</si>
  <si>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</si>
  <si>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</si>
  <si>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</si>
  <si>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</si>
  <si>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</si>
  <si>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</si>
  <si>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</si>
  <si>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</si>
  <si>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</si>
  <si>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</si>
  <si>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</si>
  <si>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</si>
  <si>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</si>
  <si>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</si>
  <si>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</si>
  <si>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</si>
  <si>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</si>
  <si>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</si>
  <si>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</si>
  <si>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</si>
  <si>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</si>
  <si>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</si>
  <si>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</si>
  <si>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</si>
  <si>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</si>
  <si>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марта</t>
  </si>
  <si>
    <t>01.03.2020</t>
  </si>
  <si>
    <t>123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</si>
</sst>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0" fontId="15" fillId="0" borderId="10" xfId="53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tabSelected="1" view="pageBreakPreview" zoomScale="50" zoomScaleNormal="75" zoomScaleSheetLayoutView="50" workbookViewId="0" topLeftCell="A1">
      <selection activeCell="CW118" sqref="CW118:DM118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3" t="s">
        <v>335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1" t="s">
        <v>383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55"/>
      <c r="ES2" s="55"/>
      <c r="ET2" s="185" t="s">
        <v>334</v>
      </c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7"/>
    </row>
    <row r="3" spans="1:166" s="35" customFormat="1" ht="27.75" customHeight="1">
      <c r="A3" s="191" t="s">
        <v>384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92" t="s">
        <v>385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333</v>
      </c>
      <c r="ER5" s="55"/>
      <c r="ES5" s="55"/>
      <c r="ET5" s="188" t="s">
        <v>338</v>
      </c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90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332</v>
      </c>
      <c r="BI6" s="195" t="s">
        <v>475</v>
      </c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7">
        <v>2020</v>
      </c>
      <c r="CF6" s="197"/>
      <c r="CG6" s="197"/>
      <c r="CH6" s="197"/>
      <c r="CI6" s="197"/>
      <c r="CJ6" s="198" t="s">
        <v>331</v>
      </c>
      <c r="CK6" s="198"/>
      <c r="CL6" s="81"/>
      <c r="CM6" s="80"/>
      <c r="CN6" s="80"/>
      <c r="CO6" s="80"/>
      <c r="CP6" s="80"/>
      <c r="CQ6" s="55"/>
      <c r="CR6" s="55"/>
      <c r="CS6" s="55"/>
      <c r="CT6" s="55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330</v>
      </c>
      <c r="ER6" s="55"/>
      <c r="ES6" s="55"/>
      <c r="ET6" s="175" t="s">
        <v>476</v>
      </c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7"/>
    </row>
    <row r="7" spans="1:166" s="35" customFormat="1" ht="28.5" customHeight="1">
      <c r="A7" s="181" t="s">
        <v>386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81" t="s">
        <v>387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81" t="s">
        <v>387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81" t="s">
        <v>388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55"/>
      <c r="BD10" s="55"/>
      <c r="BE10" s="196" t="s">
        <v>329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328</v>
      </c>
      <c r="ER10" s="55"/>
      <c r="ES10" s="55"/>
      <c r="ET10" s="168" t="s">
        <v>327</v>
      </c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70"/>
    </row>
    <row r="11" spans="1:166" s="35" customFormat="1" ht="32.25" customHeight="1">
      <c r="A11" s="57" t="s">
        <v>326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99" t="s">
        <v>325</v>
      </c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5" t="s">
        <v>390</v>
      </c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7"/>
    </row>
    <row r="12" spans="1:166" s="35" customFormat="1" ht="33.75" customHeight="1">
      <c r="A12" s="57" t="s">
        <v>389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5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7"/>
    </row>
    <row r="13" spans="1:166" s="35" customFormat="1" ht="31.5" customHeight="1" thickBot="1">
      <c r="A13" s="57" t="s">
        <v>324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323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322</v>
      </c>
      <c r="ER13" s="55"/>
      <c r="ES13" s="55"/>
      <c r="ET13" s="178">
        <v>383</v>
      </c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80"/>
    </row>
    <row r="14" spans="1:166" s="35" customFormat="1" ht="29.25" customHeight="1">
      <c r="A14" s="145" t="s">
        <v>321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7"/>
    </row>
    <row r="15" spans="1:167" s="35" customFormat="1" ht="19.5" customHeight="1">
      <c r="A15" s="148" t="s">
        <v>166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50"/>
      <c r="AN15" s="148" t="s">
        <v>165</v>
      </c>
      <c r="AO15" s="149"/>
      <c r="AP15" s="149"/>
      <c r="AQ15" s="149"/>
      <c r="AR15" s="149"/>
      <c r="AS15" s="150"/>
      <c r="AT15" s="154" t="s">
        <v>391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6"/>
      <c r="BJ15" s="154" t="s">
        <v>392</v>
      </c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/>
      <c r="CF15" s="166" t="s">
        <v>164</v>
      </c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5"/>
      <c r="ET15" s="167" t="s">
        <v>163</v>
      </c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38"/>
    </row>
    <row r="16" spans="1:167" s="35" customFormat="1" ht="75.75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3"/>
      <c r="AN16" s="151"/>
      <c r="AO16" s="152"/>
      <c r="AP16" s="152"/>
      <c r="AQ16" s="152"/>
      <c r="AR16" s="152"/>
      <c r="AS16" s="153"/>
      <c r="AT16" s="157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57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9"/>
      <c r="CF16" s="164" t="s">
        <v>393</v>
      </c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5"/>
      <c r="CW16" s="166" t="s">
        <v>162</v>
      </c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5"/>
      <c r="DN16" s="166" t="s">
        <v>161</v>
      </c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5"/>
      <c r="EE16" s="166" t="s">
        <v>160</v>
      </c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5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38"/>
    </row>
    <row r="17" spans="1:167" s="35" customFormat="1" ht="16.5" customHeight="1">
      <c r="A17" s="160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2"/>
      <c r="AN17" s="160">
        <v>2</v>
      </c>
      <c r="AO17" s="161"/>
      <c r="AP17" s="161"/>
      <c r="AQ17" s="161"/>
      <c r="AR17" s="161"/>
      <c r="AS17" s="162"/>
      <c r="AT17" s="160">
        <v>3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  <c r="BJ17" s="160">
        <v>4</v>
      </c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2"/>
      <c r="CF17" s="160">
        <v>5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2"/>
      <c r="CW17" s="160">
        <v>6</v>
      </c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2"/>
      <c r="DN17" s="160">
        <v>7</v>
      </c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2"/>
      <c r="EE17" s="160">
        <v>8</v>
      </c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2"/>
      <c r="ET17" s="163">
        <v>9</v>
      </c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38"/>
    </row>
    <row r="18" spans="1:167" s="45" customFormat="1" ht="29.25" customHeight="1">
      <c r="A18" s="172" t="s">
        <v>320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N18" s="129" t="s">
        <v>319</v>
      </c>
      <c r="AO18" s="129"/>
      <c r="AP18" s="129"/>
      <c r="AQ18" s="129"/>
      <c r="AR18" s="129"/>
      <c r="AS18" s="129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18">
        <f>BJ20+BJ107</f>
        <v>12676800</v>
      </c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>
        <f>CF20+CF107</f>
        <v>1868315.25</v>
      </c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6">
        <f>CF18</f>
        <v>1868315.25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50"/>
    </row>
    <row r="19" spans="1:167" s="35" customFormat="1" ht="15" customHeight="1">
      <c r="A19" s="134" t="s">
        <v>158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5" t="s">
        <v>318</v>
      </c>
      <c r="AO19" s="125"/>
      <c r="AP19" s="125"/>
      <c r="AQ19" s="125"/>
      <c r="AR19" s="125"/>
      <c r="AS19" s="125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38"/>
    </row>
    <row r="20" spans="1:167" s="45" customFormat="1" ht="24" customHeight="1">
      <c r="A20" s="130" t="s">
        <v>317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29"/>
      <c r="AO20" s="129"/>
      <c r="AP20" s="129"/>
      <c r="AQ20" s="129"/>
      <c r="AR20" s="129"/>
      <c r="AS20" s="129"/>
      <c r="AT20" s="144" t="s">
        <v>316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18">
        <f>BJ21+BJ67+BJ85+BJ94+BJ42+BJ99+BJ36</f>
        <v>2171300</v>
      </c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>
        <f>CF21+CF67+CF85+CF94+CF89+CF104+CF42+CF99+CF36</f>
        <v>261521.99</v>
      </c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6">
        <f aca="true" t="shared" si="0" ref="EE20:EE53">CF20</f>
        <v>261521.99</v>
      </c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50"/>
    </row>
    <row r="21" spans="1:167" s="45" customFormat="1" ht="26.25" customHeight="1">
      <c r="A21" s="131" t="s">
        <v>315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29"/>
      <c r="AO21" s="129"/>
      <c r="AP21" s="129"/>
      <c r="AQ21" s="129"/>
      <c r="AR21" s="129"/>
      <c r="AS21" s="129"/>
      <c r="AT21" s="144" t="s">
        <v>314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18">
        <f>BJ22</f>
        <v>616200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>
        <f>CF22</f>
        <v>87041.31999999999</v>
      </c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6">
        <f t="shared" si="0"/>
        <v>87041.31999999999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53"/>
      <c r="FJ21" s="53"/>
      <c r="FK21" s="50"/>
    </row>
    <row r="22" spans="1:167" s="45" customFormat="1" ht="27.75" customHeight="1">
      <c r="A22" s="131" t="s">
        <v>302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29"/>
      <c r="AO22" s="129"/>
      <c r="AP22" s="129"/>
      <c r="AQ22" s="129"/>
      <c r="AR22" s="129"/>
      <c r="AS22" s="129"/>
      <c r="AT22" s="144" t="s">
        <v>313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18">
        <f>BJ23</f>
        <v>616200</v>
      </c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>
        <f>CF23+CF32+CF28</f>
        <v>87041.31999999999</v>
      </c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6">
        <f t="shared" si="0"/>
        <v>87041.31999999999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53"/>
      <c r="FI22" s="53"/>
      <c r="FJ22" s="53"/>
      <c r="FK22" s="50"/>
    </row>
    <row r="23" spans="1:167" s="45" customFormat="1" ht="27.75" customHeight="1">
      <c r="A23" s="130" t="s">
        <v>302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29"/>
      <c r="AO23" s="129"/>
      <c r="AP23" s="129"/>
      <c r="AQ23" s="129"/>
      <c r="AR23" s="129"/>
      <c r="AS23" s="129"/>
      <c r="AT23" s="144" t="s">
        <v>312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18">
        <v>616200</v>
      </c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>
        <f>CF24+CF25+CF26+CF27</f>
        <v>86779.9</v>
      </c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6">
        <f t="shared" si="0"/>
        <v>86779.9</v>
      </c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50"/>
    </row>
    <row r="24" spans="1:170" s="35" customFormat="1" ht="27.75" customHeight="1">
      <c r="A24" s="124" t="s">
        <v>302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  <c r="AO24" s="125"/>
      <c r="AP24" s="125"/>
      <c r="AQ24" s="125"/>
      <c r="AR24" s="125"/>
      <c r="AS24" s="125"/>
      <c r="AT24" s="171" t="s">
        <v>311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86488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5">
        <f t="shared" si="0"/>
        <v>86488</v>
      </c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38"/>
      <c r="FN24" s="38"/>
    </row>
    <row r="25" spans="1:170" s="35" customFormat="1" ht="27.75" customHeight="1">
      <c r="A25" s="124" t="s">
        <v>302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  <c r="AO25" s="125"/>
      <c r="AP25" s="125"/>
      <c r="AQ25" s="125"/>
      <c r="AR25" s="125"/>
      <c r="AS25" s="125"/>
      <c r="AT25" s="171" t="s">
        <v>310</v>
      </c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291.9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5">
        <f t="shared" si="0"/>
        <v>291.9</v>
      </c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38"/>
      <c r="FN25" s="38"/>
    </row>
    <row r="26" spans="1:170" s="35" customFormat="1" ht="27.75" customHeight="1">
      <c r="A26" s="124" t="s">
        <v>302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5"/>
      <c r="AO26" s="125"/>
      <c r="AP26" s="125"/>
      <c r="AQ26" s="125"/>
      <c r="AR26" s="125"/>
      <c r="AS26" s="125"/>
      <c r="AT26" s="171" t="s">
        <v>309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0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5">
        <f t="shared" si="0"/>
        <v>0</v>
      </c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38"/>
      <c r="FN26" s="38"/>
    </row>
    <row r="27" spans="1:170" s="35" customFormat="1" ht="27.75" customHeight="1">
      <c r="A27" s="124" t="s">
        <v>302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/>
      <c r="AO27" s="125"/>
      <c r="AP27" s="125"/>
      <c r="AQ27" s="125"/>
      <c r="AR27" s="125"/>
      <c r="AS27" s="125"/>
      <c r="AT27" s="171" t="s">
        <v>394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0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5">
        <f>CF27</f>
        <v>0</v>
      </c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38"/>
      <c r="FN27" s="38"/>
    </row>
    <row r="28" spans="1:170" s="45" customFormat="1" ht="24" customHeight="1">
      <c r="A28" s="130" t="s">
        <v>302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29"/>
      <c r="AO28" s="129"/>
      <c r="AP28" s="129"/>
      <c r="AQ28" s="129"/>
      <c r="AR28" s="129"/>
      <c r="AS28" s="129"/>
      <c r="AT28" s="144" t="s">
        <v>308</v>
      </c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18">
        <v>0</v>
      </c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>
        <f>CF31+CF30+CF29</f>
        <v>195</v>
      </c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6">
        <f t="shared" si="0"/>
        <v>195</v>
      </c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50"/>
      <c r="FN28" s="50"/>
    </row>
    <row r="29" spans="1:170" s="35" customFormat="1" ht="24" customHeight="1">
      <c r="A29" s="124" t="s">
        <v>302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5"/>
      <c r="AO29" s="125"/>
      <c r="AP29" s="125"/>
      <c r="AQ29" s="125"/>
      <c r="AR29" s="125"/>
      <c r="AS29" s="125"/>
      <c r="AT29" s="171" t="s">
        <v>307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195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5">
        <f t="shared" si="0"/>
        <v>195</v>
      </c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38"/>
      <c r="FN29" s="38"/>
    </row>
    <row r="30" spans="1:170" s="35" customFormat="1" ht="24" customHeight="1">
      <c r="A30" s="124" t="s">
        <v>302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5"/>
      <c r="AO30" s="125"/>
      <c r="AP30" s="125"/>
      <c r="AQ30" s="125"/>
      <c r="AR30" s="125"/>
      <c r="AS30" s="125"/>
      <c r="AT30" s="171" t="s">
        <v>372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11">
        <v>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v>0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5">
        <f>CF30</f>
        <v>0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38"/>
      <c r="FN30" s="38"/>
    </row>
    <row r="31" spans="1:170" s="35" customFormat="1" ht="24" customHeight="1">
      <c r="A31" s="124" t="s">
        <v>302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  <c r="AO31" s="125"/>
      <c r="AP31" s="125"/>
      <c r="AQ31" s="125"/>
      <c r="AR31" s="125"/>
      <c r="AS31" s="125"/>
      <c r="AT31" s="171" t="s">
        <v>306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11"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5">
        <f t="shared" si="0"/>
        <v>0</v>
      </c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38"/>
      <c r="FN31" s="38"/>
    </row>
    <row r="32" spans="1:170" s="45" customFormat="1" ht="24" customHeight="1">
      <c r="A32" s="130" t="s">
        <v>302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29"/>
      <c r="AO32" s="129"/>
      <c r="AP32" s="129"/>
      <c r="AQ32" s="129"/>
      <c r="AR32" s="129"/>
      <c r="AS32" s="129"/>
      <c r="AT32" s="144" t="s">
        <v>305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18">
        <v>0</v>
      </c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>
        <f>CF33+CF34+CF35</f>
        <v>66.42</v>
      </c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6">
        <f t="shared" si="0"/>
        <v>66.42</v>
      </c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50"/>
      <c r="FN32" s="50"/>
    </row>
    <row r="33" spans="1:170" s="35" customFormat="1" ht="26.25" customHeight="1">
      <c r="A33" s="124" t="s">
        <v>302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  <c r="AO33" s="125"/>
      <c r="AP33" s="125"/>
      <c r="AQ33" s="125"/>
      <c r="AR33" s="125"/>
      <c r="AS33" s="125"/>
      <c r="AT33" s="171" t="s">
        <v>304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1.56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5">
        <f t="shared" si="0"/>
        <v>1.56</v>
      </c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38"/>
      <c r="FN33" s="38"/>
    </row>
    <row r="34" spans="1:170" s="35" customFormat="1" ht="27" customHeight="1">
      <c r="A34" s="124" t="s">
        <v>302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  <c r="AO34" s="125"/>
      <c r="AP34" s="125"/>
      <c r="AQ34" s="125"/>
      <c r="AR34" s="125"/>
      <c r="AS34" s="125"/>
      <c r="AT34" s="171" t="s">
        <v>303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4.86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5">
        <f t="shared" si="0"/>
        <v>4.86</v>
      </c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38"/>
      <c r="FN34" s="38"/>
    </row>
    <row r="35" spans="1:170" s="35" customFormat="1" ht="24" customHeight="1">
      <c r="A35" s="124" t="s">
        <v>302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  <c r="AO35" s="125"/>
      <c r="AP35" s="125"/>
      <c r="AQ35" s="125"/>
      <c r="AR35" s="125"/>
      <c r="AS35" s="125"/>
      <c r="AT35" s="171" t="s">
        <v>301</v>
      </c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60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5">
        <f t="shared" si="0"/>
        <v>60</v>
      </c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38"/>
      <c r="FN35" s="38"/>
    </row>
    <row r="36" spans="1:170" s="45" customFormat="1" ht="38.25" customHeight="1" hidden="1">
      <c r="A36" s="130" t="s">
        <v>300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29"/>
      <c r="AO36" s="129"/>
      <c r="AP36" s="129"/>
      <c r="AQ36" s="129"/>
      <c r="AR36" s="129"/>
      <c r="AS36" s="129"/>
      <c r="AT36" s="123" t="s">
        <v>299</v>
      </c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18">
        <f>BJ37</f>
        <v>0</v>
      </c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>
        <f>CF37</f>
        <v>0</v>
      </c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50"/>
      <c r="FN36" s="50"/>
    </row>
    <row r="37" spans="1:170" s="35" customFormat="1" ht="27.75" customHeight="1" hidden="1">
      <c r="A37" s="124" t="s">
        <v>298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5"/>
      <c r="AO37" s="125"/>
      <c r="AP37" s="125"/>
      <c r="AQ37" s="125"/>
      <c r="AR37" s="125"/>
      <c r="AS37" s="125"/>
      <c r="AT37" s="122" t="s">
        <v>297</v>
      </c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11">
        <f>BJ38+BJ39+BJ40+BJ41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CF38+CF39+CF40+CF41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5">
        <f t="shared" si="0"/>
        <v>0</v>
      </c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38"/>
      <c r="FN37" s="38"/>
    </row>
    <row r="38" spans="1:170" s="35" customFormat="1" ht="28.5" customHeight="1" hidden="1">
      <c r="A38" s="124" t="s">
        <v>296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5"/>
      <c r="AO38" s="125"/>
      <c r="AP38" s="125"/>
      <c r="AQ38" s="125"/>
      <c r="AR38" s="125"/>
      <c r="AS38" s="125"/>
      <c r="AT38" s="122" t="s">
        <v>295</v>
      </c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5">
        <f t="shared" si="0"/>
        <v>0</v>
      </c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38"/>
      <c r="FN38" s="38"/>
    </row>
    <row r="39" spans="1:170" s="35" customFormat="1" ht="26.25" customHeight="1" hidden="1">
      <c r="A39" s="124" t="s">
        <v>294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  <c r="AO39" s="125"/>
      <c r="AP39" s="125"/>
      <c r="AQ39" s="125"/>
      <c r="AR39" s="125"/>
      <c r="AS39" s="125"/>
      <c r="AT39" s="122" t="s">
        <v>293</v>
      </c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5">
        <f t="shared" si="0"/>
        <v>0</v>
      </c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38"/>
      <c r="FN39" s="38"/>
    </row>
    <row r="40" spans="1:170" s="35" customFormat="1" ht="26.25" customHeight="1" hidden="1">
      <c r="A40" s="124" t="s">
        <v>292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  <c r="AO40" s="125"/>
      <c r="AP40" s="125"/>
      <c r="AQ40" s="125"/>
      <c r="AR40" s="125"/>
      <c r="AS40" s="125"/>
      <c r="AT40" s="122" t="s">
        <v>291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5">
        <f t="shared" si="0"/>
        <v>0</v>
      </c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38"/>
      <c r="FN40" s="38"/>
    </row>
    <row r="41" spans="1:170" s="35" customFormat="1" ht="27" customHeight="1" hidden="1">
      <c r="A41" s="124" t="s">
        <v>290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  <c r="AO41" s="125"/>
      <c r="AP41" s="125"/>
      <c r="AQ41" s="125"/>
      <c r="AR41" s="125"/>
      <c r="AS41" s="125"/>
      <c r="AT41" s="122" t="s">
        <v>289</v>
      </c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5">
        <f t="shared" si="0"/>
        <v>0</v>
      </c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38"/>
      <c r="FN41" s="38"/>
    </row>
    <row r="42" spans="1:167" s="35" customFormat="1" ht="23.25" customHeight="1">
      <c r="A42" s="135" t="s">
        <v>288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29"/>
      <c r="AO42" s="129"/>
      <c r="AP42" s="129"/>
      <c r="AQ42" s="129"/>
      <c r="AR42" s="129"/>
      <c r="AS42" s="129"/>
      <c r="AT42" s="123" t="s">
        <v>287</v>
      </c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18">
        <f>BJ43+BJ62</f>
        <v>2600</v>
      </c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>
        <f>CF43+CF62</f>
        <v>0</v>
      </c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6">
        <f t="shared" si="0"/>
        <v>0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52"/>
      <c r="FJ42" s="52"/>
      <c r="FK42" s="38"/>
    </row>
    <row r="43" spans="1:175" s="35" customFormat="1" ht="34.5" customHeight="1" hidden="1">
      <c r="A43" s="130" t="s">
        <v>286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29"/>
      <c r="AO43" s="129"/>
      <c r="AP43" s="129"/>
      <c r="AQ43" s="129"/>
      <c r="AR43" s="129"/>
      <c r="AS43" s="129"/>
      <c r="AT43" s="123" t="s">
        <v>285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18">
        <v>0</v>
      </c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>
        <f>CF44+CF50+CF59</f>
        <v>0</v>
      </c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6">
        <f t="shared" si="0"/>
        <v>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52"/>
      <c r="FJ43" s="52"/>
      <c r="FK43" s="38"/>
      <c r="FS43" s="38"/>
    </row>
    <row r="44" spans="1:167" s="45" customFormat="1" ht="39.75" customHeight="1" hidden="1">
      <c r="A44" s="130" t="s">
        <v>282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29"/>
      <c r="AO44" s="129"/>
      <c r="AP44" s="129"/>
      <c r="AQ44" s="129"/>
      <c r="AR44" s="129"/>
      <c r="AS44" s="129"/>
      <c r="AT44" s="123" t="s">
        <v>284</v>
      </c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18">
        <f>BJ45+BJ46+BJ47</f>
        <v>0</v>
      </c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>
        <f>CF45+CF49</f>
        <v>0</v>
      </c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6">
        <f t="shared" si="0"/>
        <v>0</v>
      </c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50"/>
    </row>
    <row r="45" spans="1:167" s="35" customFormat="1" ht="33" customHeight="1" hidden="1">
      <c r="A45" s="124" t="s">
        <v>282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5"/>
      <c r="AO45" s="125"/>
      <c r="AP45" s="125"/>
      <c r="AQ45" s="125"/>
      <c r="AR45" s="125"/>
      <c r="AS45" s="125"/>
      <c r="AT45" s="122" t="s">
        <v>283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5">
        <f t="shared" si="0"/>
        <v>0</v>
      </c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38"/>
    </row>
    <row r="46" spans="1:167" s="45" customFormat="1" ht="34.5" customHeight="1" hidden="1">
      <c r="A46" s="124" t="s">
        <v>282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9"/>
      <c r="AO46" s="208"/>
      <c r="AP46" s="208"/>
      <c r="AQ46" s="208"/>
      <c r="AR46" s="208"/>
      <c r="AS46" s="208"/>
      <c r="AT46" s="122" t="s">
        <v>281</v>
      </c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5">
        <f t="shared" si="0"/>
        <v>0</v>
      </c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53"/>
      <c r="FI46" s="53"/>
      <c r="FJ46" s="53"/>
      <c r="FK46" s="50"/>
    </row>
    <row r="47" spans="1:167" s="35" customFormat="1" ht="36.75" customHeight="1" hidden="1">
      <c r="A47" s="124" t="s">
        <v>279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9"/>
      <c r="AO47" s="129"/>
      <c r="AP47" s="129"/>
      <c r="AQ47" s="129"/>
      <c r="AR47" s="129"/>
      <c r="AS47" s="129"/>
      <c r="AT47" s="122" t="s">
        <v>280</v>
      </c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7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117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115">
        <f t="shared" si="0"/>
        <v>0</v>
      </c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117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52"/>
      <c r="FI47" s="52"/>
      <c r="FJ47" s="52"/>
      <c r="FK47" s="38"/>
    </row>
    <row r="48" spans="1:167" s="35" customFormat="1" ht="36.75" customHeight="1" hidden="1">
      <c r="A48" s="124" t="s">
        <v>279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9"/>
      <c r="AO48" s="129"/>
      <c r="AP48" s="129"/>
      <c r="AQ48" s="129"/>
      <c r="AR48" s="129"/>
      <c r="AS48" s="129"/>
      <c r="AT48" s="122" t="s">
        <v>278</v>
      </c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7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117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115">
        <f t="shared" si="0"/>
        <v>0</v>
      </c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117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52"/>
      <c r="FI48" s="52"/>
      <c r="FJ48" s="52"/>
      <c r="FK48" s="38"/>
    </row>
    <row r="49" spans="1:167" s="35" customFormat="1" ht="53.25" customHeight="1" hidden="1">
      <c r="A49" s="124" t="s">
        <v>277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9"/>
      <c r="AO49" s="129"/>
      <c r="AP49" s="129"/>
      <c r="AQ49" s="129"/>
      <c r="AR49" s="129"/>
      <c r="AS49" s="129"/>
      <c r="AT49" s="122" t="s">
        <v>276</v>
      </c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7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117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115">
        <f t="shared" si="0"/>
        <v>0</v>
      </c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117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52"/>
      <c r="FI49" s="52"/>
      <c r="FJ49" s="52"/>
      <c r="FK49" s="38"/>
    </row>
    <row r="50" spans="1:167" s="35" customFormat="1" ht="55.5" customHeight="1" hidden="1">
      <c r="A50" s="130" t="s">
        <v>275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29"/>
      <c r="AO50" s="129"/>
      <c r="AP50" s="129"/>
      <c r="AQ50" s="129"/>
      <c r="AR50" s="129"/>
      <c r="AS50" s="129"/>
      <c r="AT50" s="123" t="s">
        <v>274</v>
      </c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18">
        <f>BJ51</f>
        <v>0</v>
      </c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>
        <f>CF51+CF56</f>
        <v>0</v>
      </c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7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117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115">
        <f t="shared" si="0"/>
        <v>0</v>
      </c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117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52"/>
      <c r="FI50" s="52"/>
      <c r="FJ50" s="52"/>
      <c r="FK50" s="38"/>
    </row>
    <row r="51" spans="1:167" s="45" customFormat="1" ht="35.25" customHeight="1" hidden="1">
      <c r="A51" s="124" t="s">
        <v>271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9"/>
      <c r="AO51" s="129"/>
      <c r="AP51" s="129"/>
      <c r="AQ51" s="129"/>
      <c r="AR51" s="129"/>
      <c r="AS51" s="129"/>
      <c r="AT51" s="122" t="s">
        <v>273</v>
      </c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f>CF52+CF53+CF54+CF55</f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5">
        <f t="shared" si="0"/>
        <v>0</v>
      </c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2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4"/>
      <c r="FK51" s="50"/>
    </row>
    <row r="52" spans="1:167" s="45" customFormat="1" ht="37.5" customHeight="1" hidden="1">
      <c r="A52" s="124" t="s">
        <v>271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9"/>
      <c r="AO52" s="129"/>
      <c r="AP52" s="129"/>
      <c r="AQ52" s="129"/>
      <c r="AR52" s="129"/>
      <c r="AS52" s="129"/>
      <c r="AT52" s="122" t="s">
        <v>272</v>
      </c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5">
        <f t="shared" si="0"/>
        <v>0</v>
      </c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2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4"/>
      <c r="FK52" s="50"/>
    </row>
    <row r="53" spans="1:167" s="45" customFormat="1" ht="37.5" customHeight="1" hidden="1">
      <c r="A53" s="124" t="s">
        <v>271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9"/>
      <c r="AO53" s="129"/>
      <c r="AP53" s="129"/>
      <c r="AQ53" s="129"/>
      <c r="AR53" s="129"/>
      <c r="AS53" s="129"/>
      <c r="AT53" s="122" t="s">
        <v>270</v>
      </c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5">
        <f t="shared" si="0"/>
        <v>0</v>
      </c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2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4"/>
      <c r="FK53" s="50"/>
    </row>
    <row r="54" spans="1:167" s="45" customFormat="1" ht="37.5" customHeight="1" hidden="1">
      <c r="A54" s="124" t="s">
        <v>269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9"/>
      <c r="AO54" s="129"/>
      <c r="AP54" s="129"/>
      <c r="AQ54" s="129"/>
      <c r="AR54" s="129"/>
      <c r="AS54" s="129"/>
      <c r="AT54" s="122" t="s">
        <v>268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5">
        <f aca="true" t="shared" si="1" ref="EE54:EE87">CF54</f>
        <v>0</v>
      </c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2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4"/>
      <c r="FK54" s="50"/>
    </row>
    <row r="55" spans="1:167" s="45" customFormat="1" ht="37.5" customHeight="1" hidden="1">
      <c r="A55" s="124" t="s">
        <v>267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9"/>
      <c r="AO55" s="129"/>
      <c r="AP55" s="129"/>
      <c r="AQ55" s="129"/>
      <c r="AR55" s="129"/>
      <c r="AS55" s="129"/>
      <c r="AT55" s="122" t="s">
        <v>266</v>
      </c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5">
        <f t="shared" si="1"/>
        <v>0</v>
      </c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2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4"/>
      <c r="FK55" s="50"/>
    </row>
    <row r="56" spans="1:167" s="45" customFormat="1" ht="54" customHeight="1" hidden="1">
      <c r="A56" s="124" t="s">
        <v>264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9"/>
      <c r="AO56" s="129"/>
      <c r="AP56" s="129"/>
      <c r="AQ56" s="129"/>
      <c r="AR56" s="129"/>
      <c r="AS56" s="129"/>
      <c r="AT56" s="122" t="s">
        <v>265</v>
      </c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11"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v>0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5">
        <f t="shared" si="1"/>
        <v>0</v>
      </c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2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4"/>
      <c r="FK56" s="50"/>
    </row>
    <row r="57" spans="1:167" s="45" customFormat="1" ht="56.25" customHeight="1" hidden="1">
      <c r="A57" s="136" t="s">
        <v>264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8"/>
      <c r="AN57" s="129"/>
      <c r="AO57" s="129"/>
      <c r="AP57" s="129"/>
      <c r="AQ57" s="129"/>
      <c r="AR57" s="129"/>
      <c r="AS57" s="129"/>
      <c r="AT57" s="122" t="s">
        <v>263</v>
      </c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0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5">
        <f t="shared" si="1"/>
        <v>0</v>
      </c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2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4"/>
      <c r="FK57" s="50"/>
    </row>
    <row r="58" spans="1:167" s="45" customFormat="1" ht="75" customHeight="1" hidden="1">
      <c r="A58" s="124" t="s">
        <v>262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9"/>
      <c r="AO58" s="129"/>
      <c r="AP58" s="129"/>
      <c r="AQ58" s="129"/>
      <c r="AR58" s="129"/>
      <c r="AS58" s="129"/>
      <c r="AT58" s="122" t="s">
        <v>261</v>
      </c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0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5">
        <f t="shared" si="1"/>
        <v>0</v>
      </c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2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4"/>
      <c r="FK58" s="50"/>
    </row>
    <row r="59" spans="1:167" s="45" customFormat="1" ht="38.25" customHeight="1" hidden="1">
      <c r="A59" s="130" t="s">
        <v>259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29"/>
      <c r="AO59" s="129"/>
      <c r="AP59" s="129"/>
      <c r="AQ59" s="129"/>
      <c r="AR59" s="129"/>
      <c r="AS59" s="129"/>
      <c r="AT59" s="123" t="s">
        <v>260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18">
        <f>BJ60</f>
        <v>0</v>
      </c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>
        <f>CF60+CF61</f>
        <v>0</v>
      </c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2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4"/>
      <c r="FK59" s="50"/>
    </row>
    <row r="60" spans="1:167" s="45" customFormat="1" ht="38.25" customHeight="1" hidden="1">
      <c r="A60" s="124" t="s">
        <v>259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9"/>
      <c r="AO60" s="129"/>
      <c r="AP60" s="129"/>
      <c r="AQ60" s="129"/>
      <c r="AR60" s="129"/>
      <c r="AS60" s="129"/>
      <c r="AT60" s="122" t="s">
        <v>258</v>
      </c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5">
        <f t="shared" si="1"/>
        <v>0</v>
      </c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2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4"/>
      <c r="FK60" s="50"/>
    </row>
    <row r="61" spans="1:167" s="45" customFormat="1" ht="41.25" customHeight="1" hidden="1">
      <c r="A61" s="124" t="s">
        <v>259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9"/>
      <c r="AO61" s="129"/>
      <c r="AP61" s="129"/>
      <c r="AQ61" s="129"/>
      <c r="AR61" s="129"/>
      <c r="AS61" s="129"/>
      <c r="AT61" s="122" t="s">
        <v>258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11">
        <v>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v>0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5">
        <f t="shared" si="1"/>
        <v>0</v>
      </c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2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4"/>
      <c r="FK61" s="50"/>
    </row>
    <row r="62" spans="1:167" s="45" customFormat="1" ht="24.75" customHeight="1">
      <c r="A62" s="133" t="s">
        <v>255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29"/>
      <c r="AO62" s="129"/>
      <c r="AP62" s="129"/>
      <c r="AQ62" s="129"/>
      <c r="AR62" s="129"/>
      <c r="AS62" s="129"/>
      <c r="AT62" s="123" t="s">
        <v>257</v>
      </c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18">
        <f>BJ63</f>
        <v>2600</v>
      </c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>
        <f>CF63</f>
        <v>0</v>
      </c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6">
        <f t="shared" si="1"/>
        <v>0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2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4"/>
      <c r="FK62" s="50"/>
    </row>
    <row r="63" spans="1:167" s="45" customFormat="1" ht="30" customHeight="1">
      <c r="A63" s="132" t="s">
        <v>255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29"/>
      <c r="AO63" s="129"/>
      <c r="AP63" s="129"/>
      <c r="AQ63" s="129"/>
      <c r="AR63" s="129"/>
      <c r="AS63" s="129"/>
      <c r="AT63" s="122" t="s">
        <v>256</v>
      </c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11">
        <v>2600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>
        <f>CF64+CF65+CF66</f>
        <v>0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6">
        <f t="shared" si="1"/>
        <v>0</v>
      </c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53"/>
      <c r="FI63" s="53"/>
      <c r="FJ63" s="53"/>
      <c r="FK63" s="50"/>
    </row>
    <row r="64" spans="1:167" s="45" customFormat="1" ht="27" customHeight="1">
      <c r="A64" s="132" t="s">
        <v>255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29"/>
      <c r="AO64" s="129"/>
      <c r="AP64" s="129"/>
      <c r="AQ64" s="129"/>
      <c r="AR64" s="129"/>
      <c r="AS64" s="129"/>
      <c r="AT64" s="122" t="s">
        <v>254</v>
      </c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0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6">
        <f t="shared" si="1"/>
        <v>0</v>
      </c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53"/>
      <c r="FI64" s="53"/>
      <c r="FJ64" s="53"/>
      <c r="FK64" s="50"/>
    </row>
    <row r="65" spans="1:167" s="45" customFormat="1" ht="24.75" customHeight="1">
      <c r="A65" s="132" t="s">
        <v>253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29"/>
      <c r="AO65" s="129"/>
      <c r="AP65" s="129"/>
      <c r="AQ65" s="129"/>
      <c r="AR65" s="129"/>
      <c r="AS65" s="129"/>
      <c r="AT65" s="122" t="s">
        <v>252</v>
      </c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0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6">
        <f t="shared" si="1"/>
        <v>0</v>
      </c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53"/>
      <c r="FI65" s="53"/>
      <c r="FJ65" s="53"/>
      <c r="FK65" s="50"/>
    </row>
    <row r="66" spans="1:167" s="45" customFormat="1" ht="24.75" customHeight="1">
      <c r="A66" s="132" t="s">
        <v>251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29"/>
      <c r="AO66" s="129"/>
      <c r="AP66" s="129"/>
      <c r="AQ66" s="129"/>
      <c r="AR66" s="129"/>
      <c r="AS66" s="129"/>
      <c r="AT66" s="122" t="s">
        <v>434</v>
      </c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0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6">
        <f t="shared" si="1"/>
        <v>0</v>
      </c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53"/>
      <c r="FI66" s="53"/>
      <c r="FJ66" s="53"/>
      <c r="FK66" s="50"/>
    </row>
    <row r="67" spans="1:167" s="35" customFormat="1" ht="26.25" customHeight="1">
      <c r="A67" s="135" t="s">
        <v>250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25"/>
      <c r="AO67" s="125"/>
      <c r="AP67" s="125"/>
      <c r="AQ67" s="125"/>
      <c r="AR67" s="125"/>
      <c r="AS67" s="125"/>
      <c r="AT67" s="123" t="s">
        <v>249</v>
      </c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212">
        <f>BJ68+BJ74</f>
        <v>1528500</v>
      </c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118">
        <f>CF68+CF74</f>
        <v>171780.67</v>
      </c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6">
        <f t="shared" si="1"/>
        <v>171780.67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52"/>
      <c r="FI67" s="52"/>
      <c r="FJ67" s="52"/>
      <c r="FK67" s="38"/>
    </row>
    <row r="68" spans="1:167" s="35" customFormat="1" ht="27" customHeight="1">
      <c r="A68" s="135" t="s">
        <v>244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29"/>
      <c r="AO68" s="129"/>
      <c r="AP68" s="129"/>
      <c r="AQ68" s="129"/>
      <c r="AR68" s="129"/>
      <c r="AS68" s="129"/>
      <c r="AT68" s="123" t="s">
        <v>248</v>
      </c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18">
        <f>BJ69</f>
        <v>424700</v>
      </c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>
        <f>CF69</f>
        <v>7955.17</v>
      </c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6">
        <f t="shared" si="1"/>
        <v>7955.17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52"/>
      <c r="FI68" s="52"/>
      <c r="FJ68" s="52"/>
      <c r="FK68" s="38"/>
    </row>
    <row r="69" spans="1:167" s="45" customFormat="1" ht="40.5" customHeight="1">
      <c r="A69" s="130" t="s">
        <v>247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29"/>
      <c r="AO69" s="129"/>
      <c r="AP69" s="129"/>
      <c r="AQ69" s="129"/>
      <c r="AR69" s="129"/>
      <c r="AS69" s="129"/>
      <c r="AT69" s="123" t="s">
        <v>246</v>
      </c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18">
        <f>BJ70</f>
        <v>424700</v>
      </c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>
        <f>CF70+CF71+CF73</f>
        <v>7955.17</v>
      </c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6">
        <f t="shared" si="1"/>
        <v>7955.17</v>
      </c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2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4"/>
      <c r="FK69" s="50"/>
    </row>
    <row r="70" spans="1:167" s="35" customFormat="1" ht="27.75" customHeight="1">
      <c r="A70" s="134" t="s">
        <v>244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25"/>
      <c r="AO70" s="125"/>
      <c r="AP70" s="125"/>
      <c r="AQ70" s="125"/>
      <c r="AR70" s="125"/>
      <c r="AS70" s="125"/>
      <c r="AT70" s="122" t="s">
        <v>245</v>
      </c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11">
        <v>424700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7794.03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5">
        <f t="shared" si="1"/>
        <v>7794.03</v>
      </c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9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1"/>
      <c r="FK70" s="38"/>
    </row>
    <row r="71" spans="1:167" s="35" customFormat="1" ht="27.75" customHeight="1" hidden="1">
      <c r="A71" s="134" t="s">
        <v>244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25"/>
      <c r="AO71" s="125"/>
      <c r="AP71" s="125"/>
      <c r="AQ71" s="125"/>
      <c r="AR71" s="125"/>
      <c r="AS71" s="125"/>
      <c r="AT71" s="122" t="s">
        <v>241</v>
      </c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f>CF72</f>
        <v>161.14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5">
        <f t="shared" si="1"/>
        <v>161.14</v>
      </c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9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1"/>
      <c r="FK71" s="38"/>
    </row>
    <row r="72" spans="1:167" s="35" customFormat="1" ht="24.75" customHeight="1">
      <c r="A72" s="134" t="s">
        <v>243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25"/>
      <c r="AO72" s="125"/>
      <c r="AP72" s="125"/>
      <c r="AQ72" s="125"/>
      <c r="AR72" s="125"/>
      <c r="AS72" s="125"/>
      <c r="AT72" s="122" t="s">
        <v>242</v>
      </c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161.14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5">
        <f t="shared" si="1"/>
        <v>161.14</v>
      </c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9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1"/>
      <c r="FK72" s="38"/>
    </row>
    <row r="73" spans="1:167" s="35" customFormat="1" ht="24.75" customHeight="1">
      <c r="A73" s="134" t="s">
        <v>243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25"/>
      <c r="AO73" s="125"/>
      <c r="AP73" s="125"/>
      <c r="AQ73" s="125"/>
      <c r="AR73" s="125"/>
      <c r="AS73" s="125"/>
      <c r="AT73" s="122" t="s">
        <v>352</v>
      </c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5">
        <f>CF73</f>
        <v>0</v>
      </c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9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1"/>
      <c r="FK73" s="38"/>
    </row>
    <row r="74" spans="1:167" s="45" customFormat="1" ht="25.5" customHeight="1">
      <c r="A74" s="135" t="s">
        <v>240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29"/>
      <c r="AO74" s="129"/>
      <c r="AP74" s="129"/>
      <c r="AQ74" s="129"/>
      <c r="AR74" s="129"/>
      <c r="AS74" s="129"/>
      <c r="AT74" s="123" t="s">
        <v>239</v>
      </c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18">
        <f>BJ76+BJ81</f>
        <v>1103800</v>
      </c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>
        <f>CF76+CF80</f>
        <v>163825.5</v>
      </c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6">
        <f t="shared" si="1"/>
        <v>163825.5</v>
      </c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2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4"/>
      <c r="FK74" s="50"/>
    </row>
    <row r="75" spans="1:167" s="45" customFormat="1" ht="21.75" customHeight="1">
      <c r="A75" s="135" t="s">
        <v>238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29"/>
      <c r="AO75" s="129"/>
      <c r="AP75" s="129"/>
      <c r="AQ75" s="129"/>
      <c r="AR75" s="129"/>
      <c r="AS75" s="129"/>
      <c r="AT75" s="123" t="s">
        <v>237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18">
        <f>BJ76</f>
        <v>275800</v>
      </c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>
        <f>CF76</f>
        <v>149846.75</v>
      </c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6">
        <f t="shared" si="1"/>
        <v>149846.75</v>
      </c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53"/>
      <c r="FI75" s="53"/>
      <c r="FJ75" s="53"/>
      <c r="FK75" s="50"/>
    </row>
    <row r="76" spans="1:167" s="45" customFormat="1" ht="24.75" customHeight="1">
      <c r="A76" s="135" t="s">
        <v>235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29"/>
      <c r="AO76" s="129"/>
      <c r="AP76" s="129"/>
      <c r="AQ76" s="129"/>
      <c r="AR76" s="129"/>
      <c r="AS76" s="129"/>
      <c r="AT76" s="123" t="s">
        <v>236</v>
      </c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18">
        <v>275800</v>
      </c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>
        <f>CF77+CF78+CF79</f>
        <v>149846.75</v>
      </c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6">
        <f t="shared" si="1"/>
        <v>149846.75</v>
      </c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2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4"/>
      <c r="FK76" s="50"/>
    </row>
    <row r="77" spans="1:167" s="35" customFormat="1" ht="23.25" customHeight="1">
      <c r="A77" s="134" t="s">
        <v>235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25"/>
      <c r="AO77" s="125"/>
      <c r="AP77" s="125"/>
      <c r="AQ77" s="125"/>
      <c r="AR77" s="125"/>
      <c r="AS77" s="125"/>
      <c r="AT77" s="122" t="s">
        <v>234</v>
      </c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144846.75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5">
        <f t="shared" si="1"/>
        <v>144846.75</v>
      </c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9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1"/>
      <c r="FK77" s="38"/>
    </row>
    <row r="78" spans="1:167" s="35" customFormat="1" ht="26.25" customHeight="1">
      <c r="A78" s="134" t="s">
        <v>232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25"/>
      <c r="AO78" s="125"/>
      <c r="AP78" s="125"/>
      <c r="AQ78" s="125"/>
      <c r="AR78" s="125"/>
      <c r="AS78" s="125"/>
      <c r="AT78" s="122" t="s">
        <v>233</v>
      </c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5000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5">
        <f t="shared" si="1"/>
        <v>5000</v>
      </c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9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1"/>
      <c r="FK78" s="38"/>
    </row>
    <row r="79" spans="1:167" s="35" customFormat="1" ht="25.5" customHeight="1">
      <c r="A79" s="134" t="s">
        <v>232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25"/>
      <c r="AO79" s="125"/>
      <c r="AP79" s="125"/>
      <c r="AQ79" s="125"/>
      <c r="AR79" s="125"/>
      <c r="AS79" s="125"/>
      <c r="AT79" s="122" t="s">
        <v>231</v>
      </c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0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5">
        <f t="shared" si="1"/>
        <v>0</v>
      </c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9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1"/>
      <c r="FK79" s="38"/>
    </row>
    <row r="80" spans="1:167" s="35" customFormat="1" ht="23.25" customHeight="1">
      <c r="A80" s="135" t="s">
        <v>228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25"/>
      <c r="AO80" s="125"/>
      <c r="AP80" s="125"/>
      <c r="AQ80" s="125"/>
      <c r="AR80" s="125"/>
      <c r="AS80" s="125"/>
      <c r="AT80" s="123" t="s">
        <v>230</v>
      </c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18">
        <f>BJ81</f>
        <v>828000</v>
      </c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>
        <f>CF81</f>
        <v>13978.75</v>
      </c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6">
        <f t="shared" si="1"/>
        <v>13978.75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52"/>
      <c r="FI80" s="52"/>
      <c r="FJ80" s="52"/>
      <c r="FK80" s="38"/>
    </row>
    <row r="81" spans="1:167" s="45" customFormat="1" ht="23.25" customHeight="1">
      <c r="A81" s="135" t="s">
        <v>228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29"/>
      <c r="AO81" s="129"/>
      <c r="AP81" s="129"/>
      <c r="AQ81" s="129"/>
      <c r="AR81" s="129"/>
      <c r="AS81" s="129"/>
      <c r="AT81" s="123" t="s">
        <v>229</v>
      </c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18">
        <v>828000</v>
      </c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>
        <f>CF82+CF83+CF84</f>
        <v>13978.75</v>
      </c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6">
        <f t="shared" si="1"/>
        <v>13978.75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2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4"/>
      <c r="FK81" s="50"/>
    </row>
    <row r="82" spans="1:167" s="35" customFormat="1" ht="25.5" customHeight="1">
      <c r="A82" s="134" t="s">
        <v>228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25"/>
      <c r="AO82" s="125"/>
      <c r="AP82" s="125"/>
      <c r="AQ82" s="125"/>
      <c r="AR82" s="125"/>
      <c r="AS82" s="125"/>
      <c r="AT82" s="122" t="s">
        <v>227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11">
        <v>0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>
        <v>13488.72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5">
        <f t="shared" si="1"/>
        <v>13488.72</v>
      </c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9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1"/>
      <c r="FK82" s="38"/>
    </row>
    <row r="83" spans="1:167" s="35" customFormat="1" ht="24.75" customHeight="1">
      <c r="A83" s="134" t="s">
        <v>226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25"/>
      <c r="AO83" s="125"/>
      <c r="AP83" s="125"/>
      <c r="AQ83" s="125"/>
      <c r="AR83" s="125"/>
      <c r="AS83" s="125"/>
      <c r="AT83" s="122" t="s">
        <v>225</v>
      </c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v>490.03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5">
        <f t="shared" si="1"/>
        <v>490.03</v>
      </c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9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1"/>
      <c r="FK83" s="38"/>
    </row>
    <row r="84" spans="1:167" s="35" customFormat="1" ht="24.75" customHeight="1">
      <c r="A84" s="134" t="s">
        <v>226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25"/>
      <c r="AO84" s="125"/>
      <c r="AP84" s="125"/>
      <c r="AQ84" s="125"/>
      <c r="AR84" s="125"/>
      <c r="AS84" s="125"/>
      <c r="AT84" s="122" t="s">
        <v>358</v>
      </c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0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5">
        <f>CF84</f>
        <v>0</v>
      </c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9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1"/>
      <c r="FK84" s="38"/>
    </row>
    <row r="85" spans="1:167" s="45" customFormat="1" ht="22.5" customHeight="1">
      <c r="A85" s="135" t="s">
        <v>224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29"/>
      <c r="AO85" s="129"/>
      <c r="AP85" s="129"/>
      <c r="AQ85" s="129"/>
      <c r="AR85" s="129"/>
      <c r="AS85" s="129"/>
      <c r="AT85" s="123" t="s">
        <v>223</v>
      </c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18">
        <f>BJ86</f>
        <v>24000</v>
      </c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>
        <f>CF86</f>
        <v>2700</v>
      </c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6">
        <f t="shared" si="1"/>
        <v>2700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2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  <c r="FK85" s="50"/>
    </row>
    <row r="86" spans="1:167" s="45" customFormat="1" ht="57.75" customHeight="1">
      <c r="A86" s="124" t="s">
        <v>222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5"/>
      <c r="AO86" s="125"/>
      <c r="AP86" s="125"/>
      <c r="AQ86" s="125"/>
      <c r="AR86" s="125"/>
      <c r="AS86" s="125"/>
      <c r="AT86" s="122" t="s">
        <v>221</v>
      </c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11">
        <f>BJ87</f>
        <v>24000</v>
      </c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>
        <f>CF87</f>
        <v>2700</v>
      </c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5">
        <f t="shared" si="1"/>
        <v>2700</v>
      </c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2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4"/>
      <c r="FI86" s="53"/>
      <c r="FJ86" s="53"/>
      <c r="FK86" s="50"/>
    </row>
    <row r="87" spans="1:167" s="45" customFormat="1" ht="80.25" customHeight="1">
      <c r="A87" s="132" t="s">
        <v>219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25"/>
      <c r="AO87" s="125"/>
      <c r="AP87" s="125"/>
      <c r="AQ87" s="125"/>
      <c r="AR87" s="125"/>
      <c r="AS87" s="125"/>
      <c r="AT87" s="122" t="s">
        <v>220</v>
      </c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11">
        <v>24000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v>2700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5">
        <f t="shared" si="1"/>
        <v>2700</v>
      </c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2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4"/>
      <c r="FI87" s="53"/>
      <c r="FJ87" s="53"/>
      <c r="FK87" s="50"/>
    </row>
    <row r="88" spans="1:167" s="45" customFormat="1" ht="76.5" customHeight="1" hidden="1">
      <c r="A88" s="132" t="s">
        <v>219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25"/>
      <c r="AO88" s="125"/>
      <c r="AP88" s="125"/>
      <c r="AQ88" s="125"/>
      <c r="AR88" s="125"/>
      <c r="AS88" s="125"/>
      <c r="AT88" s="122" t="s">
        <v>218</v>
      </c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11">
        <v>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v>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5">
        <f aca="true" t="shared" si="2" ref="EE88:EE103">CF88</f>
        <v>0</v>
      </c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2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4"/>
      <c r="FI88" s="53"/>
      <c r="FJ88" s="53"/>
      <c r="FK88" s="50"/>
    </row>
    <row r="89" spans="1:167" s="35" customFormat="1" ht="42.75" customHeight="1" hidden="1">
      <c r="A89" s="133" t="s">
        <v>217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25"/>
      <c r="AO89" s="125"/>
      <c r="AP89" s="125"/>
      <c r="AQ89" s="125"/>
      <c r="AR89" s="125"/>
      <c r="AS89" s="125"/>
      <c r="AT89" s="123" t="s">
        <v>216</v>
      </c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18">
        <v>0</v>
      </c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>
        <f>CF90</f>
        <v>0</v>
      </c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6">
        <f t="shared" si="2"/>
        <v>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52"/>
      <c r="FI89" s="52"/>
      <c r="FJ89" s="52"/>
      <c r="FK89" s="38"/>
    </row>
    <row r="90" spans="1:167" s="45" customFormat="1" ht="26.25" customHeight="1" hidden="1">
      <c r="A90" s="135" t="s">
        <v>215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29"/>
      <c r="AO90" s="129"/>
      <c r="AP90" s="129"/>
      <c r="AQ90" s="129"/>
      <c r="AR90" s="129"/>
      <c r="AS90" s="129"/>
      <c r="AT90" s="123" t="s">
        <v>214</v>
      </c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18">
        <v>0</v>
      </c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>
        <f>CF92</f>
        <v>0</v>
      </c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6">
        <f t="shared" si="2"/>
        <v>0</v>
      </c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2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4"/>
      <c r="FK90" s="50"/>
    </row>
    <row r="91" spans="1:167" s="45" customFormat="1" ht="36" customHeight="1" hidden="1">
      <c r="A91" s="130" t="s">
        <v>213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29"/>
      <c r="AO91" s="129"/>
      <c r="AP91" s="129"/>
      <c r="AQ91" s="129"/>
      <c r="AR91" s="129"/>
      <c r="AS91" s="129"/>
      <c r="AT91" s="123" t="s">
        <v>212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18">
        <v>0</v>
      </c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>
        <f>CF92</f>
        <v>0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6">
        <f t="shared" si="2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53"/>
      <c r="FI91" s="53"/>
      <c r="FJ91" s="53"/>
      <c r="FK91" s="50"/>
    </row>
    <row r="92" spans="1:167" s="45" customFormat="1" ht="24.75" customHeight="1" hidden="1">
      <c r="A92" s="135" t="s">
        <v>210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29"/>
      <c r="AO92" s="129"/>
      <c r="AP92" s="129"/>
      <c r="AQ92" s="129"/>
      <c r="AR92" s="129"/>
      <c r="AS92" s="129"/>
      <c r="AT92" s="123" t="s">
        <v>211</v>
      </c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18">
        <v>0</v>
      </c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>
        <f>CF93</f>
        <v>0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6">
        <f t="shared" si="2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53"/>
      <c r="FI92" s="53"/>
      <c r="FJ92" s="53"/>
      <c r="FK92" s="50"/>
    </row>
    <row r="93" spans="1:167" s="35" customFormat="1" ht="26.25" customHeight="1" hidden="1">
      <c r="A93" s="134" t="s">
        <v>210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25"/>
      <c r="AO93" s="125"/>
      <c r="AP93" s="125"/>
      <c r="AQ93" s="125"/>
      <c r="AR93" s="125"/>
      <c r="AS93" s="125"/>
      <c r="AT93" s="122" t="s">
        <v>209</v>
      </c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11">
        <v>0</v>
      </c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>
        <v>0</v>
      </c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5">
        <f t="shared" si="2"/>
        <v>0</v>
      </c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9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1"/>
      <c r="FK93" s="38"/>
    </row>
    <row r="94" spans="1:167" s="35" customFormat="1" ht="36.75" customHeight="1" hidden="1">
      <c r="A94" s="130" t="s">
        <v>208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29"/>
      <c r="AO94" s="129"/>
      <c r="AP94" s="129"/>
      <c r="AQ94" s="129"/>
      <c r="AR94" s="129"/>
      <c r="AS94" s="129"/>
      <c r="AT94" s="123" t="s">
        <v>207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18">
        <f>BJ95</f>
        <v>0</v>
      </c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>
        <f>CF95+CF97</f>
        <v>0</v>
      </c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6">
        <f t="shared" si="2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2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4"/>
      <c r="FK94" s="38"/>
    </row>
    <row r="95" spans="1:167" s="47" customFormat="1" ht="72.75" customHeight="1" hidden="1">
      <c r="A95" s="124" t="s">
        <v>206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5"/>
      <c r="AO95" s="125"/>
      <c r="AP95" s="125"/>
      <c r="AQ95" s="125"/>
      <c r="AR95" s="125"/>
      <c r="AS95" s="125"/>
      <c r="AT95" s="122" t="s">
        <v>205</v>
      </c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11">
        <f>BJ96</f>
        <v>0</v>
      </c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>
        <f>CF96</f>
        <v>0</v>
      </c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5">
        <f t="shared" si="2"/>
        <v>0</v>
      </c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9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1"/>
      <c r="FK95" s="51"/>
    </row>
    <row r="96" spans="1:167" s="47" customFormat="1" ht="57.75" customHeight="1" hidden="1">
      <c r="A96" s="124" t="s">
        <v>204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5"/>
      <c r="AO96" s="125"/>
      <c r="AP96" s="125"/>
      <c r="AQ96" s="125"/>
      <c r="AR96" s="125"/>
      <c r="AS96" s="125"/>
      <c r="AT96" s="122" t="s">
        <v>203</v>
      </c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11">
        <v>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v>0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5">
        <f t="shared" si="2"/>
        <v>0</v>
      </c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9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1"/>
      <c r="FK96" s="51"/>
    </row>
    <row r="97" spans="1:176" s="47" customFormat="1" ht="39" customHeight="1" hidden="1">
      <c r="A97" s="137" t="s">
        <v>202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8"/>
      <c r="AL97" s="48"/>
      <c r="AM97" s="48"/>
      <c r="AN97" s="46"/>
      <c r="AO97" s="46"/>
      <c r="AP97" s="46"/>
      <c r="AQ97" s="46"/>
      <c r="AR97" s="46"/>
      <c r="AS97" s="46"/>
      <c r="AT97" s="122" t="s">
        <v>201</v>
      </c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11">
        <f>BJ98</f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f>CF98</f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5">
        <f t="shared" si="2"/>
        <v>0</v>
      </c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2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4"/>
      <c r="FK97" s="54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s="47" customFormat="1" ht="40.5" customHeight="1" hidden="1">
      <c r="A98" s="139" t="s">
        <v>200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40"/>
      <c r="AL98" s="48"/>
      <c r="AM98" s="48"/>
      <c r="AN98" s="46"/>
      <c r="AO98" s="46"/>
      <c r="AP98" s="46"/>
      <c r="AQ98" s="46"/>
      <c r="AR98" s="46"/>
      <c r="AS98" s="46"/>
      <c r="AT98" s="122" t="s">
        <v>199</v>
      </c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11"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5">
        <f t="shared" si="2"/>
        <v>0</v>
      </c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2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4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67" s="35" customFormat="1" ht="26.25" customHeight="1" hidden="1">
      <c r="A99" s="130" t="s">
        <v>198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29"/>
      <c r="AO99" s="129"/>
      <c r="AP99" s="129"/>
      <c r="AQ99" s="129"/>
      <c r="AR99" s="129"/>
      <c r="AS99" s="129"/>
      <c r="AT99" s="123" t="s">
        <v>197</v>
      </c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18">
        <f>BJ102</f>
        <v>0</v>
      </c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>
        <f>CF102+CF100</f>
        <v>0</v>
      </c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6">
        <f t="shared" si="2"/>
        <v>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2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4"/>
      <c r="FK99" s="38"/>
    </row>
    <row r="100" spans="1:176" s="47" customFormat="1" ht="56.25" customHeight="1" hidden="1">
      <c r="A100" s="137" t="s">
        <v>196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8"/>
      <c r="AL100" s="48"/>
      <c r="AM100" s="48"/>
      <c r="AN100" s="46"/>
      <c r="AO100" s="46"/>
      <c r="AP100" s="46"/>
      <c r="AQ100" s="46"/>
      <c r="AR100" s="46"/>
      <c r="AS100" s="46"/>
      <c r="AT100" s="122" t="s">
        <v>195</v>
      </c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11">
        <f>BJ101</f>
        <v>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f>CF101</f>
        <v>0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5">
        <f t="shared" si="2"/>
        <v>0</v>
      </c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2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4"/>
      <c r="FK100" s="54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67" s="47" customFormat="1" ht="55.5" customHeight="1" hidden="1">
      <c r="A101" s="124" t="s">
        <v>194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5"/>
      <c r="AO101" s="125"/>
      <c r="AP101" s="125"/>
      <c r="AQ101" s="125"/>
      <c r="AR101" s="125"/>
      <c r="AS101" s="125"/>
      <c r="AT101" s="122" t="s">
        <v>193</v>
      </c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11">
        <v>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v>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5">
        <f t="shared" si="2"/>
        <v>0</v>
      </c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9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1"/>
      <c r="FK101" s="51"/>
    </row>
    <row r="102" spans="1:176" s="47" customFormat="1" ht="39" customHeight="1" hidden="1">
      <c r="A102" s="137" t="s">
        <v>192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8"/>
      <c r="AL102" s="48"/>
      <c r="AM102" s="48"/>
      <c r="AN102" s="46"/>
      <c r="AO102" s="46"/>
      <c r="AP102" s="46"/>
      <c r="AQ102" s="46"/>
      <c r="AR102" s="46"/>
      <c r="AS102" s="46"/>
      <c r="AT102" s="122" t="s">
        <v>191</v>
      </c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11">
        <f>BJ103</f>
        <v>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f>CF103</f>
        <v>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5">
        <f t="shared" si="2"/>
        <v>0</v>
      </c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2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4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67" s="35" customFormat="1" ht="39.75" customHeight="1" hidden="1">
      <c r="A103" s="124" t="s">
        <v>190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5"/>
      <c r="AO103" s="125"/>
      <c r="AP103" s="125"/>
      <c r="AQ103" s="125"/>
      <c r="AR103" s="125"/>
      <c r="AS103" s="125"/>
      <c r="AT103" s="122" t="s">
        <v>189</v>
      </c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11">
        <v>0</v>
      </c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>
        <v>0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5">
        <f t="shared" si="2"/>
        <v>0</v>
      </c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9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1"/>
      <c r="FK103" s="38"/>
    </row>
    <row r="104" spans="1:167" s="35" customFormat="1" ht="30.75" customHeight="1" hidden="1">
      <c r="A104" s="135" t="s">
        <v>188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29"/>
      <c r="AO104" s="129"/>
      <c r="AP104" s="129"/>
      <c r="AQ104" s="129"/>
      <c r="AR104" s="129"/>
      <c r="AS104" s="129"/>
      <c r="AT104" s="123" t="s">
        <v>187</v>
      </c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18">
        <f>BJ106</f>
        <v>0</v>
      </c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>
        <f>CF106</f>
        <v>0</v>
      </c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6">
        <f>EE106</f>
        <v>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52"/>
      <c r="FI104" s="52"/>
      <c r="FJ104" s="52"/>
      <c r="FK104" s="38"/>
    </row>
    <row r="105" spans="1:167" s="35" customFormat="1" ht="27" customHeight="1" hidden="1">
      <c r="A105" s="134" t="s">
        <v>186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29"/>
      <c r="AO105" s="129"/>
      <c r="AP105" s="129"/>
      <c r="AQ105" s="129"/>
      <c r="AR105" s="129"/>
      <c r="AS105" s="129"/>
      <c r="AT105" s="123" t="s">
        <v>185</v>
      </c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18">
        <v>0</v>
      </c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>
        <f>CF106</f>
        <v>0</v>
      </c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6">
        <f aca="true" t="shared" si="3" ref="EE105:EE130">CF105</f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38"/>
    </row>
    <row r="106" spans="1:167" s="45" customFormat="1" ht="23.25" customHeight="1" hidden="1">
      <c r="A106" s="124" t="s">
        <v>184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5"/>
      <c r="AO106" s="125"/>
      <c r="AP106" s="125"/>
      <c r="AQ106" s="125"/>
      <c r="AR106" s="125"/>
      <c r="AS106" s="125"/>
      <c r="AT106" s="122" t="s">
        <v>183</v>
      </c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11">
        <v>0</v>
      </c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>
        <v>0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5">
        <f t="shared" si="3"/>
        <v>0</v>
      </c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50"/>
    </row>
    <row r="107" spans="1:167" s="108" customFormat="1" ht="28.5" customHeight="1">
      <c r="A107" s="130" t="s">
        <v>182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29"/>
      <c r="AO107" s="129"/>
      <c r="AP107" s="129"/>
      <c r="AQ107" s="129"/>
      <c r="AR107" s="129"/>
      <c r="AS107" s="129"/>
      <c r="AT107" s="123" t="s">
        <v>181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209">
        <f>BJ108+BJ126+BJ124</f>
        <v>10505500</v>
      </c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1"/>
      <c r="CF107" s="118">
        <f>CF108+CF124+CF126</f>
        <v>1606793.26</v>
      </c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6">
        <f t="shared" si="3"/>
        <v>1606793.26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2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4"/>
      <c r="FK107" s="103"/>
    </row>
    <row r="108" spans="1:256" s="108" customFormat="1" ht="36.75" customHeight="1">
      <c r="A108" s="130" t="s">
        <v>180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29"/>
      <c r="AO108" s="129"/>
      <c r="AP108" s="129"/>
      <c r="AQ108" s="129"/>
      <c r="AR108" s="129"/>
      <c r="AS108" s="129"/>
      <c r="AT108" s="123" t="s">
        <v>179</v>
      </c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18">
        <f>BJ109+BJ112+BJ117</f>
        <v>10505500</v>
      </c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>
        <f>CF109+CF112+CF117</f>
        <v>1606793.26</v>
      </c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6">
        <f t="shared" si="3"/>
        <v>1606793.26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2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4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  <c r="IT108" s="103"/>
      <c r="IU108" s="103"/>
      <c r="IV108" s="103"/>
    </row>
    <row r="109" spans="1:256" s="108" customFormat="1" ht="42" customHeight="1">
      <c r="A109" s="130" t="s">
        <v>178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29"/>
      <c r="AO109" s="129"/>
      <c r="AP109" s="129"/>
      <c r="AQ109" s="129"/>
      <c r="AR109" s="129"/>
      <c r="AS109" s="129"/>
      <c r="AT109" s="123" t="s">
        <v>459</v>
      </c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18">
        <f>BJ111</f>
        <v>9277300</v>
      </c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>
        <f>CF111</f>
        <v>1586800</v>
      </c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6">
        <f t="shared" si="3"/>
        <v>1586800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2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4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83" customFormat="1" ht="26.25" customHeight="1">
      <c r="A110" s="124" t="s">
        <v>177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5"/>
      <c r="AO110" s="125"/>
      <c r="AP110" s="125"/>
      <c r="AQ110" s="125"/>
      <c r="AR110" s="125"/>
      <c r="AS110" s="125"/>
      <c r="AT110" s="122" t="s">
        <v>458</v>
      </c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11">
        <f>BJ111</f>
        <v>9277300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f>CF111</f>
        <v>1586800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7" t="s">
        <v>169</v>
      </c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5">
        <f t="shared" si="3"/>
        <v>1586800</v>
      </c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9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1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83" customFormat="1" ht="39" customHeight="1">
      <c r="A111" s="124" t="s">
        <v>176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5"/>
      <c r="AO111" s="125"/>
      <c r="AP111" s="125"/>
      <c r="AQ111" s="125"/>
      <c r="AR111" s="125"/>
      <c r="AS111" s="125"/>
      <c r="AT111" s="122" t="s">
        <v>457</v>
      </c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11">
        <v>9277300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v>1586800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5">
        <f t="shared" si="3"/>
        <v>1586800</v>
      </c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9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1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108" customFormat="1" ht="40.5" customHeight="1">
      <c r="A112" s="130" t="s">
        <v>175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29"/>
      <c r="AO112" s="129"/>
      <c r="AP112" s="129"/>
      <c r="AQ112" s="129"/>
      <c r="AR112" s="129"/>
      <c r="AS112" s="129"/>
      <c r="AT112" s="123" t="s">
        <v>456</v>
      </c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18">
        <f>BJ115+BJ113</f>
        <v>203700</v>
      </c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>
        <f>CF115+CF113</f>
        <v>19993.26</v>
      </c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6">
        <f t="shared" si="3"/>
        <v>19993.26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2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4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  <c r="IT112" s="103"/>
      <c r="IU112" s="103"/>
      <c r="IV112" s="103"/>
    </row>
    <row r="113" spans="1:166" s="103" customFormat="1" ht="42" customHeight="1">
      <c r="A113" s="130" t="s">
        <v>173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29"/>
      <c r="AO113" s="129"/>
      <c r="AP113" s="129"/>
      <c r="AQ113" s="129"/>
      <c r="AR113" s="129"/>
      <c r="AS113" s="129"/>
      <c r="AT113" s="123" t="s">
        <v>455</v>
      </c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18">
        <f>BJ114</f>
        <v>200</v>
      </c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>
        <f>CF114</f>
        <v>200</v>
      </c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6">
        <f>CF113</f>
        <v>200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53"/>
      <c r="FI113" s="53"/>
      <c r="FJ113" s="53"/>
    </row>
    <row r="114" spans="1:166" s="55" customFormat="1" ht="41.25" customHeight="1">
      <c r="A114" s="124" t="s">
        <v>173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5"/>
      <c r="AO114" s="125"/>
      <c r="AP114" s="125"/>
      <c r="AQ114" s="125"/>
      <c r="AR114" s="125"/>
      <c r="AS114" s="125"/>
      <c r="AT114" s="122" t="s">
        <v>454</v>
      </c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11">
        <v>200</v>
      </c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>
        <v>200</v>
      </c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5">
        <f>CF114</f>
        <v>200</v>
      </c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52"/>
      <c r="FI114" s="52"/>
      <c r="FJ114" s="52"/>
    </row>
    <row r="115" spans="1:256" s="108" customFormat="1" ht="42" customHeight="1">
      <c r="A115" s="130" t="s">
        <v>174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29"/>
      <c r="AO115" s="129"/>
      <c r="AP115" s="129"/>
      <c r="AQ115" s="129"/>
      <c r="AR115" s="129"/>
      <c r="AS115" s="129"/>
      <c r="AT115" s="123" t="s">
        <v>453</v>
      </c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18">
        <f>BJ116</f>
        <v>203500</v>
      </c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>
        <f>CF116</f>
        <v>19793.26</v>
      </c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6">
        <f t="shared" si="3"/>
        <v>19793.26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2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4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  <c r="IT115" s="103"/>
      <c r="IU115" s="103"/>
      <c r="IV115" s="103"/>
    </row>
    <row r="116" spans="1:256" s="109" customFormat="1" ht="42.75" customHeight="1">
      <c r="A116" s="124" t="s">
        <v>174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5"/>
      <c r="AO116" s="125"/>
      <c r="AP116" s="125"/>
      <c r="AQ116" s="125"/>
      <c r="AR116" s="125"/>
      <c r="AS116" s="125"/>
      <c r="AT116" s="122" t="s">
        <v>452</v>
      </c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11">
        <v>203500</v>
      </c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>
        <v>19793.26</v>
      </c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5">
        <f t="shared" si="3"/>
        <v>19793.26</v>
      </c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9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1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8" customFormat="1" ht="33" customHeight="1">
      <c r="A117" s="130" t="s">
        <v>347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29"/>
      <c r="AO117" s="129"/>
      <c r="AP117" s="129"/>
      <c r="AQ117" s="129"/>
      <c r="AR117" s="129"/>
      <c r="AS117" s="129"/>
      <c r="AT117" s="123" t="s">
        <v>451</v>
      </c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18">
        <f>BJ118+BJ120+BJ122</f>
        <v>1024500</v>
      </c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>
        <f>CF118+CF120+CF122</f>
        <v>0</v>
      </c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6">
        <f aca="true" t="shared" si="4" ref="EE117:EE123">CF117</f>
        <v>0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2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4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  <c r="IT117" s="103"/>
      <c r="IU117" s="103"/>
      <c r="IV117" s="103"/>
    </row>
    <row r="118" spans="1:256" s="108" customFormat="1" ht="64.5" customHeight="1">
      <c r="A118" s="204" t="s">
        <v>370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6"/>
      <c r="AN118" s="129"/>
      <c r="AO118" s="129"/>
      <c r="AP118" s="129"/>
      <c r="AQ118" s="129"/>
      <c r="AR118" s="129"/>
      <c r="AS118" s="129"/>
      <c r="AT118" s="123" t="s">
        <v>450</v>
      </c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18">
        <f>BJ119</f>
        <v>1024500</v>
      </c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>
        <f>CF119</f>
        <v>0</v>
      </c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6">
        <f t="shared" si="4"/>
        <v>0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2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4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9" customFormat="1" ht="74.25" customHeight="1">
      <c r="A119" s="201" t="s">
        <v>371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3"/>
      <c r="AN119" s="125"/>
      <c r="AO119" s="125"/>
      <c r="AP119" s="125"/>
      <c r="AQ119" s="125"/>
      <c r="AR119" s="125"/>
      <c r="AS119" s="125"/>
      <c r="AT119" s="122" t="s">
        <v>449</v>
      </c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11">
        <v>1024500</v>
      </c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>
        <v>0</v>
      </c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5">
        <f t="shared" si="4"/>
        <v>0</v>
      </c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9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1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8" customFormat="1" ht="73.5" customHeight="1" hidden="1">
      <c r="A120" s="130" t="s">
        <v>381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29"/>
      <c r="AO120" s="129"/>
      <c r="AP120" s="129"/>
      <c r="AQ120" s="129"/>
      <c r="AR120" s="129"/>
      <c r="AS120" s="129"/>
      <c r="AT120" s="123" t="s">
        <v>378</v>
      </c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18">
        <f>BJ121</f>
        <v>0</v>
      </c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>
        <f>CF121</f>
        <v>0</v>
      </c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6">
        <f t="shared" si="4"/>
        <v>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2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4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  <c r="IT120" s="103"/>
      <c r="IU120" s="103"/>
      <c r="IV120" s="103"/>
    </row>
    <row r="121" spans="1:256" s="109" customFormat="1" ht="63.75" customHeight="1" hidden="1">
      <c r="A121" s="124" t="s">
        <v>380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5"/>
      <c r="AO121" s="125"/>
      <c r="AP121" s="125"/>
      <c r="AQ121" s="125"/>
      <c r="AR121" s="125"/>
      <c r="AS121" s="125"/>
      <c r="AT121" s="122" t="s">
        <v>379</v>
      </c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11">
        <v>0</v>
      </c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>
        <v>0</v>
      </c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5">
        <f t="shared" si="4"/>
        <v>0</v>
      </c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9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1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8" customFormat="1" ht="42" customHeight="1" hidden="1">
      <c r="A122" s="130" t="s">
        <v>349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29"/>
      <c r="AO122" s="129"/>
      <c r="AP122" s="129"/>
      <c r="AQ122" s="129"/>
      <c r="AR122" s="129"/>
      <c r="AS122" s="129"/>
      <c r="AT122" s="123" t="s">
        <v>376</v>
      </c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18">
        <f>BJ123</f>
        <v>0</v>
      </c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>
        <f>CF123</f>
        <v>0</v>
      </c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6">
        <f t="shared" si="4"/>
        <v>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2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4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s="109" customFormat="1" ht="42.75" customHeight="1" hidden="1">
      <c r="A123" s="124" t="s">
        <v>348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5"/>
      <c r="AO123" s="125"/>
      <c r="AP123" s="125"/>
      <c r="AQ123" s="125"/>
      <c r="AR123" s="125"/>
      <c r="AS123" s="125"/>
      <c r="AT123" s="122" t="s">
        <v>377</v>
      </c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11">
        <v>0</v>
      </c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>
        <v>0</v>
      </c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5">
        <f t="shared" si="4"/>
        <v>0</v>
      </c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9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1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8" customFormat="1" ht="88.5" customHeight="1" hidden="1">
      <c r="A124" s="130" t="s">
        <v>438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29"/>
      <c r="AO124" s="129"/>
      <c r="AP124" s="129"/>
      <c r="AQ124" s="129"/>
      <c r="AR124" s="129"/>
      <c r="AS124" s="129"/>
      <c r="AT124" s="123" t="s">
        <v>435</v>
      </c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18">
        <f>BJ125</f>
        <v>0</v>
      </c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>
        <f>CF125</f>
        <v>0</v>
      </c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2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4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256" s="109" customFormat="1" ht="90.75" customHeight="1" hidden="1">
      <c r="A125" s="124" t="s">
        <v>437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5"/>
      <c r="AO125" s="125"/>
      <c r="AP125" s="125"/>
      <c r="AQ125" s="125"/>
      <c r="AR125" s="125"/>
      <c r="AS125" s="125"/>
      <c r="AT125" s="122" t="s">
        <v>436</v>
      </c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11">
        <v>0</v>
      </c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>
        <v>0</v>
      </c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5">
        <f>CF125</f>
        <v>0</v>
      </c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9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1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167" s="45" customFormat="1" ht="70.5" customHeight="1" hidden="1">
      <c r="A126" s="126" t="s">
        <v>342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8"/>
      <c r="AN126" s="129"/>
      <c r="AO126" s="129"/>
      <c r="AP126" s="129"/>
      <c r="AQ126" s="129"/>
      <c r="AR126" s="129"/>
      <c r="AS126" s="129"/>
      <c r="AT126" s="123" t="s">
        <v>373</v>
      </c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18">
        <f>BJ127+BJ129</f>
        <v>0</v>
      </c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>
        <f>CF127+CF129</f>
        <v>0</v>
      </c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6">
        <f t="shared" si="3"/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2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4"/>
      <c r="FK126" s="50"/>
    </row>
    <row r="127" spans="1:167" s="45" customFormat="1" ht="55.5" customHeight="1" hidden="1">
      <c r="A127" s="130" t="s">
        <v>171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29"/>
      <c r="AO127" s="129"/>
      <c r="AP127" s="129"/>
      <c r="AQ127" s="129"/>
      <c r="AR127" s="129"/>
      <c r="AS127" s="129"/>
      <c r="AT127" s="123" t="s">
        <v>172</v>
      </c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18">
        <f>BJ128</f>
        <v>0</v>
      </c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>
        <f>CF128</f>
        <v>0</v>
      </c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6">
        <f t="shared" si="3"/>
        <v>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2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4"/>
      <c r="FK127" s="50"/>
    </row>
    <row r="128" spans="1:167" s="35" customFormat="1" ht="57" customHeight="1" hidden="1">
      <c r="A128" s="124" t="s">
        <v>171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5"/>
      <c r="AO128" s="125"/>
      <c r="AP128" s="125"/>
      <c r="AQ128" s="125"/>
      <c r="AR128" s="125"/>
      <c r="AS128" s="125"/>
      <c r="AT128" s="122" t="s">
        <v>170</v>
      </c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11">
        <v>0</v>
      </c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>
        <v>0</v>
      </c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5">
        <f t="shared" si="3"/>
        <v>0</v>
      </c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9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1"/>
      <c r="FK128" s="38"/>
    </row>
    <row r="129" spans="1:167" s="45" customFormat="1" ht="66" customHeight="1" hidden="1">
      <c r="A129" s="126" t="s">
        <v>342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8"/>
      <c r="AN129" s="129"/>
      <c r="AO129" s="129"/>
      <c r="AP129" s="129"/>
      <c r="AQ129" s="129"/>
      <c r="AR129" s="129"/>
      <c r="AS129" s="129"/>
      <c r="AT129" s="123" t="s">
        <v>361</v>
      </c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18">
        <f>BJ130</f>
        <v>0</v>
      </c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>
        <f>CF130</f>
        <v>0</v>
      </c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6">
        <f t="shared" si="3"/>
        <v>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2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4"/>
      <c r="FK129" s="50"/>
    </row>
    <row r="130" spans="1:167" s="47" customFormat="1" ht="81" customHeight="1" hidden="1">
      <c r="A130" s="124" t="s">
        <v>341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5"/>
      <c r="AO130" s="125"/>
      <c r="AP130" s="125"/>
      <c r="AQ130" s="125"/>
      <c r="AR130" s="125"/>
      <c r="AS130" s="125"/>
      <c r="AT130" s="122" t="s">
        <v>360</v>
      </c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11">
        <v>0</v>
      </c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>
        <v>0</v>
      </c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5">
        <f t="shared" si="3"/>
        <v>0</v>
      </c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9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1"/>
      <c r="FK130" s="51"/>
    </row>
    <row r="131" spans="1:167" s="35" customFormat="1" ht="18.75">
      <c r="A131" s="141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3"/>
      <c r="FH131" s="43"/>
      <c r="FI131" s="43"/>
      <c r="FJ131" s="44" t="s">
        <v>168</v>
      </c>
      <c r="FK131" s="38"/>
    </row>
    <row r="132" s="35" customFormat="1" ht="18.75"/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6" customFormat="1" ht="20.2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</sheetData>
  <sheetProtection/>
  <mergeCells count="1056">
    <mergeCell ref="EE71:ES71"/>
    <mergeCell ref="CF60:CV60"/>
    <mergeCell ref="DN122:ED122"/>
    <mergeCell ref="CW118:DM118"/>
    <mergeCell ref="EE119:ES119"/>
    <mergeCell ref="DN121:ED121"/>
    <mergeCell ref="CW69:DM69"/>
    <mergeCell ref="EE69:ES69"/>
    <mergeCell ref="CW70:DM70"/>
    <mergeCell ref="CW74:DM74"/>
    <mergeCell ref="DN72:ED72"/>
    <mergeCell ref="EE125:ES125"/>
    <mergeCell ref="CW125:DM125"/>
    <mergeCell ref="CF124:CV124"/>
    <mergeCell ref="DN124:ED124"/>
    <mergeCell ref="EE124:ES124"/>
    <mergeCell ref="CW72:DM72"/>
    <mergeCell ref="CW76:DM76"/>
    <mergeCell ref="DN73:ED73"/>
    <mergeCell ref="DN75:ED75"/>
    <mergeCell ref="CW52:DM52"/>
    <mergeCell ref="CW47:DM47"/>
    <mergeCell ref="CF49:CV49"/>
    <mergeCell ref="CF51:CV51"/>
    <mergeCell ref="CW56:DM56"/>
    <mergeCell ref="CF48:CV48"/>
    <mergeCell ref="CF50:CV50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CF70:CV70"/>
    <mergeCell ref="DN58:ED58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CW55:DM55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BJ68:CE68"/>
    <mergeCell ref="BJ64:CE64"/>
    <mergeCell ref="CF64:CV64"/>
    <mergeCell ref="AT70:BI70"/>
    <mergeCell ref="AT65:BI65"/>
    <mergeCell ref="BJ65:CE65"/>
    <mergeCell ref="BJ67:CE67"/>
    <mergeCell ref="CF69:CV69"/>
    <mergeCell ref="CW75:DM75"/>
    <mergeCell ref="CW83:DM83"/>
    <mergeCell ref="DN77:ED77"/>
    <mergeCell ref="CW71:DM71"/>
    <mergeCell ref="CW82:DM82"/>
    <mergeCell ref="CW80:DM80"/>
    <mergeCell ref="CW79:DM79"/>
    <mergeCell ref="CW73:DM73"/>
    <mergeCell ref="DN74:ED74"/>
    <mergeCell ref="CW81:DM81"/>
    <mergeCell ref="DN81:ED81"/>
    <mergeCell ref="CW78:DM78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BJ107:CE107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116:ED116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CF103:CV103"/>
    <mergeCell ref="BJ106:CE106"/>
    <mergeCell ref="CF105:CV105"/>
    <mergeCell ref="CF104:CV104"/>
    <mergeCell ref="CF102:CV102"/>
    <mergeCell ref="CF101:CV101"/>
    <mergeCell ref="BJ104:CE104"/>
    <mergeCell ref="CF108:CV108"/>
    <mergeCell ref="CW111:DM111"/>
    <mergeCell ref="CW109:DM109"/>
    <mergeCell ref="CW110:DM110"/>
    <mergeCell ref="CW106:DM106"/>
    <mergeCell ref="CW108:DM108"/>
    <mergeCell ref="CW107:DM107"/>
    <mergeCell ref="CF107:CV107"/>
    <mergeCell ref="CF109:CV109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AN49:AS49"/>
    <mergeCell ref="AT48:BI48"/>
    <mergeCell ref="AT49:BI49"/>
    <mergeCell ref="AT45:BI45"/>
    <mergeCell ref="AT46:BI46"/>
    <mergeCell ref="AN46:AS46"/>
    <mergeCell ref="AN47:AS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7:BI47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42:AM42"/>
    <mergeCell ref="A38:AM38"/>
    <mergeCell ref="AN38:AS38"/>
    <mergeCell ref="AN42:AS42"/>
    <mergeCell ref="AN39:AS39"/>
    <mergeCell ref="A41:AM41"/>
    <mergeCell ref="CF71:CV71"/>
    <mergeCell ref="BJ69:CE69"/>
    <mergeCell ref="CF55:CV55"/>
    <mergeCell ref="CF58:CV58"/>
    <mergeCell ref="CF59:CV59"/>
    <mergeCell ref="CF73:CV73"/>
    <mergeCell ref="BJ60:CE60"/>
    <mergeCell ref="CF65:CV65"/>
    <mergeCell ref="CF68:CV68"/>
    <mergeCell ref="CF67:CV67"/>
    <mergeCell ref="AN79:AS79"/>
    <mergeCell ref="AT76:BI76"/>
    <mergeCell ref="AT74:BI74"/>
    <mergeCell ref="AT79:BI79"/>
    <mergeCell ref="BJ78:CE78"/>
    <mergeCell ref="AT77:BI77"/>
    <mergeCell ref="AT69:BI69"/>
    <mergeCell ref="CF74:CV74"/>
    <mergeCell ref="BJ75:CE75"/>
    <mergeCell ref="AN74:AS74"/>
    <mergeCell ref="CF75:CV75"/>
    <mergeCell ref="BJ70:CE70"/>
    <mergeCell ref="CF72:CV72"/>
    <mergeCell ref="AN75:AS75"/>
    <mergeCell ref="AT72:BI72"/>
    <mergeCell ref="BJ71:CE71"/>
    <mergeCell ref="AT82:BI82"/>
    <mergeCell ref="AT75:BI75"/>
    <mergeCell ref="AT83:BI83"/>
    <mergeCell ref="BJ72:CE72"/>
    <mergeCell ref="AT73:BI73"/>
    <mergeCell ref="BJ73:CE73"/>
    <mergeCell ref="BJ74:CE74"/>
    <mergeCell ref="AT80:BI80"/>
    <mergeCell ref="AT78:BI78"/>
    <mergeCell ref="BJ85:CE85"/>
    <mergeCell ref="CF80:CV80"/>
    <mergeCell ref="CF81:CV81"/>
    <mergeCell ref="CF79:CV79"/>
    <mergeCell ref="CF84:CV84"/>
    <mergeCell ref="BJ83:CE83"/>
    <mergeCell ref="BJ84:CE84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A105:AM105"/>
    <mergeCell ref="A107:AM107"/>
    <mergeCell ref="AN107:AS107"/>
    <mergeCell ref="AN106:AS106"/>
    <mergeCell ref="AN105:AS105"/>
    <mergeCell ref="AT105:BI105"/>
    <mergeCell ref="A106:AM106"/>
    <mergeCell ref="AT107:BI107"/>
    <mergeCell ref="AT106:BI106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10:AM110"/>
    <mergeCell ref="A109:AM109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115:AM115"/>
    <mergeCell ref="AN118:AS118"/>
    <mergeCell ref="A127:AM127"/>
    <mergeCell ref="A130:AM130"/>
    <mergeCell ref="AN129:AS129"/>
    <mergeCell ref="AN130:AS130"/>
    <mergeCell ref="AT125:BI125"/>
    <mergeCell ref="AT130:BI130"/>
    <mergeCell ref="AT129:BI129"/>
    <mergeCell ref="AN128:AS128"/>
    <mergeCell ref="A125:AM125"/>
    <mergeCell ref="AN125:AS125"/>
    <mergeCell ref="AT119:BI119"/>
    <mergeCell ref="AT126:BI126"/>
    <mergeCell ref="AT120:BI120"/>
    <mergeCell ref="AT124:BI124"/>
    <mergeCell ref="AT128:BI128"/>
    <mergeCell ref="AT122:BI122"/>
    <mergeCell ref="AT121:BI121"/>
    <mergeCell ref="A78:AM78"/>
    <mergeCell ref="AN126:AS126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104:AM104"/>
    <mergeCell ref="A103:AM103"/>
    <mergeCell ref="A101:AM101"/>
    <mergeCell ref="A100:AK100"/>
    <mergeCell ref="AN104:AS104"/>
    <mergeCell ref="AN103:AS103"/>
    <mergeCell ref="AN101:AS101"/>
    <mergeCell ref="AT100:BI100"/>
    <mergeCell ref="AT102:BI102"/>
    <mergeCell ref="BJ103:CE103"/>
    <mergeCell ref="BJ101:CE101"/>
    <mergeCell ref="AT101:BI101"/>
    <mergeCell ref="AT104:BI104"/>
    <mergeCell ref="AT103:BI103"/>
    <mergeCell ref="BJ116:CE116"/>
    <mergeCell ref="BJ127:CE127"/>
    <mergeCell ref="CF116:CV116"/>
    <mergeCell ref="CF111:CV111"/>
    <mergeCell ref="CF110:CV110"/>
    <mergeCell ref="CF122:CV122"/>
    <mergeCell ref="CF123:CV123"/>
    <mergeCell ref="CF121:CV121"/>
    <mergeCell ref="CF118:CV118"/>
    <mergeCell ref="BJ114:CE114"/>
    <mergeCell ref="CW123:DM123"/>
    <mergeCell ref="CF115:CV115"/>
    <mergeCell ref="BJ119:CE119"/>
    <mergeCell ref="CW112:DM112"/>
    <mergeCell ref="DN117:ED117"/>
    <mergeCell ref="CW124:DM124"/>
    <mergeCell ref="DN118:ED118"/>
    <mergeCell ref="CW121:DM121"/>
    <mergeCell ref="CF120:CV120"/>
    <mergeCell ref="CF119:CV119"/>
    <mergeCell ref="EE118:ES118"/>
    <mergeCell ref="ET118:FJ118"/>
    <mergeCell ref="ET120:FJ120"/>
    <mergeCell ref="DN120:ED120"/>
    <mergeCell ref="EE120:ES120"/>
    <mergeCell ref="DN119:ED119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T114:FG114"/>
    <mergeCell ref="ET119:FJ119"/>
    <mergeCell ref="ET121:FJ121"/>
    <mergeCell ref="EE104:ES104"/>
    <mergeCell ref="ET101:FJ101"/>
    <mergeCell ref="ET93:FJ93"/>
    <mergeCell ref="ET95:FJ95"/>
    <mergeCell ref="ET116:FJ116"/>
    <mergeCell ref="EE115:ES115"/>
    <mergeCell ref="ET112:FJ112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DN61:ED61"/>
    <mergeCell ref="DN39:ED39"/>
    <mergeCell ref="EE50:ES50"/>
    <mergeCell ref="DN40:ED40"/>
    <mergeCell ref="DN53:ED53"/>
    <mergeCell ref="DN42:ED42"/>
    <mergeCell ref="DN60:ED60"/>
    <mergeCell ref="EE54:ES54"/>
    <mergeCell ref="DN46:ED46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49:ES49"/>
    <mergeCell ref="EE45:ES45"/>
    <mergeCell ref="EE48:ES48"/>
    <mergeCell ref="EE46:ES46"/>
    <mergeCell ref="CW48:DM48"/>
    <mergeCell ref="CW51:DM51"/>
    <mergeCell ref="DN50:ED50"/>
    <mergeCell ref="DN47:ED47"/>
    <mergeCell ref="CW50:DM50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BJ128:CE128"/>
    <mergeCell ref="EE128:ES128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DN107:ED107"/>
    <mergeCell ref="EE112:ES112"/>
    <mergeCell ref="DN108:ED108"/>
    <mergeCell ref="A131:FG131"/>
    <mergeCell ref="CW129:DM129"/>
    <mergeCell ref="CF130:CV130"/>
    <mergeCell ref="A128:AM128"/>
    <mergeCell ref="A129:AM129"/>
    <mergeCell ref="CF128:CV128"/>
    <mergeCell ref="BJ130:CE130"/>
    <mergeCell ref="AT109:BI109"/>
    <mergeCell ref="BJ115:CE115"/>
    <mergeCell ref="BJ113:CE113"/>
    <mergeCell ref="EE109:ES109"/>
    <mergeCell ref="EE110:ES110"/>
    <mergeCell ref="DN109:ED109"/>
    <mergeCell ref="DN111:ED111"/>
    <mergeCell ref="EE114:ES114"/>
    <mergeCell ref="DN114:ED114"/>
    <mergeCell ref="CF113:CV113"/>
    <mergeCell ref="CW113:DM113"/>
    <mergeCell ref="A121:AM121"/>
    <mergeCell ref="CW114:DM114"/>
    <mergeCell ref="AT116:BI116"/>
    <mergeCell ref="AN121:AS121"/>
    <mergeCell ref="AT117:BI117"/>
    <mergeCell ref="BJ117:CE117"/>
    <mergeCell ref="A116:AM116"/>
    <mergeCell ref="BJ120:CE120"/>
    <mergeCell ref="CW119:DM119"/>
    <mergeCell ref="A74:AM74"/>
    <mergeCell ref="A122:AM122"/>
    <mergeCell ref="AT112:BI112"/>
    <mergeCell ref="AT115:BI115"/>
    <mergeCell ref="AT114:BI114"/>
    <mergeCell ref="BJ112:CE112"/>
    <mergeCell ref="AT113:BI113"/>
    <mergeCell ref="A111:AM111"/>
    <mergeCell ref="A112:AM112"/>
    <mergeCell ref="BJ108:CE108"/>
    <mergeCell ref="A96:AM96"/>
    <mergeCell ref="A90:AM90"/>
    <mergeCell ref="A91:AM91"/>
    <mergeCell ref="BJ118:CE118"/>
    <mergeCell ref="AN117:AS117"/>
    <mergeCell ref="CW120:DM120"/>
    <mergeCell ref="A108:AM108"/>
    <mergeCell ref="BJ111:CE111"/>
    <mergeCell ref="BJ110:CE110"/>
    <mergeCell ref="AT110:BI110"/>
    <mergeCell ref="A58:AM58"/>
    <mergeCell ref="A56:AM56"/>
    <mergeCell ref="A54:AM54"/>
    <mergeCell ref="BJ121:CE121"/>
    <mergeCell ref="AN122:AS122"/>
    <mergeCell ref="A72:AM72"/>
    <mergeCell ref="A102:AK102"/>
    <mergeCell ref="A94:AM94"/>
    <mergeCell ref="A99:AM99"/>
    <mergeCell ref="A98:AK98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BJ129:CE129"/>
    <mergeCell ref="CF127:CV127"/>
    <mergeCell ref="DN126:ED126"/>
    <mergeCell ref="DN130:ED130"/>
    <mergeCell ref="CW128:DM128"/>
    <mergeCell ref="CW130:DM130"/>
    <mergeCell ref="DN128:ED128"/>
    <mergeCell ref="CW127:DM127"/>
    <mergeCell ref="DN129:ED129"/>
    <mergeCell ref="CF129:CV129"/>
    <mergeCell ref="ET125:FJ125"/>
    <mergeCell ref="ET130:FJ130"/>
    <mergeCell ref="EE130:ES130"/>
    <mergeCell ref="ET126:FJ126"/>
    <mergeCell ref="EE129:ES129"/>
    <mergeCell ref="EE126:ES126"/>
    <mergeCell ref="ET128:FJ128"/>
    <mergeCell ref="EE127:ES127"/>
    <mergeCell ref="ET127:FJ127"/>
    <mergeCell ref="ET129:FJ129"/>
    <mergeCell ref="AN127:AS127"/>
    <mergeCell ref="CF125:CV125"/>
    <mergeCell ref="DN127:ED127"/>
    <mergeCell ref="DN123:ED123"/>
    <mergeCell ref="ET123:FJ123"/>
    <mergeCell ref="EE123:ES123"/>
    <mergeCell ref="AT127:BI127"/>
    <mergeCell ref="ET124:FJ124"/>
    <mergeCell ref="DN125:ED125"/>
    <mergeCell ref="BJ125:CE125"/>
    <mergeCell ref="A123:AM123"/>
    <mergeCell ref="AN123:AS123"/>
    <mergeCell ref="AT123:BI123"/>
    <mergeCell ref="BJ123:CE123"/>
    <mergeCell ref="CW122:DM122"/>
    <mergeCell ref="CW126:DM126"/>
    <mergeCell ref="BJ126:CE126"/>
    <mergeCell ref="A126:AM126"/>
    <mergeCell ref="BJ122:CE122"/>
    <mergeCell ref="CF126:CV126"/>
    <mergeCell ref="ET102:FJ102"/>
    <mergeCell ref="ET110:FJ110"/>
    <mergeCell ref="ET103:FJ103"/>
    <mergeCell ref="ET106:FJ106"/>
    <mergeCell ref="ET105:FJ105"/>
    <mergeCell ref="ET109:FJ109"/>
    <mergeCell ref="ET107:FJ107"/>
    <mergeCell ref="BJ109:CE109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CF117:CV117"/>
    <mergeCell ref="CW117:DM117"/>
    <mergeCell ref="DN113:ED113"/>
    <mergeCell ref="CW115:DM115"/>
    <mergeCell ref="CF112:CV112"/>
    <mergeCell ref="ET89:FG89"/>
    <mergeCell ref="EE108:ES108"/>
    <mergeCell ref="EE113:ES113"/>
    <mergeCell ref="ET111:FJ111"/>
    <mergeCell ref="ET108:FJ108"/>
    <mergeCell ref="ET113:FG113"/>
    <mergeCell ref="CF114:CV114"/>
    <mergeCell ref="DN115:ED115"/>
    <mergeCell ref="ET115:FJ115"/>
    <mergeCell ref="EE116:ES116"/>
    <mergeCell ref="EE107:ES107"/>
    <mergeCell ref="CW116:DM116"/>
    <mergeCell ref="DN112:ED112"/>
    <mergeCell ref="DN110:ED110"/>
    <mergeCell ref="EE111:ES111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0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18" t="s">
        <v>0</v>
      </c>
      <c r="B1" s="218" t="s">
        <v>75</v>
      </c>
      <c r="C1" s="220" t="s">
        <v>399</v>
      </c>
      <c r="D1" s="221"/>
      <c r="E1" s="221"/>
      <c r="F1" s="221"/>
      <c r="G1" s="222"/>
      <c r="H1" s="226" t="s">
        <v>392</v>
      </c>
      <c r="I1" s="218" t="s">
        <v>400</v>
      </c>
      <c r="J1" s="215" t="s">
        <v>401</v>
      </c>
      <c r="K1" s="216"/>
      <c r="L1" s="216"/>
      <c r="M1" s="217"/>
      <c r="N1" s="213" t="s">
        <v>163</v>
      </c>
      <c r="O1" s="214"/>
    </row>
    <row r="2" spans="1:254" s="65" customFormat="1" ht="116.25" customHeight="1">
      <c r="A2" s="219"/>
      <c r="B2" s="219"/>
      <c r="C2" s="223"/>
      <c r="D2" s="224"/>
      <c r="E2" s="224"/>
      <c r="F2" s="224"/>
      <c r="G2" s="225"/>
      <c r="H2" s="227"/>
      <c r="I2" s="219"/>
      <c r="J2" s="60" t="s">
        <v>402</v>
      </c>
      <c r="K2" s="60" t="s">
        <v>76</v>
      </c>
      <c r="L2" s="60" t="s">
        <v>77</v>
      </c>
      <c r="M2" s="63" t="s">
        <v>160</v>
      </c>
      <c r="N2" s="62" t="s">
        <v>78</v>
      </c>
      <c r="O2" s="62" t="s">
        <v>79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3" t="s">
        <v>336</v>
      </c>
      <c r="E3" s="234"/>
      <c r="F3" s="234"/>
      <c r="G3" s="234"/>
      <c r="H3" s="234"/>
      <c r="I3" s="235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H5+H14+H30+H33+H45+H55+H60+H63+H66+H69+H82+H85+H88+H99+H108+H111+H114+H131+H134+H148+H170+H178+H183+H187+H190+H200+H211+H215+H218</f>
        <v>14476800</v>
      </c>
      <c r="I4" s="4">
        <f>I5+I14+I30+I33+I45+I55+I60+I63+I66+I69+I82+I85+I88+I99+I108+I111+I114+I131+I134+I148+I170+I178+I183+I187+I190+I200+I211+I215+I218</f>
        <v>1527425.7000000002</v>
      </c>
      <c r="J4" s="4">
        <f>J5+J14+J30+J33+J45+J55+J60+J63+J66+J69+J82+J85+J88+J99+J108+J111+J114+J131+J134+J148+J170+J178+J183+J187+J190+J200+J211+J215+J218</f>
        <v>1527425.7000000002</v>
      </c>
      <c r="K4" s="4">
        <f>K5+K14+K30+K33+K45+K55+K60+K63+K69+K82+K85+K88+K99+K108+K114+K131+K148+K170+K178+K183+K187+K190+K200+K211+K215+K218</f>
        <v>0</v>
      </c>
      <c r="L4" s="4">
        <f>L5+L14+L30+L33+L45+L55+L60+L63+L69+L82+L85+L88+L99+L108+L114+L131+L148+L170+L178+L183+L187+L190+L200+L211+L215+L218</f>
        <v>0</v>
      </c>
      <c r="M4" s="4">
        <f>M5+M14+M30+M33+M45+M55+M60+M63+M66+M69+M82+M85+M88+M99+M108+M111+M114+M131+M134+M148+M170+M178+M183+M187+M190+M200+M211+M215+M218</f>
        <v>1527425.7000000002</v>
      </c>
      <c r="N4" s="4">
        <f>H4-J4</f>
        <v>12949374.3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108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273442.95</v>
      </c>
      <c r="J5" s="4">
        <f t="shared" si="0"/>
        <v>273442.95</v>
      </c>
      <c r="K5" s="4">
        <f t="shared" si="0"/>
        <v>0</v>
      </c>
      <c r="L5" s="4">
        <f t="shared" si="0"/>
        <v>0</v>
      </c>
      <c r="M5" s="4">
        <f t="shared" si="0"/>
        <v>273442.95</v>
      </c>
      <c r="N5" s="4">
        <f>H5-J5</f>
        <v>3897957.05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108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273442.95</v>
      </c>
      <c r="J6" s="8">
        <f>J7+J8+J9+J10</f>
        <v>273442.95</v>
      </c>
      <c r="K6" s="8">
        <f>K7+K9</f>
        <v>0</v>
      </c>
      <c r="L6" s="8">
        <f>L7+L9</f>
        <v>0</v>
      </c>
      <c r="M6" s="8">
        <f>M7+M8+M9+M10</f>
        <v>273442.95</v>
      </c>
      <c r="N6" s="8">
        <f aca="true" t="shared" si="1" ref="N6:N71">H6-J6</f>
        <v>3623457.05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108</v>
      </c>
      <c r="E7" s="6">
        <v>121</v>
      </c>
      <c r="F7" s="7" t="s">
        <v>7</v>
      </c>
      <c r="G7" s="7">
        <v>100</v>
      </c>
      <c r="H7" s="8">
        <v>2914700</v>
      </c>
      <c r="I7" s="8">
        <v>223586.75</v>
      </c>
      <c r="J7" s="8">
        <v>223586.75</v>
      </c>
      <c r="K7" s="8">
        <v>0</v>
      </c>
      <c r="L7" s="8">
        <v>0</v>
      </c>
      <c r="M7" s="8">
        <v>223586.75</v>
      </c>
      <c r="N7" s="8">
        <f t="shared" si="1"/>
        <v>2691113.25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108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108</v>
      </c>
      <c r="E9" s="6">
        <v>129</v>
      </c>
      <c r="F9" s="7" t="s">
        <v>10</v>
      </c>
      <c r="G9" s="7">
        <v>100</v>
      </c>
      <c r="H9" s="8">
        <v>963100</v>
      </c>
      <c r="I9" s="8">
        <v>49856.2</v>
      </c>
      <c r="J9" s="8">
        <v>49856.2</v>
      </c>
      <c r="K9" s="8">
        <v>0</v>
      </c>
      <c r="L9" s="8">
        <v>0</v>
      </c>
      <c r="M9" s="8">
        <v>49856.2</v>
      </c>
      <c r="N9" s="8">
        <f t="shared" si="1"/>
        <v>913243.8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108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108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1"/>
        <v>274500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108</v>
      </c>
      <c r="E12" s="6">
        <v>122</v>
      </c>
      <c r="F12" s="7" t="s">
        <v>12</v>
      </c>
      <c r="G12" s="7">
        <v>100</v>
      </c>
      <c r="H12" s="8">
        <v>274500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274500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108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109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I15+I24+I26</f>
        <v>33501.71</v>
      </c>
      <c r="J14" s="4">
        <f>J15+J24+J26</f>
        <v>33501.71</v>
      </c>
      <c r="K14" s="4">
        <f>K15+K26</f>
        <v>0</v>
      </c>
      <c r="L14" s="4">
        <f>L15+L26</f>
        <v>0</v>
      </c>
      <c r="M14" s="4">
        <f>M15+M24+M26</f>
        <v>33501.71</v>
      </c>
      <c r="N14" s="4">
        <f t="shared" si="1"/>
        <v>639698.29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109</v>
      </c>
      <c r="E15" s="7" t="s">
        <v>16</v>
      </c>
      <c r="F15" s="7">
        <v>220</v>
      </c>
      <c r="G15" s="7" t="s">
        <v>1</v>
      </c>
      <c r="H15" s="8">
        <f>H16+H18+H19+H20</f>
        <v>608200</v>
      </c>
      <c r="I15" s="8">
        <f>I16+I18+I19+I20</f>
        <v>33501.71</v>
      </c>
      <c r="J15" s="8">
        <f>J16+J18+J19+J20</f>
        <v>33501.71</v>
      </c>
      <c r="K15" s="8">
        <f>K16+K17+K18+K19+K20</f>
        <v>0</v>
      </c>
      <c r="L15" s="8">
        <f>L16+L17+L18+L19+L20</f>
        <v>0</v>
      </c>
      <c r="M15" s="8">
        <f>M16+M18+M19+M20</f>
        <v>33501.71</v>
      </c>
      <c r="N15" s="8">
        <f t="shared" si="1"/>
        <v>574698.29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109</v>
      </c>
      <c r="E16" s="7" t="s">
        <v>16</v>
      </c>
      <c r="F16" s="7">
        <v>221</v>
      </c>
      <c r="G16" s="7">
        <v>100</v>
      </c>
      <c r="H16" s="8">
        <v>48000</v>
      </c>
      <c r="I16" s="8">
        <v>3839.71</v>
      </c>
      <c r="J16" s="8">
        <v>3839.71</v>
      </c>
      <c r="K16" s="8">
        <v>0</v>
      </c>
      <c r="L16" s="8">
        <v>0</v>
      </c>
      <c r="M16" s="8">
        <v>3839.71</v>
      </c>
      <c r="N16" s="8">
        <f t="shared" si="1"/>
        <v>44160.29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109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111</v>
      </c>
      <c r="B18" s="6">
        <v>951</v>
      </c>
      <c r="C18" s="6" t="s">
        <v>13</v>
      </c>
      <c r="D18" s="7" t="s">
        <v>109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112</v>
      </c>
      <c r="B19" s="6">
        <v>951</v>
      </c>
      <c r="C19" s="6" t="s">
        <v>13</v>
      </c>
      <c r="D19" s="7" t="s">
        <v>109</v>
      </c>
      <c r="E19" s="7" t="s">
        <v>16</v>
      </c>
      <c r="F19" s="7">
        <v>225</v>
      </c>
      <c r="G19" s="7">
        <v>100</v>
      </c>
      <c r="H19" s="8">
        <v>21000</v>
      </c>
      <c r="I19" s="8">
        <v>3150</v>
      </c>
      <c r="J19" s="8">
        <v>3150</v>
      </c>
      <c r="K19" s="8">
        <v>0</v>
      </c>
      <c r="L19" s="8">
        <v>0</v>
      </c>
      <c r="M19" s="8">
        <v>3150</v>
      </c>
      <c r="N19" s="8">
        <f t="shared" si="1"/>
        <v>17850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109</v>
      </c>
      <c r="E20" s="7" t="s">
        <v>16</v>
      </c>
      <c r="F20" s="7">
        <v>226</v>
      </c>
      <c r="G20" s="7" t="s">
        <v>431</v>
      </c>
      <c r="H20" s="8">
        <v>179200</v>
      </c>
      <c r="I20" s="8">
        <v>26512</v>
      </c>
      <c r="J20" s="8">
        <v>26512</v>
      </c>
      <c r="K20" s="8">
        <v>0</v>
      </c>
      <c r="L20" s="8">
        <v>0</v>
      </c>
      <c r="M20" s="8">
        <v>26512</v>
      </c>
      <c r="N20" s="8">
        <f t="shared" si="1"/>
        <v>152688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109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109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397</v>
      </c>
      <c r="B23" s="6">
        <v>951</v>
      </c>
      <c r="C23" s="6" t="s">
        <v>13</v>
      </c>
      <c r="D23" s="7" t="s">
        <v>109</v>
      </c>
      <c r="E23" s="7" t="s">
        <v>16</v>
      </c>
      <c r="F23" s="7">
        <v>300</v>
      </c>
      <c r="G23" s="7" t="s">
        <v>1</v>
      </c>
      <c r="H23" s="8">
        <f>H24+H26</f>
        <v>65000</v>
      </c>
      <c r="I23" s="8">
        <f>I24+I26</f>
        <v>0</v>
      </c>
      <c r="J23" s="8">
        <f>J24+J26</f>
        <v>0</v>
      </c>
      <c r="K23" s="8">
        <f>K24</f>
        <v>0</v>
      </c>
      <c r="L23" s="8">
        <f>L24</f>
        <v>0</v>
      </c>
      <c r="M23" s="8">
        <f>M24+M26</f>
        <v>0</v>
      </c>
      <c r="N23" s="8">
        <f t="shared" si="1"/>
        <v>65000</v>
      </c>
      <c r="O23" s="8">
        <v>0</v>
      </c>
    </row>
    <row r="24" spans="1:15" s="84" customFormat="1" ht="26.25" customHeight="1">
      <c r="A24" s="5" t="s">
        <v>110</v>
      </c>
      <c r="B24" s="6">
        <v>951</v>
      </c>
      <c r="C24" s="6" t="s">
        <v>13</v>
      </c>
      <c r="D24" s="7" t="s">
        <v>109</v>
      </c>
      <c r="E24" s="7" t="s">
        <v>16</v>
      </c>
      <c r="F24" s="7">
        <v>310</v>
      </c>
      <c r="G24" s="7" t="s">
        <v>1</v>
      </c>
      <c r="H24" s="8">
        <f>H25</f>
        <v>50000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8">
        <f>M25</f>
        <v>0</v>
      </c>
      <c r="N24" s="8">
        <f t="shared" si="1"/>
        <v>50000</v>
      </c>
      <c r="O24" s="8">
        <v>0</v>
      </c>
    </row>
    <row r="25" spans="1:15" s="84" customFormat="1" ht="24" customHeight="1">
      <c r="A25" s="5" t="s">
        <v>110</v>
      </c>
      <c r="B25" s="6">
        <v>951</v>
      </c>
      <c r="C25" s="6" t="s">
        <v>13</v>
      </c>
      <c r="D25" s="7" t="s">
        <v>109</v>
      </c>
      <c r="E25" s="7" t="s">
        <v>16</v>
      </c>
      <c r="F25" s="7">
        <v>310</v>
      </c>
      <c r="G25" s="7">
        <v>123</v>
      </c>
      <c r="H25" s="8">
        <v>50000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50000</v>
      </c>
      <c r="O25" s="8">
        <v>0</v>
      </c>
    </row>
    <row r="26" spans="1:15" s="84" customFormat="1" ht="22.5" customHeight="1">
      <c r="A26" s="5" t="s">
        <v>19</v>
      </c>
      <c r="B26" s="6">
        <v>951</v>
      </c>
      <c r="C26" s="6" t="s">
        <v>13</v>
      </c>
      <c r="D26" s="7" t="s">
        <v>109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15000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1"/>
        <v>15000</v>
      </c>
      <c r="O26" s="8">
        <v>0</v>
      </c>
    </row>
    <row r="27" spans="1:15" s="84" customFormat="1" ht="32.25" customHeight="1">
      <c r="A27" s="5" t="s">
        <v>462</v>
      </c>
      <c r="B27" s="6">
        <v>951</v>
      </c>
      <c r="C27" s="6" t="s">
        <v>13</v>
      </c>
      <c r="D27" s="7" t="s">
        <v>109</v>
      </c>
      <c r="E27" s="7" t="s">
        <v>16</v>
      </c>
      <c r="F27" s="7">
        <v>346</v>
      </c>
      <c r="G27" s="7">
        <v>100</v>
      </c>
      <c r="H27" s="8">
        <v>15000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15000</v>
      </c>
      <c r="O27" s="8">
        <v>0</v>
      </c>
    </row>
    <row r="28" spans="1:16" s="84" customFormat="1" ht="19.5" customHeight="1" hidden="1">
      <c r="A28" s="5" t="s">
        <v>28</v>
      </c>
      <c r="B28" s="6">
        <v>951</v>
      </c>
      <c r="C28" s="6" t="s">
        <v>13</v>
      </c>
      <c r="D28" s="7" t="s">
        <v>109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8"/>
      <c r="N28" s="8">
        <f t="shared" si="1"/>
        <v>0</v>
      </c>
      <c r="O28" s="8">
        <v>0</v>
      </c>
      <c r="P28" s="11"/>
    </row>
    <row r="29" spans="1:15" s="84" customFormat="1" ht="18.75" customHeight="1" hidden="1">
      <c r="A29" s="5" t="s">
        <v>28</v>
      </c>
      <c r="B29" s="6">
        <v>951</v>
      </c>
      <c r="C29" s="6" t="s">
        <v>13</v>
      </c>
      <c r="D29" s="7" t="s">
        <v>109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"/>
      <c r="N29" s="8">
        <f t="shared" si="1"/>
        <v>0</v>
      </c>
      <c r="O29" s="8">
        <v>0</v>
      </c>
    </row>
    <row r="30" spans="1:254" s="68" customFormat="1" ht="33.75" customHeight="1">
      <c r="A30" s="1" t="s">
        <v>368</v>
      </c>
      <c r="B30" s="2">
        <v>951</v>
      </c>
      <c r="C30" s="2" t="s">
        <v>13</v>
      </c>
      <c r="D30" s="3" t="s">
        <v>367</v>
      </c>
      <c r="E30" s="3" t="s">
        <v>1</v>
      </c>
      <c r="F30" s="3" t="s">
        <v>1</v>
      </c>
      <c r="G30" s="3" t="s">
        <v>1</v>
      </c>
      <c r="H30" s="4">
        <f>H31+H41</f>
        <v>16000</v>
      </c>
      <c r="I30" s="4">
        <f>I31</f>
        <v>0</v>
      </c>
      <c r="J30" s="4">
        <f>J31</f>
        <v>0</v>
      </c>
      <c r="K30" s="4">
        <f>K31+K41</f>
        <v>0</v>
      </c>
      <c r="L30" s="4">
        <f>L31+L41</f>
        <v>0</v>
      </c>
      <c r="M30" s="4">
        <f>M31</f>
        <v>0</v>
      </c>
      <c r="N30" s="4">
        <f t="shared" si="1"/>
        <v>16000</v>
      </c>
      <c r="O30" s="4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15" s="84" customFormat="1" ht="21.75" customHeight="1">
      <c r="A31" s="5" t="s">
        <v>14</v>
      </c>
      <c r="B31" s="6">
        <v>951</v>
      </c>
      <c r="C31" s="6" t="s">
        <v>13</v>
      </c>
      <c r="D31" s="3" t="s">
        <v>367</v>
      </c>
      <c r="E31" s="7" t="s">
        <v>16</v>
      </c>
      <c r="F31" s="7">
        <v>220</v>
      </c>
      <c r="G31" s="7" t="s">
        <v>1</v>
      </c>
      <c r="H31" s="8">
        <f>H32</f>
        <v>16000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8">
        <f>M32</f>
        <v>0</v>
      </c>
      <c r="N31" s="8">
        <f t="shared" si="1"/>
        <v>16000</v>
      </c>
      <c r="O31" s="8">
        <v>0</v>
      </c>
    </row>
    <row r="32" spans="1:15" s="84" customFormat="1" ht="18.75" customHeight="1">
      <c r="A32" s="5" t="s">
        <v>17</v>
      </c>
      <c r="B32" s="6">
        <v>951</v>
      </c>
      <c r="C32" s="6" t="s">
        <v>13</v>
      </c>
      <c r="D32" s="3" t="s">
        <v>367</v>
      </c>
      <c r="E32" s="7" t="s">
        <v>16</v>
      </c>
      <c r="F32" s="7">
        <v>226</v>
      </c>
      <c r="G32" s="7">
        <v>100</v>
      </c>
      <c r="H32" s="8">
        <v>16000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16000</v>
      </c>
      <c r="O32" s="8">
        <v>0</v>
      </c>
    </row>
    <row r="33" spans="1:254" s="68" customFormat="1" ht="104.25" customHeight="1">
      <c r="A33" s="1" t="s">
        <v>398</v>
      </c>
      <c r="B33" s="2">
        <v>951</v>
      </c>
      <c r="C33" s="2" t="s">
        <v>13</v>
      </c>
      <c r="D33" s="3" t="s">
        <v>113</v>
      </c>
      <c r="E33" s="3" t="s">
        <v>1</v>
      </c>
      <c r="F33" s="3" t="s">
        <v>1</v>
      </c>
      <c r="G33" s="3" t="s">
        <v>1</v>
      </c>
      <c r="H33" s="4">
        <f aca="true" t="shared" si="4" ref="H33:J34">H34</f>
        <v>200</v>
      </c>
      <c r="I33" s="4">
        <f t="shared" si="4"/>
        <v>0</v>
      </c>
      <c r="J33" s="4">
        <f t="shared" si="4"/>
        <v>0</v>
      </c>
      <c r="K33" s="4">
        <f aca="true" t="shared" si="5" ref="K33:M34">K34</f>
        <v>0</v>
      </c>
      <c r="L33" s="4">
        <f t="shared" si="5"/>
        <v>0</v>
      </c>
      <c r="M33" s="4">
        <f t="shared" si="5"/>
        <v>0</v>
      </c>
      <c r="N33" s="4">
        <f t="shared" si="1"/>
        <v>200</v>
      </c>
      <c r="O33" s="4"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15" s="84" customFormat="1" ht="21.75" customHeight="1">
      <c r="A34" s="5" t="s">
        <v>19</v>
      </c>
      <c r="B34" s="6">
        <v>951</v>
      </c>
      <c r="C34" s="6" t="s">
        <v>13</v>
      </c>
      <c r="D34" s="7" t="s">
        <v>113</v>
      </c>
      <c r="E34" s="7" t="s">
        <v>16</v>
      </c>
      <c r="F34" s="7">
        <v>340</v>
      </c>
      <c r="G34" s="7" t="s">
        <v>1</v>
      </c>
      <c r="H34" s="8">
        <f t="shared" si="4"/>
        <v>200</v>
      </c>
      <c r="I34" s="8">
        <f t="shared" si="4"/>
        <v>0</v>
      </c>
      <c r="J34" s="8">
        <f t="shared" si="4"/>
        <v>0</v>
      </c>
      <c r="K34" s="8">
        <f t="shared" si="5"/>
        <v>0</v>
      </c>
      <c r="L34" s="8">
        <f t="shared" si="5"/>
        <v>0</v>
      </c>
      <c r="M34" s="8">
        <f t="shared" si="5"/>
        <v>0</v>
      </c>
      <c r="N34" s="8">
        <f t="shared" si="1"/>
        <v>200</v>
      </c>
      <c r="O34" s="8">
        <v>0</v>
      </c>
    </row>
    <row r="35" spans="1:15" s="84" customFormat="1" ht="32.25" customHeight="1">
      <c r="A35" s="5" t="s">
        <v>462</v>
      </c>
      <c r="B35" s="6">
        <v>951</v>
      </c>
      <c r="C35" s="6" t="s">
        <v>13</v>
      </c>
      <c r="D35" s="7" t="s">
        <v>113</v>
      </c>
      <c r="E35" s="7" t="s">
        <v>16</v>
      </c>
      <c r="F35" s="7">
        <v>346</v>
      </c>
      <c r="G35" s="7">
        <v>308</v>
      </c>
      <c r="H35" s="8">
        <v>200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200</v>
      </c>
      <c r="O35" s="8">
        <v>0</v>
      </c>
    </row>
    <row r="36" spans="1:254" s="68" customFormat="1" ht="45.75" customHeight="1" hidden="1">
      <c r="A36" s="1" t="s">
        <v>30</v>
      </c>
      <c r="B36" s="2">
        <v>951</v>
      </c>
      <c r="C36" s="2" t="s">
        <v>13</v>
      </c>
      <c r="D36" s="3" t="s">
        <v>114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0</v>
      </c>
      <c r="I36" s="4">
        <f t="shared" si="6"/>
        <v>0</v>
      </c>
      <c r="J36" s="4">
        <f t="shared" si="6"/>
        <v>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0</v>
      </c>
      <c r="N36" s="8">
        <f t="shared" si="1"/>
        <v>0</v>
      </c>
      <c r="O36" s="8">
        <v>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15" s="84" customFormat="1" ht="22.5" customHeight="1" hidden="1">
      <c r="A37" s="5" t="s">
        <v>31</v>
      </c>
      <c r="B37" s="6">
        <v>951</v>
      </c>
      <c r="C37" s="6" t="s">
        <v>13</v>
      </c>
      <c r="D37" s="7" t="s">
        <v>114</v>
      </c>
      <c r="E37" s="7" t="s">
        <v>33</v>
      </c>
      <c r="F37" s="7" t="s">
        <v>32</v>
      </c>
      <c r="G37" s="7" t="s">
        <v>1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1"/>
        <v>0</v>
      </c>
      <c r="O37" s="8">
        <v>0</v>
      </c>
    </row>
    <row r="38" spans="1:15" s="84" customFormat="1" ht="30" customHeight="1" hidden="1">
      <c r="A38" s="5" t="s">
        <v>34</v>
      </c>
      <c r="B38" s="6">
        <v>951</v>
      </c>
      <c r="C38" s="6" t="s">
        <v>13</v>
      </c>
      <c r="D38" s="7" t="s">
        <v>114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v>0</v>
      </c>
    </row>
    <row r="39" spans="1:254" s="68" customFormat="1" ht="42" customHeight="1" hidden="1">
      <c r="A39" s="1" t="s">
        <v>36</v>
      </c>
      <c r="B39" s="2">
        <v>951</v>
      </c>
      <c r="C39" s="2" t="s">
        <v>13</v>
      </c>
      <c r="D39" s="3" t="s">
        <v>115</v>
      </c>
      <c r="E39" s="3" t="s">
        <v>1</v>
      </c>
      <c r="F39" s="3" t="s">
        <v>1</v>
      </c>
      <c r="G39" s="3" t="s">
        <v>1</v>
      </c>
      <c r="H39" s="4">
        <f>H40</f>
        <v>0</v>
      </c>
      <c r="I39" s="4">
        <f aca="true" t="shared" si="8" ref="I39:M40">I40</f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8">
        <f t="shared" si="1"/>
        <v>0</v>
      </c>
      <c r="O39" s="8"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15" s="84" customFormat="1" ht="25.5" customHeight="1" hidden="1">
      <c r="A40" s="5" t="s">
        <v>31</v>
      </c>
      <c r="B40" s="6">
        <v>951</v>
      </c>
      <c r="C40" s="6" t="s">
        <v>13</v>
      </c>
      <c r="D40" s="7" t="s">
        <v>115</v>
      </c>
      <c r="E40" s="7" t="s">
        <v>33</v>
      </c>
      <c r="F40" s="7" t="s">
        <v>32</v>
      </c>
      <c r="G40" s="7" t="s">
        <v>1</v>
      </c>
      <c r="H40" s="8">
        <f>H41</f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1"/>
        <v>0</v>
      </c>
      <c r="O40" s="8">
        <v>0</v>
      </c>
    </row>
    <row r="41" spans="1:15" s="84" customFormat="1" ht="32.25" customHeight="1" hidden="1">
      <c r="A41" s="5" t="s">
        <v>34</v>
      </c>
      <c r="B41" s="6">
        <v>951</v>
      </c>
      <c r="C41" s="6" t="s">
        <v>13</v>
      </c>
      <c r="D41" s="7" t="s">
        <v>115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</row>
    <row r="42" spans="1:15" s="85" customFormat="1" ht="36.75" customHeight="1" hidden="1">
      <c r="A42" s="1" t="s">
        <v>118</v>
      </c>
      <c r="B42" s="2">
        <v>951</v>
      </c>
      <c r="C42" s="32" t="s">
        <v>116</v>
      </c>
      <c r="D42" s="30" t="s">
        <v>117</v>
      </c>
      <c r="E42" s="3"/>
      <c r="F42" s="3"/>
      <c r="G42" s="3"/>
      <c r="H42" s="4">
        <f aca="true" t="shared" si="9" ref="H42:J43">H43</f>
        <v>0</v>
      </c>
      <c r="I42" s="4">
        <f t="shared" si="9"/>
        <v>0</v>
      </c>
      <c r="J42" s="4">
        <f t="shared" si="9"/>
        <v>0</v>
      </c>
      <c r="K42" s="4">
        <f aca="true" t="shared" si="10" ref="K42:M43">K43</f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4" customFormat="1" ht="25.5" customHeight="1" hidden="1">
      <c r="A43" s="5" t="s">
        <v>119</v>
      </c>
      <c r="B43" s="6">
        <v>951</v>
      </c>
      <c r="C43" s="33" t="s">
        <v>116</v>
      </c>
      <c r="D43" s="31" t="s">
        <v>117</v>
      </c>
      <c r="E43" s="7">
        <v>880</v>
      </c>
      <c r="F43" s="7">
        <v>290</v>
      </c>
      <c r="G43" s="7"/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103</v>
      </c>
      <c r="B44" s="6">
        <v>951</v>
      </c>
      <c r="C44" s="33" t="s">
        <v>116</v>
      </c>
      <c r="D44" s="31" t="s">
        <v>117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15" s="85" customFormat="1" ht="54" customHeight="1">
      <c r="A45" s="1" t="s">
        <v>101</v>
      </c>
      <c r="B45" s="2">
        <v>951</v>
      </c>
      <c r="C45" s="32" t="s">
        <v>102</v>
      </c>
      <c r="D45" s="30" t="s">
        <v>121</v>
      </c>
      <c r="E45" s="3"/>
      <c r="F45" s="3"/>
      <c r="G45" s="3"/>
      <c r="H45" s="4">
        <f aca="true" t="shared" si="11" ref="H45:M45">H46</f>
        <v>5000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5000</v>
      </c>
      <c r="O45" s="4">
        <v>0</v>
      </c>
    </row>
    <row r="46" spans="1:15" s="84" customFormat="1" ht="25.5" customHeight="1">
      <c r="A46" s="5" t="s">
        <v>120</v>
      </c>
      <c r="B46" s="6">
        <v>951</v>
      </c>
      <c r="C46" s="33" t="s">
        <v>102</v>
      </c>
      <c r="D46" s="31" t="s">
        <v>121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v>0</v>
      </c>
      <c r="N46" s="8">
        <f t="shared" si="1"/>
        <v>5000</v>
      </c>
      <c r="O46" s="8">
        <v>0</v>
      </c>
    </row>
    <row r="47" spans="1:15" s="84" customFormat="1" ht="24" customHeight="1">
      <c r="A47" s="5" t="s">
        <v>463</v>
      </c>
      <c r="B47" s="6">
        <v>951</v>
      </c>
      <c r="C47" s="33" t="s">
        <v>102</v>
      </c>
      <c r="D47" s="31" t="s">
        <v>121</v>
      </c>
      <c r="E47" s="7">
        <v>870</v>
      </c>
      <c r="F47" s="7">
        <v>296</v>
      </c>
      <c r="G47" s="7">
        <v>100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5000</v>
      </c>
      <c r="O47" s="8">
        <v>0</v>
      </c>
    </row>
    <row r="48" spans="1:254" s="68" customFormat="1" ht="51" customHeight="1" hidden="1">
      <c r="A48" s="1" t="s">
        <v>38</v>
      </c>
      <c r="B48" s="2">
        <v>951</v>
      </c>
      <c r="C48" s="2" t="s">
        <v>37</v>
      </c>
      <c r="D48" s="3" t="s">
        <v>122</v>
      </c>
      <c r="E48" s="3" t="s">
        <v>1</v>
      </c>
      <c r="F48" s="3" t="s">
        <v>1</v>
      </c>
      <c r="G48" s="3" t="s">
        <v>1</v>
      </c>
      <c r="H48" s="4">
        <f>H49</f>
        <v>0</v>
      </c>
      <c r="I48" s="4">
        <f aca="true" t="shared" si="12" ref="I48:M49">I49</f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N48" s="8">
        <f t="shared" si="1"/>
        <v>0</v>
      </c>
      <c r="O48" s="8"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</row>
    <row r="49" spans="1:15" s="84" customFormat="1" ht="23.25" customHeight="1" hidden="1">
      <c r="A49" s="5" t="s">
        <v>14</v>
      </c>
      <c r="B49" s="6">
        <v>951</v>
      </c>
      <c r="C49" s="6" t="s">
        <v>37</v>
      </c>
      <c r="D49" s="7" t="s">
        <v>122</v>
      </c>
      <c r="E49" s="7" t="s">
        <v>16</v>
      </c>
      <c r="F49" s="7" t="s">
        <v>15</v>
      </c>
      <c r="G49" s="7" t="s">
        <v>1</v>
      </c>
      <c r="H49" s="8">
        <f>H50</f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"/>
        <v>0</v>
      </c>
      <c r="O49" s="8">
        <v>0</v>
      </c>
    </row>
    <row r="50" spans="1:15" s="84" customFormat="1" ht="20.25" customHeight="1" hidden="1">
      <c r="A50" s="5" t="s">
        <v>17</v>
      </c>
      <c r="B50" s="6">
        <v>951</v>
      </c>
      <c r="C50" s="6" t="s">
        <v>37</v>
      </c>
      <c r="D50" s="7" t="s">
        <v>122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254" s="68" customFormat="1" ht="45" customHeight="1" hidden="1">
      <c r="A51" s="1" t="s">
        <v>39</v>
      </c>
      <c r="B51" s="2">
        <v>951</v>
      </c>
      <c r="C51" s="2" t="s">
        <v>13</v>
      </c>
      <c r="D51" s="3" t="s">
        <v>109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4">
        <f t="shared" si="13"/>
        <v>0</v>
      </c>
      <c r="N51" s="8">
        <f t="shared" si="1"/>
        <v>0</v>
      </c>
      <c r="O51" s="8">
        <v>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15" s="84" customFormat="1" ht="19.5" customHeight="1" hidden="1">
      <c r="A52" s="5" t="s">
        <v>28</v>
      </c>
      <c r="B52" s="6">
        <v>951</v>
      </c>
      <c r="C52" s="6" t="s">
        <v>13</v>
      </c>
      <c r="D52" s="7" t="s">
        <v>109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</f>
        <v>0</v>
      </c>
      <c r="N52" s="8">
        <f t="shared" si="1"/>
        <v>0</v>
      </c>
      <c r="O52" s="8">
        <v>0</v>
      </c>
    </row>
    <row r="53" spans="1:15" s="84" customFormat="1" ht="19.5" customHeight="1" hidden="1">
      <c r="A53" s="5" t="s">
        <v>28</v>
      </c>
      <c r="B53" s="6">
        <v>951</v>
      </c>
      <c r="C53" s="6" t="s">
        <v>37</v>
      </c>
      <c r="D53" s="7" t="s">
        <v>123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"/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13</v>
      </c>
      <c r="D54" s="7" t="s">
        <v>109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8" customFormat="1" ht="45" customHeight="1">
      <c r="A55" s="1" t="s">
        <v>39</v>
      </c>
      <c r="B55" s="2">
        <v>951</v>
      </c>
      <c r="C55" s="2" t="s">
        <v>37</v>
      </c>
      <c r="D55" s="3" t="s">
        <v>440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65000</v>
      </c>
      <c r="I55" s="4">
        <f t="shared" si="14"/>
        <v>11799</v>
      </c>
      <c r="J55" s="4">
        <f t="shared" si="14"/>
        <v>11799</v>
      </c>
      <c r="K55" s="4">
        <f t="shared" si="14"/>
        <v>0</v>
      </c>
      <c r="L55" s="4">
        <f t="shared" si="14"/>
        <v>0</v>
      </c>
      <c r="M55" s="4">
        <f t="shared" si="14"/>
        <v>11799</v>
      </c>
      <c r="N55" s="4">
        <f t="shared" si="1"/>
        <v>53201</v>
      </c>
      <c r="O55" s="4">
        <v>0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15" s="84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65000</v>
      </c>
      <c r="I56" s="8">
        <f>I58+I59</f>
        <v>11799</v>
      </c>
      <c r="J56" s="8">
        <f>J58+J59</f>
        <v>11799</v>
      </c>
      <c r="K56" s="8">
        <f>K58+K57</f>
        <v>0</v>
      </c>
      <c r="L56" s="8">
        <f>L58+L57</f>
        <v>0</v>
      </c>
      <c r="M56" s="8">
        <f>M58+M59</f>
        <v>11799</v>
      </c>
      <c r="N56" s="8">
        <f t="shared" si="1"/>
        <v>53201</v>
      </c>
      <c r="O56" s="8">
        <v>0</v>
      </c>
    </row>
    <row r="57" spans="1:15" s="84" customFormat="1" ht="19.5" customHeight="1" hidden="1">
      <c r="A57" s="5" t="s">
        <v>28</v>
      </c>
      <c r="B57" s="6">
        <v>951</v>
      </c>
      <c r="C57" s="6" t="s">
        <v>37</v>
      </c>
      <c r="D57" s="7" t="s">
        <v>123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4" customFormat="1" ht="19.5" customHeight="1">
      <c r="A58" s="5" t="s">
        <v>464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291</v>
      </c>
      <c r="G58" s="7">
        <v>100</v>
      </c>
      <c r="H58" s="8">
        <v>65000</v>
      </c>
      <c r="I58" s="8">
        <v>11799</v>
      </c>
      <c r="J58" s="8">
        <v>11799</v>
      </c>
      <c r="K58" s="8">
        <v>0</v>
      </c>
      <c r="L58" s="8">
        <v>0</v>
      </c>
      <c r="M58" s="8">
        <v>11799</v>
      </c>
      <c r="N58" s="8">
        <f t="shared" si="1"/>
        <v>53201</v>
      </c>
      <c r="O58" s="8">
        <v>0</v>
      </c>
    </row>
    <row r="59" spans="1:15" s="84" customFormat="1" ht="19.5" customHeight="1" hidden="1">
      <c r="A59" s="5" t="s">
        <v>28</v>
      </c>
      <c r="B59" s="6">
        <v>951</v>
      </c>
      <c r="C59" s="6" t="s">
        <v>37</v>
      </c>
      <c r="D59" s="7" t="s">
        <v>109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35.25" customHeight="1">
      <c r="A60" s="1" t="s">
        <v>433</v>
      </c>
      <c r="B60" s="2">
        <v>951</v>
      </c>
      <c r="C60" s="2" t="s">
        <v>37</v>
      </c>
      <c r="D60" s="3" t="s">
        <v>430</v>
      </c>
      <c r="E60" s="3" t="s">
        <v>1</v>
      </c>
      <c r="F60" s="3" t="s">
        <v>1</v>
      </c>
      <c r="G60" s="3" t="s">
        <v>1</v>
      </c>
      <c r="H60" s="4">
        <f>H61</f>
        <v>60000</v>
      </c>
      <c r="I60" s="4">
        <f aca="true" t="shared" si="15" ref="I60:M61">I61</f>
        <v>8860</v>
      </c>
      <c r="J60" s="4">
        <f t="shared" si="15"/>
        <v>8860</v>
      </c>
      <c r="K60" s="4">
        <f t="shared" si="15"/>
        <v>0</v>
      </c>
      <c r="L60" s="4">
        <f t="shared" si="15"/>
        <v>0</v>
      </c>
      <c r="M60" s="4">
        <f t="shared" si="15"/>
        <v>8860</v>
      </c>
      <c r="N60" s="4">
        <f t="shared" si="1"/>
        <v>51140</v>
      </c>
      <c r="O60" s="4">
        <v>0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15" s="84" customFormat="1" ht="21.75" customHeight="1">
      <c r="A61" s="5" t="s">
        <v>17</v>
      </c>
      <c r="B61" s="6">
        <v>951</v>
      </c>
      <c r="C61" s="6" t="s">
        <v>37</v>
      </c>
      <c r="D61" s="7" t="s">
        <v>430</v>
      </c>
      <c r="E61" s="7">
        <v>244</v>
      </c>
      <c r="F61" s="7">
        <v>220</v>
      </c>
      <c r="G61" s="7" t="s">
        <v>1</v>
      </c>
      <c r="H61" s="8">
        <f>H62</f>
        <v>60000</v>
      </c>
      <c r="I61" s="8">
        <f t="shared" si="15"/>
        <v>8860</v>
      </c>
      <c r="J61" s="8">
        <f t="shared" si="15"/>
        <v>8860</v>
      </c>
      <c r="K61" s="8">
        <f>K62</f>
        <v>0</v>
      </c>
      <c r="L61" s="8">
        <f>L62</f>
        <v>0</v>
      </c>
      <c r="M61" s="8">
        <f t="shared" si="15"/>
        <v>8860</v>
      </c>
      <c r="N61" s="8">
        <f t="shared" si="1"/>
        <v>51140</v>
      </c>
      <c r="O61" s="8">
        <v>0</v>
      </c>
    </row>
    <row r="62" spans="1:15" s="84" customFormat="1" ht="21.75" customHeight="1">
      <c r="A62" s="5" t="s">
        <v>17</v>
      </c>
      <c r="B62" s="6">
        <v>951</v>
      </c>
      <c r="C62" s="6" t="s">
        <v>37</v>
      </c>
      <c r="D62" s="7" t="s">
        <v>430</v>
      </c>
      <c r="E62" s="7">
        <v>244</v>
      </c>
      <c r="F62" s="7">
        <v>226</v>
      </c>
      <c r="G62" s="7">
        <v>100</v>
      </c>
      <c r="H62" s="8">
        <v>60000</v>
      </c>
      <c r="I62" s="8">
        <v>8860</v>
      </c>
      <c r="J62" s="8">
        <v>8860</v>
      </c>
      <c r="K62" s="8">
        <v>0</v>
      </c>
      <c r="L62" s="8">
        <v>0</v>
      </c>
      <c r="M62" s="8">
        <v>8860</v>
      </c>
      <c r="N62" s="8">
        <f t="shared" si="1"/>
        <v>51140</v>
      </c>
      <c r="O62" s="8">
        <v>0</v>
      </c>
    </row>
    <row r="63" spans="1:254" s="68" customFormat="1" ht="48" customHeight="1">
      <c r="A63" s="1" t="s">
        <v>472</v>
      </c>
      <c r="B63" s="2">
        <v>951</v>
      </c>
      <c r="C63" s="2" t="s">
        <v>37</v>
      </c>
      <c r="D63" s="3">
        <v>1610028760</v>
      </c>
      <c r="E63" s="3" t="s">
        <v>1</v>
      </c>
      <c r="F63" s="3" t="s">
        <v>1</v>
      </c>
      <c r="G63" s="3" t="s">
        <v>1</v>
      </c>
      <c r="H63" s="4">
        <f aca="true" t="shared" si="16" ref="H63:J67">H64</f>
        <v>3000</v>
      </c>
      <c r="I63" s="4">
        <f t="shared" si="16"/>
        <v>0</v>
      </c>
      <c r="J63" s="4">
        <f t="shared" si="16"/>
        <v>0</v>
      </c>
      <c r="K63" s="4">
        <f>K77+K64+K69+K75</f>
        <v>0</v>
      </c>
      <c r="L63" s="4">
        <f>L77+L64+L69+L75</f>
        <v>0</v>
      </c>
      <c r="M63" s="4">
        <f>M64</f>
        <v>0</v>
      </c>
      <c r="N63" s="8">
        <f t="shared" si="1"/>
        <v>3000</v>
      </c>
      <c r="O63" s="8">
        <v>0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15" s="84" customFormat="1" ht="21.75" customHeight="1">
      <c r="A64" s="5" t="s">
        <v>19</v>
      </c>
      <c r="B64" s="6">
        <v>951</v>
      </c>
      <c r="C64" s="6" t="s">
        <v>37</v>
      </c>
      <c r="D64" s="7">
        <v>1610028760</v>
      </c>
      <c r="E64" s="7">
        <v>244</v>
      </c>
      <c r="F64" s="7">
        <v>340</v>
      </c>
      <c r="G64" s="7" t="s">
        <v>1</v>
      </c>
      <c r="H64" s="8">
        <f t="shared" si="16"/>
        <v>3000</v>
      </c>
      <c r="I64" s="8">
        <f t="shared" si="16"/>
        <v>0</v>
      </c>
      <c r="J64" s="8">
        <f t="shared" si="16"/>
        <v>0</v>
      </c>
      <c r="K64" s="8">
        <f>K65</f>
        <v>0</v>
      </c>
      <c r="L64" s="8">
        <f>L65</f>
        <v>0</v>
      </c>
      <c r="M64" s="8">
        <f>M65</f>
        <v>0</v>
      </c>
      <c r="N64" s="8">
        <f t="shared" si="1"/>
        <v>3000</v>
      </c>
      <c r="O64" s="8">
        <v>0</v>
      </c>
    </row>
    <row r="65" spans="1:15" s="84" customFormat="1" ht="36" customHeight="1">
      <c r="A65" s="5" t="s">
        <v>462</v>
      </c>
      <c r="B65" s="6">
        <v>951</v>
      </c>
      <c r="C65" s="6" t="s">
        <v>37</v>
      </c>
      <c r="D65" s="7">
        <v>1610028760</v>
      </c>
      <c r="E65" s="7">
        <v>244</v>
      </c>
      <c r="F65" s="7">
        <v>346</v>
      </c>
      <c r="G65" s="7" t="s">
        <v>8</v>
      </c>
      <c r="H65" s="8">
        <v>3000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3000</v>
      </c>
      <c r="O65" s="8">
        <v>0</v>
      </c>
    </row>
    <row r="66" spans="1:254" s="68" customFormat="1" ht="48" customHeight="1">
      <c r="A66" s="1" t="s">
        <v>472</v>
      </c>
      <c r="B66" s="2">
        <v>951</v>
      </c>
      <c r="C66" s="2" t="s">
        <v>37</v>
      </c>
      <c r="D66" s="3" t="s">
        <v>122</v>
      </c>
      <c r="E66" s="3" t="s">
        <v>1</v>
      </c>
      <c r="F66" s="3" t="s">
        <v>1</v>
      </c>
      <c r="G66" s="3" t="s">
        <v>1</v>
      </c>
      <c r="H66" s="4">
        <f t="shared" si="16"/>
        <v>10000</v>
      </c>
      <c r="I66" s="4">
        <f t="shared" si="16"/>
        <v>0</v>
      </c>
      <c r="J66" s="4">
        <f t="shared" si="16"/>
        <v>0</v>
      </c>
      <c r="K66" s="4">
        <f>K80+K67+K72+K78</f>
        <v>0</v>
      </c>
      <c r="L66" s="4">
        <f>L80+L67+L72+L78</f>
        <v>0</v>
      </c>
      <c r="M66" s="4">
        <f>M67</f>
        <v>0</v>
      </c>
      <c r="N66" s="8">
        <f>H66-J66</f>
        <v>10000</v>
      </c>
      <c r="O66" s="8">
        <v>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15" s="84" customFormat="1" ht="21.75" customHeight="1">
      <c r="A67" s="5" t="s">
        <v>17</v>
      </c>
      <c r="B67" s="6">
        <v>951</v>
      </c>
      <c r="C67" s="6" t="s">
        <v>37</v>
      </c>
      <c r="D67" s="7" t="s">
        <v>122</v>
      </c>
      <c r="E67" s="7">
        <v>244</v>
      </c>
      <c r="F67" s="7">
        <v>220</v>
      </c>
      <c r="G67" s="7" t="s">
        <v>1</v>
      </c>
      <c r="H67" s="8">
        <f t="shared" si="16"/>
        <v>10000</v>
      </c>
      <c r="I67" s="8">
        <f t="shared" si="16"/>
        <v>0</v>
      </c>
      <c r="J67" s="8">
        <f t="shared" si="16"/>
        <v>0</v>
      </c>
      <c r="K67" s="8">
        <f>K68</f>
        <v>0</v>
      </c>
      <c r="L67" s="8">
        <f>L68</f>
        <v>0</v>
      </c>
      <c r="M67" s="8">
        <f>M68</f>
        <v>0</v>
      </c>
      <c r="N67" s="8">
        <f>H67-J67</f>
        <v>10000</v>
      </c>
      <c r="O67" s="8">
        <v>0</v>
      </c>
    </row>
    <row r="68" spans="1:15" s="84" customFormat="1" ht="23.25" customHeight="1">
      <c r="A68" s="5" t="s">
        <v>17</v>
      </c>
      <c r="B68" s="6">
        <v>951</v>
      </c>
      <c r="C68" s="6" t="s">
        <v>37</v>
      </c>
      <c r="D68" s="7" t="s">
        <v>122</v>
      </c>
      <c r="E68" s="7">
        <v>244</v>
      </c>
      <c r="F68" s="7">
        <v>226</v>
      </c>
      <c r="G68" s="7" t="s">
        <v>8</v>
      </c>
      <c r="H68" s="8">
        <v>10000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>H68-J68</f>
        <v>10000</v>
      </c>
      <c r="O68" s="8">
        <v>0</v>
      </c>
    </row>
    <row r="69" spans="1:254" s="68" customFormat="1" ht="21.75" customHeight="1">
      <c r="A69" s="1" t="s">
        <v>41</v>
      </c>
      <c r="B69" s="2">
        <v>951</v>
      </c>
      <c r="C69" s="2" t="s">
        <v>37</v>
      </c>
      <c r="D69" s="3" t="s">
        <v>124</v>
      </c>
      <c r="E69" s="3" t="s">
        <v>1</v>
      </c>
      <c r="F69" s="3" t="s">
        <v>1</v>
      </c>
      <c r="G69" s="3" t="s">
        <v>1</v>
      </c>
      <c r="H69" s="4">
        <f>H70+H72+H76+H80</f>
        <v>20000</v>
      </c>
      <c r="I69" s="4">
        <f>I70+I72+I76+I80</f>
        <v>20000</v>
      </c>
      <c r="J69" s="4">
        <f>J70+J72+J76+J80</f>
        <v>20000</v>
      </c>
      <c r="K69" s="4">
        <f>K80+K70+K74+K78</f>
        <v>0</v>
      </c>
      <c r="L69" s="4">
        <f>L80+L70+L74+L78</f>
        <v>0</v>
      </c>
      <c r="M69" s="4">
        <f>M70+M72+M76+M80</f>
        <v>20000</v>
      </c>
      <c r="N69" s="4">
        <f t="shared" si="1"/>
        <v>0</v>
      </c>
      <c r="O69" s="4">
        <v>0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</row>
    <row r="70" spans="1:15" s="84" customFormat="1" ht="21.75" customHeight="1" hidden="1">
      <c r="A70" s="5" t="s">
        <v>17</v>
      </c>
      <c r="B70" s="6">
        <v>951</v>
      </c>
      <c r="C70" s="6" t="s">
        <v>37</v>
      </c>
      <c r="D70" s="7" t="s">
        <v>124</v>
      </c>
      <c r="E70" s="7">
        <v>244</v>
      </c>
      <c r="F70" s="7">
        <v>220</v>
      </c>
      <c r="G70" s="7" t="s">
        <v>1</v>
      </c>
      <c r="H70" s="8">
        <f>H71</f>
        <v>0</v>
      </c>
      <c r="I70" s="8">
        <f>I71</f>
        <v>0</v>
      </c>
      <c r="J70" s="8">
        <f>J71</f>
        <v>0</v>
      </c>
      <c r="K70" s="8">
        <f>K73</f>
        <v>0</v>
      </c>
      <c r="L70" s="8">
        <f>L73</f>
        <v>0</v>
      </c>
      <c r="M70" s="8">
        <f>M71</f>
        <v>0</v>
      </c>
      <c r="N70" s="8">
        <f t="shared" si="1"/>
        <v>0</v>
      </c>
      <c r="O70" s="8">
        <v>0</v>
      </c>
    </row>
    <row r="71" spans="1:15" s="84" customFormat="1" ht="21.75" customHeight="1" hidden="1">
      <c r="A71" s="5" t="s">
        <v>17</v>
      </c>
      <c r="B71" s="6">
        <v>951</v>
      </c>
      <c r="C71" s="6" t="s">
        <v>37</v>
      </c>
      <c r="D71" s="7" t="s">
        <v>124</v>
      </c>
      <c r="E71" s="7">
        <v>244</v>
      </c>
      <c r="F71" s="7">
        <v>226</v>
      </c>
      <c r="G71" s="7" t="s">
        <v>8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1"/>
        <v>0</v>
      </c>
      <c r="O71" s="8">
        <v>0</v>
      </c>
    </row>
    <row r="72" spans="1:15" s="84" customFormat="1" ht="22.5" customHeight="1" hidden="1">
      <c r="A72" s="5" t="s">
        <v>19</v>
      </c>
      <c r="B72" s="6">
        <v>951</v>
      </c>
      <c r="C72" s="6" t="s">
        <v>37</v>
      </c>
      <c r="D72" s="7" t="s">
        <v>124</v>
      </c>
      <c r="E72" s="7" t="s">
        <v>16</v>
      </c>
      <c r="F72" s="7" t="s">
        <v>20</v>
      </c>
      <c r="G72" s="7" t="s">
        <v>1</v>
      </c>
      <c r="H72" s="8">
        <f aca="true" t="shared" si="17" ref="H72:M72">H73</f>
        <v>0</v>
      </c>
      <c r="I72" s="8">
        <f t="shared" si="17"/>
        <v>0</v>
      </c>
      <c r="J72" s="8">
        <f t="shared" si="17"/>
        <v>0</v>
      </c>
      <c r="K72" s="8">
        <f t="shared" si="17"/>
        <v>0</v>
      </c>
      <c r="L72" s="8">
        <f t="shared" si="17"/>
        <v>0</v>
      </c>
      <c r="M72" s="8">
        <f t="shared" si="17"/>
        <v>0</v>
      </c>
      <c r="N72" s="8">
        <f aca="true" t="shared" si="18" ref="N72:N140">H72-J72</f>
        <v>0</v>
      </c>
      <c r="O72" s="8">
        <v>0</v>
      </c>
    </row>
    <row r="73" spans="1:15" s="84" customFormat="1" ht="21.75" customHeight="1" hidden="1">
      <c r="A73" s="5" t="s">
        <v>17</v>
      </c>
      <c r="B73" s="6">
        <v>951</v>
      </c>
      <c r="C73" s="6" t="s">
        <v>37</v>
      </c>
      <c r="D73" s="7" t="s">
        <v>124</v>
      </c>
      <c r="E73" s="7">
        <v>244</v>
      </c>
      <c r="F73" s="7">
        <v>340</v>
      </c>
      <c r="G73" s="7" t="s">
        <v>8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18"/>
        <v>0</v>
      </c>
      <c r="O73" s="8">
        <v>0</v>
      </c>
    </row>
    <row r="74" spans="1:15" s="84" customFormat="1" ht="21.75" customHeight="1" hidden="1">
      <c r="A74" s="5" t="s">
        <v>28</v>
      </c>
      <c r="B74" s="6">
        <v>951</v>
      </c>
      <c r="C74" s="6" t="s">
        <v>37</v>
      </c>
      <c r="D74" s="7" t="s">
        <v>124</v>
      </c>
      <c r="E74" s="7">
        <v>244</v>
      </c>
      <c r="F74" s="7" t="s">
        <v>29</v>
      </c>
      <c r="G74" s="7" t="s">
        <v>1</v>
      </c>
      <c r="H74" s="8">
        <f>H75</f>
        <v>0</v>
      </c>
      <c r="I74" s="8"/>
      <c r="J74" s="8"/>
      <c r="K74" s="8">
        <f>K75</f>
        <v>0</v>
      </c>
      <c r="L74" s="8">
        <f>L75</f>
        <v>0</v>
      </c>
      <c r="M74" s="8"/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124</v>
      </c>
      <c r="E75" s="7">
        <v>244</v>
      </c>
      <c r="F75" s="7" t="s">
        <v>29</v>
      </c>
      <c r="G75" s="7" t="s">
        <v>8</v>
      </c>
      <c r="H75" s="8">
        <v>0</v>
      </c>
      <c r="I75" s="8"/>
      <c r="J75" s="8"/>
      <c r="K75" s="8"/>
      <c r="L75" s="8"/>
      <c r="M75" s="8"/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124</v>
      </c>
      <c r="E76" s="7">
        <v>831</v>
      </c>
      <c r="F76" s="7" t="s">
        <v>29</v>
      </c>
      <c r="G76" s="7" t="s">
        <v>1</v>
      </c>
      <c r="H76" s="8">
        <f aca="true" t="shared" si="19" ref="H76:M76">H77</f>
        <v>0</v>
      </c>
      <c r="I76" s="8">
        <f t="shared" si="19"/>
        <v>0</v>
      </c>
      <c r="J76" s="8">
        <f t="shared" si="19"/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28</v>
      </c>
      <c r="B77" s="6">
        <v>951</v>
      </c>
      <c r="C77" s="6" t="s">
        <v>37</v>
      </c>
      <c r="D77" s="7" t="s">
        <v>124</v>
      </c>
      <c r="E77" s="7">
        <v>831</v>
      </c>
      <c r="F77" s="7" t="s">
        <v>29</v>
      </c>
      <c r="G77" s="7" t="s">
        <v>8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28</v>
      </c>
      <c r="B78" s="6">
        <v>951</v>
      </c>
      <c r="C78" s="6" t="s">
        <v>37</v>
      </c>
      <c r="D78" s="7" t="s">
        <v>124</v>
      </c>
      <c r="E78" s="7">
        <v>852</v>
      </c>
      <c r="F78" s="7" t="s">
        <v>29</v>
      </c>
      <c r="G78" s="7" t="s">
        <v>1</v>
      </c>
      <c r="H78" s="8">
        <f aca="true" t="shared" si="20" ref="H78:M78">H79</f>
        <v>0</v>
      </c>
      <c r="I78" s="8">
        <f t="shared" si="20"/>
        <v>0</v>
      </c>
      <c r="J78" s="8">
        <f t="shared" si="20"/>
        <v>0</v>
      </c>
      <c r="K78" s="8">
        <f t="shared" si="20"/>
        <v>0</v>
      </c>
      <c r="L78" s="8">
        <f t="shared" si="20"/>
        <v>0</v>
      </c>
      <c r="M78" s="8">
        <f t="shared" si="20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28</v>
      </c>
      <c r="B79" s="6">
        <v>951</v>
      </c>
      <c r="C79" s="6" t="s">
        <v>37</v>
      </c>
      <c r="D79" s="7" t="s">
        <v>124</v>
      </c>
      <c r="E79" s="7">
        <v>852</v>
      </c>
      <c r="F79" s="7" t="s">
        <v>29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18.75" customHeight="1">
      <c r="A80" s="5" t="s">
        <v>28</v>
      </c>
      <c r="B80" s="6">
        <v>951</v>
      </c>
      <c r="C80" s="6" t="s">
        <v>37</v>
      </c>
      <c r="D80" s="7" t="s">
        <v>124</v>
      </c>
      <c r="E80" s="7">
        <v>853</v>
      </c>
      <c r="F80" s="7">
        <v>290</v>
      </c>
      <c r="G80" s="7" t="s">
        <v>1</v>
      </c>
      <c r="H80" s="8">
        <f aca="true" t="shared" si="21" ref="H80:M80">H81</f>
        <v>20000</v>
      </c>
      <c r="I80" s="8">
        <f t="shared" si="21"/>
        <v>20000</v>
      </c>
      <c r="J80" s="8">
        <f t="shared" si="21"/>
        <v>20000</v>
      </c>
      <c r="K80" s="8">
        <f t="shared" si="21"/>
        <v>0</v>
      </c>
      <c r="L80" s="8">
        <f t="shared" si="21"/>
        <v>0</v>
      </c>
      <c r="M80" s="8">
        <f t="shared" si="21"/>
        <v>20000</v>
      </c>
      <c r="N80" s="8">
        <f t="shared" si="18"/>
        <v>0</v>
      </c>
      <c r="O80" s="8">
        <v>0</v>
      </c>
    </row>
    <row r="81" spans="1:15" s="84" customFormat="1" ht="22.5" customHeight="1">
      <c r="A81" s="5" t="s">
        <v>465</v>
      </c>
      <c r="B81" s="6">
        <v>951</v>
      </c>
      <c r="C81" s="6" t="s">
        <v>37</v>
      </c>
      <c r="D81" s="7" t="s">
        <v>124</v>
      </c>
      <c r="E81" s="7">
        <v>853</v>
      </c>
      <c r="F81" s="7">
        <v>297</v>
      </c>
      <c r="G81" s="7">
        <v>100</v>
      </c>
      <c r="H81" s="8">
        <v>20000</v>
      </c>
      <c r="I81" s="8">
        <v>20000</v>
      </c>
      <c r="J81" s="8">
        <v>20000</v>
      </c>
      <c r="K81" s="8">
        <v>0</v>
      </c>
      <c r="L81" s="8">
        <v>0</v>
      </c>
      <c r="M81" s="8">
        <v>20000</v>
      </c>
      <c r="N81" s="8">
        <f t="shared" si="18"/>
        <v>0</v>
      </c>
      <c r="O81" s="8">
        <v>0</v>
      </c>
    </row>
    <row r="82" spans="1:254" s="68" customFormat="1" ht="47.25" customHeight="1">
      <c r="A82" s="1" t="s">
        <v>443</v>
      </c>
      <c r="B82" s="2">
        <v>951</v>
      </c>
      <c r="C82" s="2" t="s">
        <v>37</v>
      </c>
      <c r="D82" s="3" t="s">
        <v>114</v>
      </c>
      <c r="E82" s="3" t="s">
        <v>1</v>
      </c>
      <c r="F82" s="3" t="s">
        <v>1</v>
      </c>
      <c r="G82" s="3" t="s">
        <v>1</v>
      </c>
      <c r="H82" s="4">
        <f>H84</f>
        <v>8900</v>
      </c>
      <c r="I82" s="4">
        <f>I84</f>
        <v>1484</v>
      </c>
      <c r="J82" s="4">
        <f>J84</f>
        <v>1484</v>
      </c>
      <c r="K82" s="4">
        <f>K83</f>
        <v>0</v>
      </c>
      <c r="L82" s="4">
        <f>L84</f>
        <v>0</v>
      </c>
      <c r="M82" s="4">
        <f>M84</f>
        <v>1484</v>
      </c>
      <c r="N82" s="4">
        <f t="shared" si="18"/>
        <v>7416</v>
      </c>
      <c r="O82" s="4">
        <v>0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</row>
    <row r="83" spans="1:15" s="84" customFormat="1" ht="21.75" customHeight="1">
      <c r="A83" s="5" t="s">
        <v>31</v>
      </c>
      <c r="B83" s="6">
        <v>951</v>
      </c>
      <c r="C83" s="6" t="s">
        <v>37</v>
      </c>
      <c r="D83" s="7" t="s">
        <v>114</v>
      </c>
      <c r="E83" s="7">
        <v>540</v>
      </c>
      <c r="F83" s="7">
        <v>250</v>
      </c>
      <c r="G83" s="7" t="s">
        <v>1</v>
      </c>
      <c r="H83" s="8">
        <f aca="true" t="shared" si="22" ref="H83:M83">H84</f>
        <v>8900</v>
      </c>
      <c r="I83" s="8">
        <f t="shared" si="22"/>
        <v>1484</v>
      </c>
      <c r="J83" s="8">
        <f t="shared" si="22"/>
        <v>1484</v>
      </c>
      <c r="K83" s="8">
        <f t="shared" si="22"/>
        <v>0</v>
      </c>
      <c r="L83" s="8">
        <f t="shared" si="22"/>
        <v>0</v>
      </c>
      <c r="M83" s="8">
        <f t="shared" si="22"/>
        <v>1484</v>
      </c>
      <c r="N83" s="8">
        <f t="shared" si="18"/>
        <v>7416</v>
      </c>
      <c r="O83" s="8">
        <v>0</v>
      </c>
    </row>
    <row r="84" spans="1:15" s="84" customFormat="1" ht="36.75" customHeight="1">
      <c r="A84" s="5" t="s">
        <v>34</v>
      </c>
      <c r="B84" s="6">
        <v>951</v>
      </c>
      <c r="C84" s="6" t="s">
        <v>37</v>
      </c>
      <c r="D84" s="7" t="s">
        <v>114</v>
      </c>
      <c r="E84" s="7">
        <v>540</v>
      </c>
      <c r="F84" s="7">
        <v>251</v>
      </c>
      <c r="G84" s="7">
        <v>100</v>
      </c>
      <c r="H84" s="8">
        <v>8900</v>
      </c>
      <c r="I84" s="8">
        <v>1484</v>
      </c>
      <c r="J84" s="8">
        <v>1484</v>
      </c>
      <c r="K84" s="8">
        <f>K88</f>
        <v>0</v>
      </c>
      <c r="L84" s="8">
        <f>L88</f>
        <v>0</v>
      </c>
      <c r="M84" s="8">
        <v>1484</v>
      </c>
      <c r="N84" s="8">
        <f t="shared" si="18"/>
        <v>7416</v>
      </c>
      <c r="O84" s="8">
        <v>0</v>
      </c>
    </row>
    <row r="85" spans="1:254" s="68" customFormat="1" ht="62.25" customHeight="1">
      <c r="A85" s="1" t="s">
        <v>138</v>
      </c>
      <c r="B85" s="2">
        <v>951</v>
      </c>
      <c r="C85" s="2" t="s">
        <v>37</v>
      </c>
      <c r="D85" s="3" t="s">
        <v>137</v>
      </c>
      <c r="E85" s="3" t="s">
        <v>1</v>
      </c>
      <c r="F85" s="3" t="s">
        <v>1</v>
      </c>
      <c r="G85" s="3" t="s">
        <v>1</v>
      </c>
      <c r="H85" s="4">
        <f>H87</f>
        <v>17100</v>
      </c>
      <c r="I85" s="4">
        <f>I87</f>
        <v>2800</v>
      </c>
      <c r="J85" s="4">
        <f>J87</f>
        <v>2800</v>
      </c>
      <c r="K85" s="4">
        <f>K86</f>
        <v>0</v>
      </c>
      <c r="L85" s="4">
        <f>L87</f>
        <v>0</v>
      </c>
      <c r="M85" s="4">
        <f>M87</f>
        <v>2800</v>
      </c>
      <c r="N85" s="4">
        <f>H85-J85</f>
        <v>14300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31</v>
      </c>
      <c r="B86" s="6">
        <v>951</v>
      </c>
      <c r="C86" s="6" t="s">
        <v>37</v>
      </c>
      <c r="D86" s="7" t="s">
        <v>137</v>
      </c>
      <c r="E86" s="7">
        <v>540</v>
      </c>
      <c r="F86" s="7">
        <v>250</v>
      </c>
      <c r="G86" s="7" t="s">
        <v>1</v>
      </c>
      <c r="H86" s="8">
        <f aca="true" t="shared" si="23" ref="H86:M86">H87</f>
        <v>17100</v>
      </c>
      <c r="I86" s="8">
        <f t="shared" si="23"/>
        <v>2800</v>
      </c>
      <c r="J86" s="8">
        <f t="shared" si="23"/>
        <v>2800</v>
      </c>
      <c r="K86" s="8">
        <f t="shared" si="23"/>
        <v>0</v>
      </c>
      <c r="L86" s="8">
        <f t="shared" si="23"/>
        <v>0</v>
      </c>
      <c r="M86" s="8">
        <f t="shared" si="23"/>
        <v>2800</v>
      </c>
      <c r="N86" s="8">
        <f>H86-J86</f>
        <v>14300</v>
      </c>
      <c r="O86" s="8">
        <v>0</v>
      </c>
    </row>
    <row r="87" spans="1:15" s="84" customFormat="1" ht="36.75" customHeight="1">
      <c r="A87" s="5" t="s">
        <v>34</v>
      </c>
      <c r="B87" s="6">
        <v>951</v>
      </c>
      <c r="C87" s="6" t="s">
        <v>37</v>
      </c>
      <c r="D87" s="7" t="s">
        <v>137</v>
      </c>
      <c r="E87" s="7">
        <v>540</v>
      </c>
      <c r="F87" s="7">
        <v>251</v>
      </c>
      <c r="G87" s="7">
        <v>100</v>
      </c>
      <c r="H87" s="8">
        <v>17100</v>
      </c>
      <c r="I87" s="8">
        <v>2800</v>
      </c>
      <c r="J87" s="8">
        <v>2800</v>
      </c>
      <c r="K87" s="8">
        <f>K91</f>
        <v>0</v>
      </c>
      <c r="L87" s="8">
        <f>L91</f>
        <v>0</v>
      </c>
      <c r="M87" s="8">
        <v>2800</v>
      </c>
      <c r="N87" s="8">
        <f>H87-J87</f>
        <v>14300</v>
      </c>
      <c r="O87" s="8">
        <v>0</v>
      </c>
    </row>
    <row r="88" spans="1:254" s="68" customFormat="1" ht="45.75" customHeight="1">
      <c r="A88" s="1" t="s">
        <v>42</v>
      </c>
      <c r="B88" s="2">
        <v>951</v>
      </c>
      <c r="C88" s="2" t="s">
        <v>43</v>
      </c>
      <c r="D88" s="3" t="s">
        <v>127</v>
      </c>
      <c r="E88" s="3" t="s">
        <v>1</v>
      </c>
      <c r="F88" s="3" t="s">
        <v>1</v>
      </c>
      <c r="G88" s="3" t="s">
        <v>1</v>
      </c>
      <c r="H88" s="4">
        <f aca="true" t="shared" si="24" ref="H88:M88">H89+H92+H94</f>
        <v>203500</v>
      </c>
      <c r="I88" s="4">
        <f t="shared" si="24"/>
        <v>19793.260000000002</v>
      </c>
      <c r="J88" s="4">
        <f t="shared" si="24"/>
        <v>19793.260000000002</v>
      </c>
      <c r="K88" s="4">
        <f t="shared" si="24"/>
        <v>0</v>
      </c>
      <c r="L88" s="4">
        <f t="shared" si="24"/>
        <v>0</v>
      </c>
      <c r="M88" s="4">
        <f t="shared" si="24"/>
        <v>19793.260000000002</v>
      </c>
      <c r="N88" s="4">
        <f t="shared" si="18"/>
        <v>183706.74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</v>
      </c>
      <c r="B89" s="6">
        <v>951</v>
      </c>
      <c r="C89" s="6" t="s">
        <v>43</v>
      </c>
      <c r="D89" s="7" t="s">
        <v>127</v>
      </c>
      <c r="E89" s="7">
        <v>120</v>
      </c>
      <c r="F89" s="7" t="s">
        <v>4</v>
      </c>
      <c r="G89" s="7" t="s">
        <v>1</v>
      </c>
      <c r="H89" s="8">
        <f aca="true" t="shared" si="25" ref="H89:M89">H90+H91</f>
        <v>189600</v>
      </c>
      <c r="I89" s="8">
        <f t="shared" si="25"/>
        <v>19793.260000000002</v>
      </c>
      <c r="J89" s="8">
        <f t="shared" si="25"/>
        <v>19793.260000000002</v>
      </c>
      <c r="K89" s="8">
        <f t="shared" si="25"/>
        <v>0</v>
      </c>
      <c r="L89" s="8">
        <f t="shared" si="25"/>
        <v>0</v>
      </c>
      <c r="M89" s="8">
        <f t="shared" si="25"/>
        <v>19793.260000000002</v>
      </c>
      <c r="N89" s="8">
        <f t="shared" si="18"/>
        <v>169806.74</v>
      </c>
      <c r="O89" s="8">
        <v>0</v>
      </c>
    </row>
    <row r="90" spans="1:15" s="84" customFormat="1" ht="21" customHeight="1">
      <c r="A90" s="5" t="s">
        <v>6</v>
      </c>
      <c r="B90" s="6">
        <v>951</v>
      </c>
      <c r="C90" s="6" t="s">
        <v>43</v>
      </c>
      <c r="D90" s="7" t="s">
        <v>127</v>
      </c>
      <c r="E90" s="7" t="s">
        <v>5</v>
      </c>
      <c r="F90" s="7" t="s">
        <v>7</v>
      </c>
      <c r="G90" s="7">
        <v>415</v>
      </c>
      <c r="H90" s="8">
        <v>145600</v>
      </c>
      <c r="I90" s="8">
        <v>16130</v>
      </c>
      <c r="J90" s="8">
        <v>16130</v>
      </c>
      <c r="K90" s="8">
        <v>0</v>
      </c>
      <c r="L90" s="8">
        <v>0</v>
      </c>
      <c r="M90" s="8">
        <v>16130</v>
      </c>
      <c r="N90" s="8">
        <f t="shared" si="18"/>
        <v>129470</v>
      </c>
      <c r="O90" s="8">
        <v>0</v>
      </c>
    </row>
    <row r="91" spans="1:15" s="84" customFormat="1" ht="19.5" customHeight="1">
      <c r="A91" s="5" t="s">
        <v>9</v>
      </c>
      <c r="B91" s="6">
        <v>951</v>
      </c>
      <c r="C91" s="6" t="s">
        <v>43</v>
      </c>
      <c r="D91" s="7" t="s">
        <v>127</v>
      </c>
      <c r="E91" s="7" t="s">
        <v>339</v>
      </c>
      <c r="F91" s="7" t="s">
        <v>10</v>
      </c>
      <c r="G91" s="7">
        <v>415</v>
      </c>
      <c r="H91" s="8">
        <v>44000</v>
      </c>
      <c r="I91" s="8">
        <v>3663.26</v>
      </c>
      <c r="J91" s="8">
        <v>3663.26</v>
      </c>
      <c r="K91" s="8">
        <v>0</v>
      </c>
      <c r="L91" s="8">
        <v>0</v>
      </c>
      <c r="M91" s="8">
        <v>3663.26</v>
      </c>
      <c r="N91" s="8">
        <f t="shared" si="18"/>
        <v>40336.74</v>
      </c>
      <c r="O91" s="8">
        <v>0</v>
      </c>
    </row>
    <row r="92" spans="1:15" s="84" customFormat="1" ht="20.25" customHeight="1">
      <c r="A92" s="5" t="s">
        <v>110</v>
      </c>
      <c r="B92" s="6">
        <v>951</v>
      </c>
      <c r="C92" s="6" t="s">
        <v>43</v>
      </c>
      <c r="D92" s="7" t="s">
        <v>127</v>
      </c>
      <c r="E92" s="7" t="s">
        <v>16</v>
      </c>
      <c r="F92" s="7">
        <v>220</v>
      </c>
      <c r="G92" s="7" t="s">
        <v>1</v>
      </c>
      <c r="H92" s="8">
        <f aca="true" t="shared" si="26" ref="H92:M92">H93</f>
        <v>4400</v>
      </c>
      <c r="I92" s="8">
        <f t="shared" si="26"/>
        <v>0</v>
      </c>
      <c r="J92" s="8">
        <f t="shared" si="26"/>
        <v>0</v>
      </c>
      <c r="K92" s="8">
        <f t="shared" si="26"/>
        <v>0</v>
      </c>
      <c r="L92" s="8">
        <f t="shared" si="26"/>
        <v>0</v>
      </c>
      <c r="M92" s="8">
        <f t="shared" si="26"/>
        <v>0</v>
      </c>
      <c r="N92" s="8">
        <f t="shared" si="18"/>
        <v>4400</v>
      </c>
      <c r="O92" s="8">
        <v>0</v>
      </c>
    </row>
    <row r="93" spans="1:15" s="84" customFormat="1" ht="21" customHeight="1">
      <c r="A93" s="5" t="s">
        <v>439</v>
      </c>
      <c r="B93" s="6">
        <v>951</v>
      </c>
      <c r="C93" s="6" t="s">
        <v>43</v>
      </c>
      <c r="D93" s="7" t="s">
        <v>127</v>
      </c>
      <c r="E93" s="7" t="s">
        <v>16</v>
      </c>
      <c r="F93" s="7">
        <v>225</v>
      </c>
      <c r="G93" s="7">
        <v>415</v>
      </c>
      <c r="H93" s="8">
        <v>4400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>H93-J93</f>
        <v>4400</v>
      </c>
      <c r="O93" s="8">
        <v>0</v>
      </c>
    </row>
    <row r="94" spans="1:15" s="84" customFormat="1" ht="22.5" customHeight="1">
      <c r="A94" s="5" t="s">
        <v>19</v>
      </c>
      <c r="B94" s="6">
        <v>951</v>
      </c>
      <c r="C94" s="6" t="s">
        <v>43</v>
      </c>
      <c r="D94" s="7" t="s">
        <v>127</v>
      </c>
      <c r="E94" s="7" t="s">
        <v>16</v>
      </c>
      <c r="F94" s="7" t="s">
        <v>20</v>
      </c>
      <c r="G94" s="7"/>
      <c r="H94" s="8">
        <f aca="true" t="shared" si="27" ref="H94:M94">H95</f>
        <v>9500</v>
      </c>
      <c r="I94" s="8">
        <f t="shared" si="27"/>
        <v>0</v>
      </c>
      <c r="J94" s="8">
        <f t="shared" si="27"/>
        <v>0</v>
      </c>
      <c r="K94" s="8">
        <f t="shared" si="27"/>
        <v>0</v>
      </c>
      <c r="L94" s="8">
        <f t="shared" si="27"/>
        <v>0</v>
      </c>
      <c r="M94" s="8">
        <f t="shared" si="27"/>
        <v>0</v>
      </c>
      <c r="N94" s="8">
        <f t="shared" si="18"/>
        <v>9500</v>
      </c>
      <c r="O94" s="8">
        <v>0</v>
      </c>
    </row>
    <row r="95" spans="1:15" s="84" customFormat="1" ht="32.25" customHeight="1">
      <c r="A95" s="5" t="s">
        <v>462</v>
      </c>
      <c r="B95" s="6">
        <v>951</v>
      </c>
      <c r="C95" s="6" t="s">
        <v>43</v>
      </c>
      <c r="D95" s="7" t="s">
        <v>127</v>
      </c>
      <c r="E95" s="7" t="s">
        <v>16</v>
      </c>
      <c r="F95" s="7">
        <v>346</v>
      </c>
      <c r="G95" s="7">
        <v>415</v>
      </c>
      <c r="H95" s="8">
        <v>9500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f t="shared" si="18"/>
        <v>9500</v>
      </c>
      <c r="O95" s="8">
        <v>0</v>
      </c>
    </row>
    <row r="96" spans="1:254" s="68" customFormat="1" ht="27.75" customHeight="1" hidden="1">
      <c r="A96" s="1" t="s">
        <v>44</v>
      </c>
      <c r="B96" s="2">
        <v>951</v>
      </c>
      <c r="C96" s="2" t="s">
        <v>46</v>
      </c>
      <c r="D96" s="3" t="s">
        <v>45</v>
      </c>
      <c r="E96" s="3" t="s">
        <v>1</v>
      </c>
      <c r="F96" s="3" t="s">
        <v>1</v>
      </c>
      <c r="G96" s="3" t="s">
        <v>1</v>
      </c>
      <c r="H96" s="4">
        <f>H97</f>
        <v>0</v>
      </c>
      <c r="I96" s="4">
        <f aca="true" t="shared" si="28" ref="I96:M97">I97</f>
        <v>0</v>
      </c>
      <c r="J96" s="4">
        <f t="shared" si="28"/>
        <v>0</v>
      </c>
      <c r="K96" s="4">
        <f t="shared" si="28"/>
        <v>0</v>
      </c>
      <c r="L96" s="4">
        <f t="shared" si="28"/>
        <v>0</v>
      </c>
      <c r="M96" s="4">
        <f t="shared" si="28"/>
        <v>0</v>
      </c>
      <c r="N96" s="8">
        <f t="shared" si="18"/>
        <v>0</v>
      </c>
      <c r="O96" s="8">
        <v>0</v>
      </c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</row>
    <row r="97" spans="1:15" s="84" customFormat="1" ht="13.5" customHeight="1" hidden="1">
      <c r="A97" s="5" t="s">
        <v>14</v>
      </c>
      <c r="B97" s="6">
        <v>951</v>
      </c>
      <c r="C97" s="6" t="s">
        <v>46</v>
      </c>
      <c r="D97" s="7" t="s">
        <v>45</v>
      </c>
      <c r="E97" s="7" t="s">
        <v>16</v>
      </c>
      <c r="F97" s="7" t="s">
        <v>15</v>
      </c>
      <c r="G97" s="7" t="s">
        <v>1</v>
      </c>
      <c r="H97" s="8">
        <f>H98</f>
        <v>0</v>
      </c>
      <c r="I97" s="8">
        <f t="shared" si="28"/>
        <v>0</v>
      </c>
      <c r="J97" s="8">
        <f t="shared" si="28"/>
        <v>0</v>
      </c>
      <c r="K97" s="8">
        <f t="shared" si="28"/>
        <v>0</v>
      </c>
      <c r="L97" s="8">
        <f t="shared" si="28"/>
        <v>0</v>
      </c>
      <c r="M97" s="8">
        <f t="shared" si="28"/>
        <v>0</v>
      </c>
      <c r="N97" s="8">
        <f t="shared" si="18"/>
        <v>0</v>
      </c>
      <c r="O97" s="8">
        <v>0</v>
      </c>
    </row>
    <row r="98" spans="1:15" s="84" customFormat="1" ht="18" customHeight="1" hidden="1">
      <c r="A98" s="5" t="s">
        <v>17</v>
      </c>
      <c r="B98" s="6">
        <v>951</v>
      </c>
      <c r="C98" s="6" t="s">
        <v>46</v>
      </c>
      <c r="D98" s="7" t="s">
        <v>45</v>
      </c>
      <c r="E98" s="7" t="s">
        <v>16</v>
      </c>
      <c r="F98" s="7" t="s">
        <v>18</v>
      </c>
      <c r="G98" s="7" t="s">
        <v>8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f t="shared" si="18"/>
        <v>0</v>
      </c>
      <c r="O98" s="8">
        <v>0</v>
      </c>
    </row>
    <row r="99" spans="1:254" s="68" customFormat="1" ht="33.75" customHeight="1">
      <c r="A99" s="1" t="s">
        <v>44</v>
      </c>
      <c r="B99" s="2">
        <v>951</v>
      </c>
      <c r="C99" s="2" t="s">
        <v>46</v>
      </c>
      <c r="D99" s="3" t="s">
        <v>363</v>
      </c>
      <c r="E99" s="3" t="s">
        <v>1</v>
      </c>
      <c r="F99" s="3" t="s">
        <v>1</v>
      </c>
      <c r="G99" s="3" t="s">
        <v>1</v>
      </c>
      <c r="H99" s="4">
        <f>H100</f>
        <v>1000</v>
      </c>
      <c r="I99" s="4">
        <f aca="true" t="shared" si="29" ref="I99:M100">I100</f>
        <v>0</v>
      </c>
      <c r="J99" s="4">
        <f t="shared" si="29"/>
        <v>0</v>
      </c>
      <c r="K99" s="4">
        <f t="shared" si="29"/>
        <v>0</v>
      </c>
      <c r="L99" s="4">
        <f t="shared" si="29"/>
        <v>0</v>
      </c>
      <c r="M99" s="4">
        <f t="shared" si="29"/>
        <v>0</v>
      </c>
      <c r="N99" s="4">
        <f t="shared" si="18"/>
        <v>1000</v>
      </c>
      <c r="O99" s="4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8" customHeight="1">
      <c r="A100" s="5" t="s">
        <v>14</v>
      </c>
      <c r="B100" s="6">
        <v>951</v>
      </c>
      <c r="C100" s="6" t="s">
        <v>46</v>
      </c>
      <c r="D100" s="7" t="s">
        <v>363</v>
      </c>
      <c r="E100" s="7" t="s">
        <v>16</v>
      </c>
      <c r="F100" s="7" t="s">
        <v>15</v>
      </c>
      <c r="G100" s="7" t="s">
        <v>1</v>
      </c>
      <c r="H100" s="8">
        <f>H101</f>
        <v>1000</v>
      </c>
      <c r="I100" s="8">
        <f t="shared" si="29"/>
        <v>0</v>
      </c>
      <c r="J100" s="8">
        <f t="shared" si="29"/>
        <v>0</v>
      </c>
      <c r="K100" s="8">
        <f t="shared" si="29"/>
        <v>0</v>
      </c>
      <c r="L100" s="8">
        <f t="shared" si="29"/>
        <v>0</v>
      </c>
      <c r="M100" s="8">
        <f t="shared" si="29"/>
        <v>0</v>
      </c>
      <c r="N100" s="8">
        <f t="shared" si="18"/>
        <v>1000</v>
      </c>
      <c r="O100" s="8">
        <v>0</v>
      </c>
    </row>
    <row r="101" spans="1:15" s="84" customFormat="1" ht="20.25" customHeight="1">
      <c r="A101" s="5" t="s">
        <v>466</v>
      </c>
      <c r="B101" s="6">
        <v>951</v>
      </c>
      <c r="C101" s="6" t="s">
        <v>46</v>
      </c>
      <c r="D101" s="7" t="s">
        <v>363</v>
      </c>
      <c r="E101" s="7" t="s">
        <v>16</v>
      </c>
      <c r="F101" s="7">
        <v>227</v>
      </c>
      <c r="G101" s="7">
        <v>100</v>
      </c>
      <c r="H101" s="8">
        <v>1000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1000</v>
      </c>
      <c r="O101" s="8">
        <v>0</v>
      </c>
    </row>
    <row r="102" spans="1:254" s="68" customFormat="1" ht="63" customHeight="1" hidden="1">
      <c r="A102" s="1" t="s">
        <v>48</v>
      </c>
      <c r="B102" s="2">
        <v>951</v>
      </c>
      <c r="C102" s="2" t="s">
        <v>46</v>
      </c>
      <c r="D102" s="3" t="s">
        <v>128</v>
      </c>
      <c r="E102" s="3" t="s">
        <v>1</v>
      </c>
      <c r="F102" s="3" t="s">
        <v>1</v>
      </c>
      <c r="G102" s="3" t="s">
        <v>1</v>
      </c>
      <c r="H102" s="4">
        <f>H103</f>
        <v>0</v>
      </c>
      <c r="I102" s="4">
        <f aca="true" t="shared" si="30" ref="I102:M103">I103</f>
        <v>0</v>
      </c>
      <c r="J102" s="4">
        <f t="shared" si="30"/>
        <v>0</v>
      </c>
      <c r="K102" s="4">
        <f t="shared" si="30"/>
        <v>0</v>
      </c>
      <c r="L102" s="4">
        <f t="shared" si="30"/>
        <v>0</v>
      </c>
      <c r="M102" s="4">
        <f t="shared" si="30"/>
        <v>0</v>
      </c>
      <c r="N102" s="8">
        <f t="shared" si="18"/>
        <v>0</v>
      </c>
      <c r="O102" s="8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20.25" customHeight="1" hidden="1">
      <c r="A103" s="5" t="s">
        <v>31</v>
      </c>
      <c r="B103" s="6">
        <v>951</v>
      </c>
      <c r="C103" s="6" t="s">
        <v>46</v>
      </c>
      <c r="D103" s="7" t="s">
        <v>128</v>
      </c>
      <c r="E103" s="7" t="s">
        <v>33</v>
      </c>
      <c r="F103" s="7" t="s">
        <v>32</v>
      </c>
      <c r="G103" s="7" t="s">
        <v>1</v>
      </c>
      <c r="H103" s="8">
        <f>H104</f>
        <v>0</v>
      </c>
      <c r="I103" s="8">
        <f t="shared" si="30"/>
        <v>0</v>
      </c>
      <c r="J103" s="8">
        <f t="shared" si="30"/>
        <v>0</v>
      </c>
      <c r="K103" s="8">
        <f t="shared" si="30"/>
        <v>0</v>
      </c>
      <c r="L103" s="8">
        <f t="shared" si="30"/>
        <v>0</v>
      </c>
      <c r="M103" s="8">
        <f t="shared" si="30"/>
        <v>0</v>
      </c>
      <c r="N103" s="8">
        <f t="shared" si="18"/>
        <v>0</v>
      </c>
      <c r="O103" s="8">
        <v>0</v>
      </c>
    </row>
    <row r="104" spans="1:15" s="84" customFormat="1" ht="33.75" customHeight="1" hidden="1">
      <c r="A104" s="5" t="s">
        <v>34</v>
      </c>
      <c r="B104" s="6">
        <v>951</v>
      </c>
      <c r="C104" s="6" t="s">
        <v>46</v>
      </c>
      <c r="D104" s="7" t="s">
        <v>128</v>
      </c>
      <c r="E104" s="7" t="s">
        <v>33</v>
      </c>
      <c r="F104" s="7" t="s">
        <v>35</v>
      </c>
      <c r="G104" s="7" t="s">
        <v>49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 t="shared" si="18"/>
        <v>0</v>
      </c>
      <c r="O104" s="8">
        <v>0</v>
      </c>
    </row>
    <row r="105" spans="1:254" s="68" customFormat="1" ht="26.25" customHeight="1" hidden="1">
      <c r="A105" s="1" t="s">
        <v>47</v>
      </c>
      <c r="B105" s="2">
        <v>951</v>
      </c>
      <c r="C105" s="2" t="s">
        <v>46</v>
      </c>
      <c r="D105" s="3" t="s">
        <v>128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31" ref="I105:M106">I106</f>
        <v>0</v>
      </c>
      <c r="J105" s="4">
        <f t="shared" si="31"/>
        <v>0</v>
      </c>
      <c r="K105" s="4">
        <f t="shared" si="31"/>
        <v>0</v>
      </c>
      <c r="L105" s="4">
        <f t="shared" si="31"/>
        <v>0</v>
      </c>
      <c r="M105" s="4">
        <f t="shared" si="31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18.75" customHeight="1" hidden="1">
      <c r="A106" s="5" t="s">
        <v>14</v>
      </c>
      <c r="B106" s="6">
        <v>951</v>
      </c>
      <c r="C106" s="6" t="s">
        <v>46</v>
      </c>
      <c r="D106" s="7" t="s">
        <v>128</v>
      </c>
      <c r="E106" s="7" t="s">
        <v>16</v>
      </c>
      <c r="F106" s="7" t="s">
        <v>15</v>
      </c>
      <c r="G106" s="7" t="s">
        <v>1</v>
      </c>
      <c r="H106" s="8">
        <f>H107</f>
        <v>0</v>
      </c>
      <c r="I106" s="8">
        <f t="shared" si="31"/>
        <v>0</v>
      </c>
      <c r="J106" s="8">
        <f t="shared" si="31"/>
        <v>0</v>
      </c>
      <c r="K106" s="8">
        <f t="shared" si="31"/>
        <v>0</v>
      </c>
      <c r="L106" s="8">
        <f t="shared" si="31"/>
        <v>0</v>
      </c>
      <c r="M106" s="8">
        <f t="shared" si="31"/>
        <v>0</v>
      </c>
      <c r="N106" s="8">
        <f t="shared" si="18"/>
        <v>0</v>
      </c>
      <c r="O106" s="8">
        <v>0</v>
      </c>
    </row>
    <row r="107" spans="1:15" s="84" customFormat="1" ht="20.25" customHeight="1" hidden="1">
      <c r="A107" s="5" t="s">
        <v>17</v>
      </c>
      <c r="B107" s="6">
        <v>951</v>
      </c>
      <c r="C107" s="6" t="s">
        <v>46</v>
      </c>
      <c r="D107" s="7" t="s">
        <v>128</v>
      </c>
      <c r="E107" s="7" t="s">
        <v>16</v>
      </c>
      <c r="F107" s="7" t="s">
        <v>18</v>
      </c>
      <c r="G107" s="7" t="s">
        <v>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33" customHeight="1">
      <c r="A108" s="1" t="s">
        <v>50</v>
      </c>
      <c r="B108" s="2">
        <v>951</v>
      </c>
      <c r="C108" s="2" t="s">
        <v>46</v>
      </c>
      <c r="D108" s="3" t="s">
        <v>139</v>
      </c>
      <c r="E108" s="3" t="s">
        <v>1</v>
      </c>
      <c r="F108" s="3" t="s">
        <v>1</v>
      </c>
      <c r="G108" s="3" t="s">
        <v>1</v>
      </c>
      <c r="H108" s="4">
        <f>H109</f>
        <v>1000</v>
      </c>
      <c r="I108" s="4">
        <f aca="true" t="shared" si="32" ref="I108:M109">I109</f>
        <v>0</v>
      </c>
      <c r="J108" s="4">
        <f t="shared" si="32"/>
        <v>0</v>
      </c>
      <c r="K108" s="4">
        <f t="shared" si="32"/>
        <v>0</v>
      </c>
      <c r="L108" s="4">
        <f t="shared" si="32"/>
        <v>0</v>
      </c>
      <c r="M108" s="4">
        <f t="shared" si="32"/>
        <v>0</v>
      </c>
      <c r="N108" s="4">
        <f t="shared" si="18"/>
        <v>1000</v>
      </c>
      <c r="O108" s="4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9.5" customHeight="1">
      <c r="A109" s="5" t="s">
        <v>14</v>
      </c>
      <c r="B109" s="6">
        <v>951</v>
      </c>
      <c r="C109" s="6" t="s">
        <v>46</v>
      </c>
      <c r="D109" s="7" t="s">
        <v>139</v>
      </c>
      <c r="E109" s="7" t="s">
        <v>16</v>
      </c>
      <c r="F109" s="7">
        <v>220</v>
      </c>
      <c r="G109" s="7" t="s">
        <v>1</v>
      </c>
      <c r="H109" s="8">
        <f>H110</f>
        <v>1000</v>
      </c>
      <c r="I109" s="8">
        <f t="shared" si="32"/>
        <v>0</v>
      </c>
      <c r="J109" s="8">
        <f t="shared" si="32"/>
        <v>0</v>
      </c>
      <c r="K109" s="8">
        <f t="shared" si="32"/>
        <v>0</v>
      </c>
      <c r="L109" s="8">
        <f t="shared" si="32"/>
        <v>0</v>
      </c>
      <c r="M109" s="8">
        <f t="shared" si="32"/>
        <v>0</v>
      </c>
      <c r="N109" s="8">
        <f t="shared" si="18"/>
        <v>1000</v>
      </c>
      <c r="O109" s="8">
        <v>0</v>
      </c>
    </row>
    <row r="110" spans="1:15" s="84" customFormat="1" ht="33" customHeight="1">
      <c r="A110" s="5" t="s">
        <v>17</v>
      </c>
      <c r="B110" s="6">
        <v>951</v>
      </c>
      <c r="C110" s="6" t="s">
        <v>46</v>
      </c>
      <c r="D110" s="7" t="s">
        <v>139</v>
      </c>
      <c r="E110" s="7" t="s">
        <v>16</v>
      </c>
      <c r="F110" s="7">
        <v>226</v>
      </c>
      <c r="G110" s="7">
        <v>100</v>
      </c>
      <c r="H110" s="8">
        <v>1000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1000</v>
      </c>
      <c r="O110" s="8">
        <v>0</v>
      </c>
    </row>
    <row r="111" spans="1:254" s="68" customFormat="1" ht="31.5" customHeight="1">
      <c r="A111" s="1" t="s">
        <v>470</v>
      </c>
      <c r="B111" s="2">
        <v>951</v>
      </c>
      <c r="C111" s="32" t="s">
        <v>89</v>
      </c>
      <c r="D111" s="32" t="s">
        <v>469</v>
      </c>
      <c r="E111" s="3"/>
      <c r="F111" s="3"/>
      <c r="G111" s="3"/>
      <c r="H111" s="4">
        <f>H112</f>
        <v>10000</v>
      </c>
      <c r="I111" s="4">
        <f aca="true" t="shared" si="33" ref="I111:M112">I112</f>
        <v>0</v>
      </c>
      <c r="J111" s="4">
        <f t="shared" si="33"/>
        <v>0</v>
      </c>
      <c r="K111" s="4">
        <f t="shared" si="33"/>
        <v>0</v>
      </c>
      <c r="L111" s="4">
        <f t="shared" si="33"/>
        <v>0</v>
      </c>
      <c r="M111" s="4">
        <f t="shared" si="33"/>
        <v>0</v>
      </c>
      <c r="N111" s="8">
        <f t="shared" si="18"/>
        <v>10000</v>
      </c>
      <c r="O111" s="8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20.25" customHeight="1">
      <c r="A112" s="5" t="s">
        <v>14</v>
      </c>
      <c r="B112" s="6">
        <v>951</v>
      </c>
      <c r="C112" s="33" t="s">
        <v>89</v>
      </c>
      <c r="D112" s="33" t="s">
        <v>469</v>
      </c>
      <c r="E112" s="7">
        <v>244</v>
      </c>
      <c r="F112" s="7">
        <v>220</v>
      </c>
      <c r="G112" s="7"/>
      <c r="H112" s="8">
        <f>H113</f>
        <v>10000</v>
      </c>
      <c r="I112" s="8">
        <f t="shared" si="33"/>
        <v>0</v>
      </c>
      <c r="J112" s="8">
        <f t="shared" si="33"/>
        <v>0</v>
      </c>
      <c r="K112" s="8">
        <f t="shared" si="33"/>
        <v>0</v>
      </c>
      <c r="L112" s="8">
        <f t="shared" si="33"/>
        <v>0</v>
      </c>
      <c r="M112" s="8">
        <f t="shared" si="33"/>
        <v>0</v>
      </c>
      <c r="N112" s="8">
        <f t="shared" si="18"/>
        <v>10000</v>
      </c>
      <c r="O112" s="8">
        <v>0</v>
      </c>
    </row>
    <row r="113" spans="1:15" s="84" customFormat="1" ht="20.25" customHeight="1">
      <c r="A113" s="5" t="s">
        <v>471</v>
      </c>
      <c r="B113" s="6">
        <v>951</v>
      </c>
      <c r="C113" s="33" t="s">
        <v>89</v>
      </c>
      <c r="D113" s="33" t="s">
        <v>469</v>
      </c>
      <c r="E113" s="7">
        <v>244</v>
      </c>
      <c r="F113" s="7">
        <v>227</v>
      </c>
      <c r="G113" s="31" t="s">
        <v>432</v>
      </c>
      <c r="H113" s="8">
        <v>10000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10000</v>
      </c>
      <c r="O113" s="8">
        <v>0</v>
      </c>
    </row>
    <row r="114" spans="1:254" s="68" customFormat="1" ht="37.5" customHeight="1">
      <c r="A114" s="1" t="s">
        <v>52</v>
      </c>
      <c r="B114" s="2">
        <v>951</v>
      </c>
      <c r="C114" s="2" t="s">
        <v>53</v>
      </c>
      <c r="D114" s="3" t="s">
        <v>130</v>
      </c>
      <c r="E114" s="3" t="s">
        <v>1</v>
      </c>
      <c r="F114" s="3" t="s">
        <v>1</v>
      </c>
      <c r="G114" s="3" t="s">
        <v>1</v>
      </c>
      <c r="H114" s="4">
        <f aca="true" t="shared" si="34" ref="H114:M114">H115</f>
        <v>1359900</v>
      </c>
      <c r="I114" s="4">
        <f t="shared" si="34"/>
        <v>45000</v>
      </c>
      <c r="J114" s="4">
        <f t="shared" si="34"/>
        <v>45000</v>
      </c>
      <c r="K114" s="4">
        <f t="shared" si="34"/>
        <v>0</v>
      </c>
      <c r="L114" s="4">
        <f t="shared" si="34"/>
        <v>0</v>
      </c>
      <c r="M114" s="4">
        <f t="shared" si="34"/>
        <v>45000</v>
      </c>
      <c r="N114" s="4">
        <f t="shared" si="18"/>
        <v>1314900</v>
      </c>
      <c r="O114" s="4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17.25" customHeight="1">
      <c r="A115" s="5" t="s">
        <v>14</v>
      </c>
      <c r="B115" s="6">
        <v>951</v>
      </c>
      <c r="C115" s="6" t="s">
        <v>53</v>
      </c>
      <c r="D115" s="7" t="s">
        <v>130</v>
      </c>
      <c r="E115" s="7" t="s">
        <v>16</v>
      </c>
      <c r="F115" s="7" t="s">
        <v>15</v>
      </c>
      <c r="G115" s="7" t="s">
        <v>1</v>
      </c>
      <c r="H115" s="8">
        <f aca="true" t="shared" si="35" ref="H115:M115">H116+H117</f>
        <v>1359900</v>
      </c>
      <c r="I115" s="8">
        <f t="shared" si="35"/>
        <v>45000</v>
      </c>
      <c r="J115" s="8">
        <f t="shared" si="35"/>
        <v>45000</v>
      </c>
      <c r="K115" s="8">
        <f t="shared" si="35"/>
        <v>0</v>
      </c>
      <c r="L115" s="8">
        <f t="shared" si="35"/>
        <v>0</v>
      </c>
      <c r="M115" s="8">
        <f t="shared" si="35"/>
        <v>45000</v>
      </c>
      <c r="N115" s="8">
        <f t="shared" si="18"/>
        <v>1314900</v>
      </c>
      <c r="O115" s="8">
        <v>0</v>
      </c>
    </row>
    <row r="116" spans="1:15" s="84" customFormat="1" ht="21.75" customHeight="1">
      <c r="A116" s="5" t="s">
        <v>26</v>
      </c>
      <c r="B116" s="6">
        <v>951</v>
      </c>
      <c r="C116" s="6" t="s">
        <v>53</v>
      </c>
      <c r="D116" s="7" t="s">
        <v>130</v>
      </c>
      <c r="E116" s="7" t="s">
        <v>16</v>
      </c>
      <c r="F116" s="7" t="s">
        <v>27</v>
      </c>
      <c r="G116" s="7">
        <v>130</v>
      </c>
      <c r="H116" s="8">
        <v>1005400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1005400</v>
      </c>
      <c r="O116" s="8">
        <v>0</v>
      </c>
    </row>
    <row r="117" spans="1:15" s="84" customFormat="1" ht="16.5" customHeight="1">
      <c r="A117" s="5" t="s">
        <v>17</v>
      </c>
      <c r="B117" s="6">
        <v>951</v>
      </c>
      <c r="C117" s="6" t="s">
        <v>53</v>
      </c>
      <c r="D117" s="7" t="s">
        <v>130</v>
      </c>
      <c r="E117" s="7" t="s">
        <v>16</v>
      </c>
      <c r="F117" s="7">
        <v>225</v>
      </c>
      <c r="G117" s="7">
        <v>123</v>
      </c>
      <c r="H117" s="8">
        <v>354500</v>
      </c>
      <c r="I117" s="8">
        <v>45000</v>
      </c>
      <c r="J117" s="8">
        <v>45000</v>
      </c>
      <c r="K117" s="8">
        <v>0</v>
      </c>
      <c r="L117" s="8">
        <v>0</v>
      </c>
      <c r="M117" s="8">
        <v>45000</v>
      </c>
      <c r="N117" s="8">
        <f t="shared" si="18"/>
        <v>309500</v>
      </c>
      <c r="O117" s="8">
        <v>0</v>
      </c>
    </row>
    <row r="118" spans="1:15" s="84" customFormat="1" ht="16.5" customHeight="1" hidden="1">
      <c r="A118" s="5" t="s">
        <v>17</v>
      </c>
      <c r="B118" s="6">
        <v>951</v>
      </c>
      <c r="C118" s="6" t="s">
        <v>53</v>
      </c>
      <c r="D118" s="7" t="s">
        <v>130</v>
      </c>
      <c r="E118" s="7" t="s">
        <v>16</v>
      </c>
      <c r="F118" s="7" t="s">
        <v>18</v>
      </c>
      <c r="G118" s="7">
        <v>130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>H118-J118</f>
        <v>0</v>
      </c>
      <c r="O118" s="8">
        <v>0</v>
      </c>
    </row>
    <row r="119" spans="1:254" s="68" customFormat="1" ht="34.5" customHeight="1" hidden="1">
      <c r="A119" s="1" t="s">
        <v>96</v>
      </c>
      <c r="B119" s="2">
        <v>951</v>
      </c>
      <c r="C119" s="3" t="s">
        <v>53</v>
      </c>
      <c r="D119" s="3" t="s">
        <v>98</v>
      </c>
      <c r="E119" s="3"/>
      <c r="F119" s="3"/>
      <c r="G119" s="3"/>
      <c r="H119" s="4">
        <f>H120</f>
        <v>0</v>
      </c>
      <c r="I119" s="4">
        <f aca="true" t="shared" si="36" ref="I119:M120">I120</f>
        <v>0</v>
      </c>
      <c r="J119" s="4">
        <f t="shared" si="36"/>
        <v>0</v>
      </c>
      <c r="K119" s="4">
        <f t="shared" si="36"/>
        <v>0</v>
      </c>
      <c r="L119" s="4">
        <f t="shared" si="36"/>
        <v>0</v>
      </c>
      <c r="M119" s="4">
        <f t="shared" si="36"/>
        <v>0</v>
      </c>
      <c r="N119" s="8">
        <f t="shared" si="18"/>
        <v>0</v>
      </c>
      <c r="O119" s="8">
        <v>0</v>
      </c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  <c r="IS119" s="85"/>
      <c r="IT119" s="85"/>
    </row>
    <row r="120" spans="1:15" s="84" customFormat="1" ht="16.5" customHeight="1" hidden="1">
      <c r="A120" s="5" t="s">
        <v>97</v>
      </c>
      <c r="B120" s="6">
        <v>951</v>
      </c>
      <c r="C120" s="7" t="s">
        <v>53</v>
      </c>
      <c r="D120" s="7" t="s">
        <v>98</v>
      </c>
      <c r="E120" s="7" t="s">
        <v>16</v>
      </c>
      <c r="F120" s="7">
        <v>310</v>
      </c>
      <c r="G120" s="7"/>
      <c r="H120" s="8">
        <f>H121</f>
        <v>0</v>
      </c>
      <c r="I120" s="8">
        <f t="shared" si="36"/>
        <v>0</v>
      </c>
      <c r="J120" s="8">
        <f t="shared" si="36"/>
        <v>0</v>
      </c>
      <c r="K120" s="8">
        <f t="shared" si="36"/>
        <v>0</v>
      </c>
      <c r="L120" s="8">
        <f t="shared" si="36"/>
        <v>0</v>
      </c>
      <c r="M120" s="8">
        <f t="shared" si="36"/>
        <v>0</v>
      </c>
      <c r="N120" s="8">
        <f t="shared" si="18"/>
        <v>0</v>
      </c>
      <c r="O120" s="8">
        <v>0</v>
      </c>
    </row>
    <row r="121" spans="1:15" s="84" customFormat="1" ht="16.5" customHeight="1" hidden="1">
      <c r="A121" s="5" t="s">
        <v>97</v>
      </c>
      <c r="B121" s="6">
        <v>951</v>
      </c>
      <c r="C121" s="7" t="s">
        <v>53</v>
      </c>
      <c r="D121" s="7" t="s">
        <v>98</v>
      </c>
      <c r="E121" s="7" t="s">
        <v>16</v>
      </c>
      <c r="F121" s="7">
        <v>310</v>
      </c>
      <c r="G121" s="7">
        <v>26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18"/>
        <v>0</v>
      </c>
      <c r="O121" s="8">
        <v>0</v>
      </c>
    </row>
    <row r="122" spans="1:254" s="68" customFormat="1" ht="126" customHeight="1" hidden="1">
      <c r="A122" s="1" t="s">
        <v>99</v>
      </c>
      <c r="B122" s="2">
        <v>951</v>
      </c>
      <c r="C122" s="3" t="s">
        <v>53</v>
      </c>
      <c r="D122" s="30" t="s">
        <v>100</v>
      </c>
      <c r="E122" s="3" t="s">
        <v>1</v>
      </c>
      <c r="F122" s="3" t="s">
        <v>1</v>
      </c>
      <c r="G122" s="3" t="s">
        <v>1</v>
      </c>
      <c r="H122" s="4">
        <f>H123</f>
        <v>0</v>
      </c>
      <c r="I122" s="4">
        <f aca="true" t="shared" si="37" ref="I122:M123">I123</f>
        <v>0</v>
      </c>
      <c r="J122" s="4">
        <f t="shared" si="37"/>
        <v>0</v>
      </c>
      <c r="K122" s="4">
        <f t="shared" si="37"/>
        <v>0</v>
      </c>
      <c r="L122" s="4">
        <f t="shared" si="37"/>
        <v>0</v>
      </c>
      <c r="M122" s="4">
        <f t="shared" si="37"/>
        <v>0</v>
      </c>
      <c r="N122" s="8">
        <f t="shared" si="18"/>
        <v>0</v>
      </c>
      <c r="O122" s="8">
        <v>0</v>
      </c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  <c r="IS122" s="85"/>
      <c r="IT122" s="85"/>
    </row>
    <row r="123" spans="1:15" s="84" customFormat="1" ht="16.5" customHeight="1" hidden="1">
      <c r="A123" s="5" t="s">
        <v>19</v>
      </c>
      <c r="B123" s="6">
        <v>951</v>
      </c>
      <c r="C123" s="7" t="s">
        <v>53</v>
      </c>
      <c r="D123" s="31" t="s">
        <v>100</v>
      </c>
      <c r="E123" s="7">
        <v>414</v>
      </c>
      <c r="F123" s="7">
        <v>310</v>
      </c>
      <c r="G123" s="7" t="s">
        <v>1</v>
      </c>
      <c r="H123" s="8">
        <f>H124</f>
        <v>0</v>
      </c>
      <c r="I123" s="8">
        <f t="shared" si="37"/>
        <v>0</v>
      </c>
      <c r="J123" s="8">
        <f t="shared" si="37"/>
        <v>0</v>
      </c>
      <c r="K123" s="8">
        <f t="shared" si="37"/>
        <v>0</v>
      </c>
      <c r="L123" s="8">
        <f t="shared" si="37"/>
        <v>0</v>
      </c>
      <c r="M123" s="8">
        <f t="shared" si="37"/>
        <v>0</v>
      </c>
      <c r="N123" s="8">
        <f t="shared" si="18"/>
        <v>0</v>
      </c>
      <c r="O123" s="8">
        <v>0</v>
      </c>
    </row>
    <row r="124" spans="1:15" s="84" customFormat="1" ht="16.5" customHeight="1" hidden="1">
      <c r="A124" s="5" t="s">
        <v>19</v>
      </c>
      <c r="B124" s="6">
        <v>951</v>
      </c>
      <c r="C124" s="7" t="s">
        <v>53</v>
      </c>
      <c r="D124" s="31" t="s">
        <v>100</v>
      </c>
      <c r="E124" s="7">
        <v>414</v>
      </c>
      <c r="F124" s="7">
        <v>310</v>
      </c>
      <c r="G124" s="31" t="s">
        <v>91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18"/>
        <v>0</v>
      </c>
      <c r="O124" s="8">
        <v>0</v>
      </c>
    </row>
    <row r="125" spans="1:254" s="68" customFormat="1" ht="45" customHeight="1" hidden="1">
      <c r="A125" s="1" t="s">
        <v>84</v>
      </c>
      <c r="B125" s="2">
        <v>951</v>
      </c>
      <c r="C125" s="3" t="s">
        <v>53</v>
      </c>
      <c r="D125" s="3" t="s">
        <v>85</v>
      </c>
      <c r="E125" s="3" t="s">
        <v>1</v>
      </c>
      <c r="F125" s="3" t="s">
        <v>1</v>
      </c>
      <c r="G125" s="3" t="s">
        <v>1</v>
      </c>
      <c r="H125" s="4">
        <f aca="true" t="shared" si="38" ref="H125:J126">H126</f>
        <v>0</v>
      </c>
      <c r="I125" s="4">
        <f t="shared" si="38"/>
        <v>0</v>
      </c>
      <c r="J125" s="4">
        <f t="shared" si="38"/>
        <v>0</v>
      </c>
      <c r="K125" s="4">
        <f aca="true" t="shared" si="39" ref="K125:M126">K126</f>
        <v>0</v>
      </c>
      <c r="L125" s="4">
        <f t="shared" si="39"/>
        <v>0</v>
      </c>
      <c r="M125" s="4">
        <f t="shared" si="39"/>
        <v>0</v>
      </c>
      <c r="N125" s="8">
        <f t="shared" si="18"/>
        <v>0</v>
      </c>
      <c r="O125" s="8">
        <v>0</v>
      </c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  <c r="IQ125" s="85"/>
      <c r="IR125" s="85"/>
      <c r="IS125" s="85"/>
      <c r="IT125" s="85"/>
    </row>
    <row r="126" spans="1:15" s="84" customFormat="1" ht="15.75" customHeight="1" hidden="1">
      <c r="A126" s="5" t="s">
        <v>14</v>
      </c>
      <c r="B126" s="6">
        <v>951</v>
      </c>
      <c r="C126" s="7" t="s">
        <v>53</v>
      </c>
      <c r="D126" s="7" t="s">
        <v>85</v>
      </c>
      <c r="E126" s="7" t="s">
        <v>86</v>
      </c>
      <c r="F126" s="7" t="s">
        <v>15</v>
      </c>
      <c r="G126" s="7" t="s">
        <v>1</v>
      </c>
      <c r="H126" s="8">
        <f t="shared" si="38"/>
        <v>0</v>
      </c>
      <c r="I126" s="8">
        <f t="shared" si="38"/>
        <v>0</v>
      </c>
      <c r="J126" s="8">
        <f t="shared" si="38"/>
        <v>0</v>
      </c>
      <c r="K126" s="8">
        <f t="shared" si="39"/>
        <v>0</v>
      </c>
      <c r="L126" s="8">
        <f t="shared" si="39"/>
        <v>0</v>
      </c>
      <c r="M126" s="8">
        <f t="shared" si="39"/>
        <v>0</v>
      </c>
      <c r="N126" s="8">
        <f t="shared" si="18"/>
        <v>0</v>
      </c>
      <c r="O126" s="8">
        <v>0</v>
      </c>
    </row>
    <row r="127" spans="1:15" s="84" customFormat="1" ht="20.25" customHeight="1" hidden="1">
      <c r="A127" s="5" t="s">
        <v>26</v>
      </c>
      <c r="B127" s="6">
        <v>951</v>
      </c>
      <c r="C127" s="7" t="s">
        <v>53</v>
      </c>
      <c r="D127" s="7" t="s">
        <v>85</v>
      </c>
      <c r="E127" s="7" t="s">
        <v>86</v>
      </c>
      <c r="F127" s="7" t="s">
        <v>27</v>
      </c>
      <c r="G127" s="7" t="s">
        <v>66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8" customFormat="1" ht="69.75" customHeight="1" hidden="1">
      <c r="A128" s="1" t="s">
        <v>87</v>
      </c>
      <c r="B128" s="2">
        <v>951</v>
      </c>
      <c r="C128" s="3" t="s">
        <v>53</v>
      </c>
      <c r="D128" s="3" t="s">
        <v>88</v>
      </c>
      <c r="E128" s="3" t="s">
        <v>1</v>
      </c>
      <c r="F128" s="3" t="s">
        <v>1</v>
      </c>
      <c r="G128" s="3" t="s">
        <v>1</v>
      </c>
      <c r="H128" s="4">
        <f aca="true" t="shared" si="40" ref="H128:J129">H129</f>
        <v>0</v>
      </c>
      <c r="I128" s="4">
        <f t="shared" si="40"/>
        <v>0</v>
      </c>
      <c r="J128" s="4">
        <f t="shared" si="40"/>
        <v>0</v>
      </c>
      <c r="K128" s="4">
        <f aca="true" t="shared" si="41" ref="K128:M129">K129</f>
        <v>0</v>
      </c>
      <c r="L128" s="4">
        <f t="shared" si="41"/>
        <v>0</v>
      </c>
      <c r="M128" s="4">
        <f t="shared" si="41"/>
        <v>0</v>
      </c>
      <c r="N128" s="8">
        <f t="shared" si="18"/>
        <v>0</v>
      </c>
      <c r="O128" s="8">
        <v>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  <c r="IS128" s="85"/>
      <c r="IT128" s="85"/>
    </row>
    <row r="129" spans="1:15" s="84" customFormat="1" ht="15.75" customHeight="1" hidden="1">
      <c r="A129" s="5" t="s">
        <v>14</v>
      </c>
      <c r="B129" s="6">
        <v>951</v>
      </c>
      <c r="C129" s="7" t="s">
        <v>53</v>
      </c>
      <c r="D129" s="7" t="s">
        <v>88</v>
      </c>
      <c r="E129" s="7">
        <v>414</v>
      </c>
      <c r="F129" s="7" t="s">
        <v>15</v>
      </c>
      <c r="G129" s="7" t="s">
        <v>1</v>
      </c>
      <c r="H129" s="8">
        <f t="shared" si="40"/>
        <v>0</v>
      </c>
      <c r="I129" s="8">
        <f t="shared" si="40"/>
        <v>0</v>
      </c>
      <c r="J129" s="8">
        <f t="shared" si="40"/>
        <v>0</v>
      </c>
      <c r="K129" s="8">
        <f t="shared" si="41"/>
        <v>0</v>
      </c>
      <c r="L129" s="8">
        <f t="shared" si="41"/>
        <v>0</v>
      </c>
      <c r="M129" s="8">
        <f t="shared" si="41"/>
        <v>0</v>
      </c>
      <c r="N129" s="8">
        <f t="shared" si="18"/>
        <v>0</v>
      </c>
      <c r="O129" s="8">
        <v>0</v>
      </c>
    </row>
    <row r="130" spans="1:15" s="84" customFormat="1" ht="17.25" customHeight="1" hidden="1">
      <c r="A130" s="5" t="s">
        <v>17</v>
      </c>
      <c r="B130" s="6">
        <v>951</v>
      </c>
      <c r="C130" s="7" t="s">
        <v>53</v>
      </c>
      <c r="D130" s="7" t="s">
        <v>88</v>
      </c>
      <c r="E130" s="7">
        <v>414</v>
      </c>
      <c r="F130" s="7" t="s">
        <v>18</v>
      </c>
      <c r="G130" s="7" t="s">
        <v>66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18"/>
        <v>0</v>
      </c>
      <c r="O130" s="8">
        <v>0</v>
      </c>
    </row>
    <row r="131" spans="1:254" s="68" customFormat="1" ht="34.5" customHeight="1" hidden="1">
      <c r="A131" s="1" t="s">
        <v>395</v>
      </c>
      <c r="B131" s="2">
        <v>951</v>
      </c>
      <c r="C131" s="2" t="s">
        <v>53</v>
      </c>
      <c r="D131" s="2">
        <v>9990028970</v>
      </c>
      <c r="E131" s="3" t="s">
        <v>1</v>
      </c>
      <c r="F131" s="3" t="s">
        <v>1</v>
      </c>
      <c r="G131" s="3" t="s">
        <v>1</v>
      </c>
      <c r="H131" s="4">
        <f aca="true" t="shared" si="42" ref="H131:M131">H132</f>
        <v>0</v>
      </c>
      <c r="I131" s="4">
        <f t="shared" si="42"/>
        <v>0</v>
      </c>
      <c r="J131" s="4">
        <f t="shared" si="42"/>
        <v>0</v>
      </c>
      <c r="K131" s="4">
        <f t="shared" si="42"/>
        <v>0</v>
      </c>
      <c r="L131" s="4">
        <f t="shared" si="42"/>
        <v>0</v>
      </c>
      <c r="M131" s="4">
        <f t="shared" si="42"/>
        <v>0</v>
      </c>
      <c r="N131" s="8">
        <f t="shared" si="18"/>
        <v>0</v>
      </c>
      <c r="O131" s="8">
        <v>0</v>
      </c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  <c r="IS131" s="85"/>
      <c r="IT131" s="85"/>
    </row>
    <row r="132" spans="1:15" s="84" customFormat="1" ht="17.25" customHeight="1" hidden="1">
      <c r="A132" s="5" t="s">
        <v>31</v>
      </c>
      <c r="B132" s="6">
        <v>951</v>
      </c>
      <c r="C132" s="6" t="s">
        <v>53</v>
      </c>
      <c r="D132" s="6">
        <v>9990028970</v>
      </c>
      <c r="E132" s="7">
        <v>540</v>
      </c>
      <c r="F132" s="7">
        <v>250</v>
      </c>
      <c r="G132" s="7" t="s">
        <v>1</v>
      </c>
      <c r="H132" s="8">
        <f>H133</f>
        <v>0</v>
      </c>
      <c r="I132" s="8">
        <f>I133</f>
        <v>0</v>
      </c>
      <c r="J132" s="8">
        <f>J133</f>
        <v>0</v>
      </c>
      <c r="K132" s="8">
        <f>K133+K134</f>
        <v>0</v>
      </c>
      <c r="L132" s="8">
        <f>L133+L134</f>
        <v>0</v>
      </c>
      <c r="M132" s="8">
        <f>M133</f>
        <v>0</v>
      </c>
      <c r="N132" s="8">
        <f t="shared" si="18"/>
        <v>0</v>
      </c>
      <c r="O132" s="8">
        <v>0</v>
      </c>
    </row>
    <row r="133" spans="1:15" s="84" customFormat="1" ht="34.5" customHeight="1" hidden="1">
      <c r="A133" s="5" t="s">
        <v>34</v>
      </c>
      <c r="B133" s="6">
        <v>951</v>
      </c>
      <c r="C133" s="6" t="s">
        <v>53</v>
      </c>
      <c r="D133" s="6">
        <v>9990028970</v>
      </c>
      <c r="E133" s="7">
        <v>540</v>
      </c>
      <c r="F133" s="7">
        <v>251</v>
      </c>
      <c r="G133" s="31" t="s">
        <v>396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68" customFormat="1" ht="44.25" customHeight="1">
      <c r="A134" s="1" t="s">
        <v>468</v>
      </c>
      <c r="B134" s="2">
        <v>951</v>
      </c>
      <c r="C134" s="2" t="s">
        <v>369</v>
      </c>
      <c r="D134" s="3" t="s">
        <v>124</v>
      </c>
      <c r="E134" s="3" t="s">
        <v>1</v>
      </c>
      <c r="F134" s="3" t="s">
        <v>1</v>
      </c>
      <c r="G134" s="3" t="s">
        <v>1</v>
      </c>
      <c r="H134" s="4">
        <f>H135</f>
        <v>60000</v>
      </c>
      <c r="I134" s="4">
        <f>I135</f>
        <v>0</v>
      </c>
      <c r="J134" s="4">
        <f>J135</f>
        <v>0</v>
      </c>
      <c r="K134" s="4">
        <f aca="true" t="shared" si="43" ref="K134:M135">K135</f>
        <v>0</v>
      </c>
      <c r="L134" s="4">
        <f t="shared" si="43"/>
        <v>0</v>
      </c>
      <c r="M134" s="4">
        <f t="shared" si="43"/>
        <v>0</v>
      </c>
      <c r="N134" s="8">
        <f t="shared" si="18"/>
        <v>60000</v>
      </c>
      <c r="O134" s="8">
        <v>0</v>
      </c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</row>
    <row r="135" spans="1:15" s="84" customFormat="1" ht="16.5" customHeight="1">
      <c r="A135" s="5" t="s">
        <v>14</v>
      </c>
      <c r="B135" s="6">
        <v>951</v>
      </c>
      <c r="C135" s="6" t="s">
        <v>369</v>
      </c>
      <c r="D135" s="6">
        <v>9990028990</v>
      </c>
      <c r="E135" s="7">
        <v>245</v>
      </c>
      <c r="F135" s="7" t="s">
        <v>15</v>
      </c>
      <c r="G135" s="7" t="s">
        <v>1</v>
      </c>
      <c r="H135" s="8">
        <f>H136+H137</f>
        <v>60000</v>
      </c>
      <c r="I135" s="8">
        <f>I136+I137</f>
        <v>0</v>
      </c>
      <c r="J135" s="8">
        <f>J136+J137</f>
        <v>0</v>
      </c>
      <c r="K135" s="8">
        <f t="shared" si="43"/>
        <v>0</v>
      </c>
      <c r="L135" s="8">
        <f t="shared" si="43"/>
        <v>0</v>
      </c>
      <c r="M135" s="8">
        <f>M136+M137</f>
        <v>0</v>
      </c>
      <c r="N135" s="8">
        <f t="shared" si="18"/>
        <v>60000</v>
      </c>
      <c r="O135" s="8">
        <v>0</v>
      </c>
    </row>
    <row r="136" spans="1:15" s="84" customFormat="1" ht="15.75" customHeight="1">
      <c r="A136" s="5" t="s">
        <v>17</v>
      </c>
      <c r="B136" s="6">
        <v>951</v>
      </c>
      <c r="C136" s="6" t="s">
        <v>369</v>
      </c>
      <c r="D136" s="6">
        <v>9990028990</v>
      </c>
      <c r="E136" s="7">
        <v>245</v>
      </c>
      <c r="F136" s="7" t="s">
        <v>18</v>
      </c>
      <c r="G136" s="31" t="s">
        <v>432</v>
      </c>
      <c r="H136" s="8">
        <v>20000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20000</v>
      </c>
      <c r="O136" s="8">
        <v>0</v>
      </c>
    </row>
    <row r="137" spans="1:15" s="84" customFormat="1" ht="15.75" customHeight="1">
      <c r="A137" s="5" t="s">
        <v>17</v>
      </c>
      <c r="B137" s="6">
        <v>951</v>
      </c>
      <c r="C137" s="6" t="s">
        <v>369</v>
      </c>
      <c r="D137" s="6">
        <v>9990028990</v>
      </c>
      <c r="E137" s="7">
        <v>245</v>
      </c>
      <c r="F137" s="7" t="s">
        <v>18</v>
      </c>
      <c r="G137" s="31" t="s">
        <v>477</v>
      </c>
      <c r="H137" s="8">
        <v>40000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>H137-J137</f>
        <v>40000</v>
      </c>
      <c r="O137" s="8">
        <v>0</v>
      </c>
    </row>
    <row r="138" spans="1:254" s="68" customFormat="1" ht="42" customHeight="1" hidden="1">
      <c r="A138" s="1" t="s">
        <v>92</v>
      </c>
      <c r="B138" s="32">
        <v>951</v>
      </c>
      <c r="C138" s="32" t="s">
        <v>93</v>
      </c>
      <c r="D138" s="32" t="s">
        <v>131</v>
      </c>
      <c r="E138" s="30"/>
      <c r="F138" s="30"/>
      <c r="G138" s="30"/>
      <c r="H138" s="4">
        <f aca="true" t="shared" si="44" ref="H138:J139">H139</f>
        <v>0</v>
      </c>
      <c r="I138" s="4">
        <f t="shared" si="44"/>
        <v>0</v>
      </c>
      <c r="J138" s="4">
        <f t="shared" si="44"/>
        <v>0</v>
      </c>
      <c r="K138" s="4">
        <f aca="true" t="shared" si="45" ref="K138:M139">K139</f>
        <v>0</v>
      </c>
      <c r="L138" s="4">
        <f t="shared" si="45"/>
        <v>0</v>
      </c>
      <c r="M138" s="4">
        <f t="shared" si="45"/>
        <v>0</v>
      </c>
      <c r="N138" s="8">
        <f t="shared" si="18"/>
        <v>0</v>
      </c>
      <c r="O138" s="8">
        <v>0</v>
      </c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  <c r="IS138" s="85"/>
      <c r="IT138" s="85"/>
    </row>
    <row r="139" spans="1:15" s="84" customFormat="1" ht="17.25" customHeight="1" hidden="1">
      <c r="A139" s="5" t="s">
        <v>14</v>
      </c>
      <c r="B139" s="33" t="s">
        <v>94</v>
      </c>
      <c r="C139" s="33" t="s">
        <v>93</v>
      </c>
      <c r="D139" s="33" t="s">
        <v>131</v>
      </c>
      <c r="E139" s="31" t="s">
        <v>340</v>
      </c>
      <c r="F139" s="31" t="s">
        <v>364</v>
      </c>
      <c r="G139" s="31"/>
      <c r="H139" s="8">
        <f t="shared" si="44"/>
        <v>0</v>
      </c>
      <c r="I139" s="8">
        <f t="shared" si="44"/>
        <v>0</v>
      </c>
      <c r="J139" s="8">
        <f t="shared" si="44"/>
        <v>0</v>
      </c>
      <c r="K139" s="8">
        <f t="shared" si="45"/>
        <v>0</v>
      </c>
      <c r="L139" s="8">
        <f t="shared" si="45"/>
        <v>0</v>
      </c>
      <c r="M139" s="8">
        <f t="shared" si="45"/>
        <v>0</v>
      </c>
      <c r="N139" s="8">
        <f t="shared" si="18"/>
        <v>0</v>
      </c>
      <c r="O139" s="8">
        <v>0</v>
      </c>
    </row>
    <row r="140" spans="1:15" s="84" customFormat="1" ht="17.25" customHeight="1" hidden="1">
      <c r="A140" s="5" t="s">
        <v>26</v>
      </c>
      <c r="B140" s="33" t="s">
        <v>94</v>
      </c>
      <c r="C140" s="33" t="s">
        <v>93</v>
      </c>
      <c r="D140" s="33" t="s">
        <v>131</v>
      </c>
      <c r="E140" s="31" t="s">
        <v>340</v>
      </c>
      <c r="F140" s="31" t="s">
        <v>365</v>
      </c>
      <c r="G140" s="31" t="s">
        <v>95</v>
      </c>
      <c r="H140" s="8">
        <v>0</v>
      </c>
      <c r="I140" s="8">
        <v>0</v>
      </c>
      <c r="J140" s="8">
        <v>0</v>
      </c>
      <c r="K140" s="8"/>
      <c r="L140" s="8"/>
      <c r="M140" s="8">
        <v>0</v>
      </c>
      <c r="N140" s="8">
        <f t="shared" si="18"/>
        <v>0</v>
      </c>
      <c r="O140" s="8">
        <v>0</v>
      </c>
    </row>
    <row r="141" spans="1:254" s="68" customFormat="1" ht="89.25" customHeight="1" hidden="1">
      <c r="A141" s="1" t="s">
        <v>54</v>
      </c>
      <c r="B141" s="2">
        <v>951</v>
      </c>
      <c r="C141" s="2" t="s">
        <v>56</v>
      </c>
      <c r="D141" s="2" t="s">
        <v>55</v>
      </c>
      <c r="E141" s="3" t="s">
        <v>1</v>
      </c>
      <c r="F141" s="3" t="s">
        <v>1</v>
      </c>
      <c r="G141" s="3" t="s">
        <v>1</v>
      </c>
      <c r="H141" s="4">
        <f>H142</f>
        <v>0</v>
      </c>
      <c r="I141" s="4">
        <f aca="true" t="shared" si="46" ref="I141:M142">I142</f>
        <v>0</v>
      </c>
      <c r="J141" s="4">
        <f t="shared" si="46"/>
        <v>0</v>
      </c>
      <c r="K141" s="4">
        <f t="shared" si="46"/>
        <v>0</v>
      </c>
      <c r="L141" s="4">
        <f t="shared" si="46"/>
        <v>0</v>
      </c>
      <c r="M141" s="4">
        <f t="shared" si="46"/>
        <v>0</v>
      </c>
      <c r="N141" s="8">
        <f aca="true" t="shared" si="47" ref="N141:N210">H141-J141</f>
        <v>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22.5" customHeight="1" hidden="1">
      <c r="A142" s="5" t="s">
        <v>57</v>
      </c>
      <c r="B142" s="6">
        <v>951</v>
      </c>
      <c r="C142" s="6" t="s">
        <v>56</v>
      </c>
      <c r="D142" s="6" t="s">
        <v>55</v>
      </c>
      <c r="E142" s="7" t="s">
        <v>59</v>
      </c>
      <c r="F142" s="7" t="s">
        <v>58</v>
      </c>
      <c r="G142" s="7" t="s">
        <v>1</v>
      </c>
      <c r="H142" s="8">
        <f>H143</f>
        <v>0</v>
      </c>
      <c r="I142" s="8">
        <f t="shared" si="46"/>
        <v>0</v>
      </c>
      <c r="J142" s="8">
        <f t="shared" si="46"/>
        <v>0</v>
      </c>
      <c r="K142" s="8">
        <f t="shared" si="46"/>
        <v>0</v>
      </c>
      <c r="L142" s="8">
        <f t="shared" si="46"/>
        <v>0</v>
      </c>
      <c r="M142" s="8">
        <f t="shared" si="46"/>
        <v>0</v>
      </c>
      <c r="N142" s="8">
        <f t="shared" si="47"/>
        <v>0</v>
      </c>
      <c r="O142" s="8">
        <v>0</v>
      </c>
    </row>
    <row r="143" spans="1:15" s="84" customFormat="1" ht="33.75" customHeight="1" hidden="1">
      <c r="A143" s="5" t="s">
        <v>60</v>
      </c>
      <c r="B143" s="6">
        <v>951</v>
      </c>
      <c r="C143" s="6" t="s">
        <v>56</v>
      </c>
      <c r="D143" s="6" t="s">
        <v>55</v>
      </c>
      <c r="E143" s="7" t="s">
        <v>59</v>
      </c>
      <c r="F143" s="7" t="s">
        <v>90</v>
      </c>
      <c r="G143" s="7" t="s">
        <v>62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47"/>
        <v>0</v>
      </c>
      <c r="O143" s="8">
        <v>0</v>
      </c>
    </row>
    <row r="144" spans="1:254" s="68" customFormat="1" ht="60.75" customHeight="1" hidden="1">
      <c r="A144" s="1" t="s">
        <v>63</v>
      </c>
      <c r="B144" s="2">
        <v>951</v>
      </c>
      <c r="C144" s="2" t="s">
        <v>56</v>
      </c>
      <c r="D144" s="2" t="s">
        <v>132</v>
      </c>
      <c r="E144" s="3" t="s">
        <v>1</v>
      </c>
      <c r="F144" s="3" t="s">
        <v>1</v>
      </c>
      <c r="G144" s="3" t="s">
        <v>1</v>
      </c>
      <c r="H144" s="4">
        <f aca="true" t="shared" si="48" ref="H144:M144">H145</f>
        <v>0</v>
      </c>
      <c r="I144" s="4">
        <f t="shared" si="48"/>
        <v>0</v>
      </c>
      <c r="J144" s="4">
        <f t="shared" si="48"/>
        <v>0</v>
      </c>
      <c r="K144" s="4">
        <f t="shared" si="48"/>
        <v>0</v>
      </c>
      <c r="L144" s="4">
        <f t="shared" si="48"/>
        <v>0</v>
      </c>
      <c r="M144" s="4">
        <f t="shared" si="48"/>
        <v>0</v>
      </c>
      <c r="N144" s="8">
        <f t="shared" si="47"/>
        <v>0</v>
      </c>
      <c r="O144" s="8">
        <v>0</v>
      </c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  <c r="GO144" s="85"/>
      <c r="GP144" s="85"/>
      <c r="GQ144" s="85"/>
      <c r="GR144" s="85"/>
      <c r="GS144" s="85"/>
      <c r="GT144" s="85"/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  <c r="IN144" s="85"/>
      <c r="IO144" s="85"/>
      <c r="IP144" s="85"/>
      <c r="IQ144" s="85"/>
      <c r="IR144" s="85"/>
      <c r="IS144" s="85"/>
      <c r="IT144" s="85"/>
    </row>
    <row r="145" spans="1:15" s="84" customFormat="1" ht="20.25" customHeight="1" hidden="1">
      <c r="A145" s="5" t="s">
        <v>14</v>
      </c>
      <c r="B145" s="6">
        <v>951</v>
      </c>
      <c r="C145" s="6" t="s">
        <v>56</v>
      </c>
      <c r="D145" s="6" t="s">
        <v>132</v>
      </c>
      <c r="E145" s="7" t="s">
        <v>16</v>
      </c>
      <c r="F145" s="7" t="s">
        <v>15</v>
      </c>
      <c r="G145" s="7" t="s">
        <v>1</v>
      </c>
      <c r="H145" s="8">
        <f aca="true" t="shared" si="49" ref="H145:M145">H147+H146</f>
        <v>0</v>
      </c>
      <c r="I145" s="8">
        <f t="shared" si="49"/>
        <v>0</v>
      </c>
      <c r="J145" s="8">
        <f t="shared" si="49"/>
        <v>0</v>
      </c>
      <c r="K145" s="8">
        <f t="shared" si="49"/>
        <v>0</v>
      </c>
      <c r="L145" s="8">
        <f t="shared" si="49"/>
        <v>0</v>
      </c>
      <c r="M145" s="8">
        <f t="shared" si="49"/>
        <v>0</v>
      </c>
      <c r="N145" s="8">
        <f t="shared" si="47"/>
        <v>0</v>
      </c>
      <c r="O145" s="8">
        <v>0</v>
      </c>
    </row>
    <row r="146" spans="1:15" s="84" customFormat="1" ht="20.25" customHeight="1" hidden="1">
      <c r="A146" s="5" t="s">
        <v>26</v>
      </c>
      <c r="B146" s="6">
        <v>951</v>
      </c>
      <c r="C146" s="6" t="s">
        <v>56</v>
      </c>
      <c r="D146" s="6" t="s">
        <v>132</v>
      </c>
      <c r="E146" s="7" t="s">
        <v>16</v>
      </c>
      <c r="F146" s="7" t="s">
        <v>27</v>
      </c>
      <c r="G146" s="7" t="s">
        <v>8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47"/>
        <v>0</v>
      </c>
      <c r="O146" s="8">
        <v>0</v>
      </c>
    </row>
    <row r="147" spans="1:15" s="84" customFormat="1" ht="19.5" customHeight="1" hidden="1">
      <c r="A147" s="5" t="s">
        <v>17</v>
      </c>
      <c r="B147" s="6">
        <v>951</v>
      </c>
      <c r="C147" s="6" t="s">
        <v>56</v>
      </c>
      <c r="D147" s="6" t="s">
        <v>132</v>
      </c>
      <c r="E147" s="7" t="s">
        <v>16</v>
      </c>
      <c r="F147" s="7" t="s">
        <v>18</v>
      </c>
      <c r="G147" s="7" t="s">
        <v>8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f t="shared" si="47"/>
        <v>0</v>
      </c>
      <c r="O147" s="8">
        <v>0</v>
      </c>
    </row>
    <row r="148" spans="1:254" s="68" customFormat="1" ht="38.25" customHeight="1" hidden="1">
      <c r="A148" s="1" t="s">
        <v>354</v>
      </c>
      <c r="B148" s="2">
        <v>951</v>
      </c>
      <c r="C148" s="2" t="s">
        <v>56</v>
      </c>
      <c r="D148" s="2" t="s">
        <v>357</v>
      </c>
      <c r="E148" s="3" t="s">
        <v>1</v>
      </c>
      <c r="F148" s="3" t="s">
        <v>1</v>
      </c>
      <c r="G148" s="3" t="s">
        <v>1</v>
      </c>
      <c r="H148" s="4">
        <f aca="true" t="shared" si="50" ref="H148:M148">H149+H151</f>
        <v>0</v>
      </c>
      <c r="I148" s="4">
        <f t="shared" si="50"/>
        <v>0</v>
      </c>
      <c r="J148" s="4">
        <f t="shared" si="50"/>
        <v>0</v>
      </c>
      <c r="K148" s="4">
        <f t="shared" si="50"/>
        <v>0</v>
      </c>
      <c r="L148" s="4">
        <f t="shared" si="50"/>
        <v>0</v>
      </c>
      <c r="M148" s="4">
        <f t="shared" si="50"/>
        <v>0</v>
      </c>
      <c r="N148" s="8">
        <f t="shared" si="47"/>
        <v>0</v>
      </c>
      <c r="O148" s="8">
        <v>0</v>
      </c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  <c r="GO148" s="85"/>
      <c r="GP148" s="85"/>
      <c r="GQ148" s="85"/>
      <c r="GR148" s="85"/>
      <c r="GS148" s="85"/>
      <c r="GT148" s="85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85"/>
      <c r="IH148" s="85"/>
      <c r="II148" s="85"/>
      <c r="IJ148" s="85"/>
      <c r="IK148" s="85"/>
      <c r="IL148" s="85"/>
      <c r="IM148" s="85"/>
      <c r="IN148" s="85"/>
      <c r="IO148" s="85"/>
      <c r="IP148" s="85"/>
      <c r="IQ148" s="85"/>
      <c r="IR148" s="85"/>
      <c r="IS148" s="85"/>
      <c r="IT148" s="85"/>
    </row>
    <row r="149" spans="1:15" s="84" customFormat="1" ht="20.25" customHeight="1" hidden="1">
      <c r="A149" s="5" t="s">
        <v>397</v>
      </c>
      <c r="B149" s="6">
        <v>951</v>
      </c>
      <c r="C149" s="6" t="s">
        <v>56</v>
      </c>
      <c r="D149" s="6" t="s">
        <v>357</v>
      </c>
      <c r="E149" s="7" t="s">
        <v>16</v>
      </c>
      <c r="F149" s="7">
        <v>220</v>
      </c>
      <c r="G149" s="7" t="s">
        <v>1</v>
      </c>
      <c r="H149" s="8">
        <f>H150</f>
        <v>0</v>
      </c>
      <c r="I149" s="8">
        <f>I151+I152</f>
        <v>0</v>
      </c>
      <c r="J149" s="8">
        <f>J151+J152</f>
        <v>0</v>
      </c>
      <c r="K149" s="8">
        <f>K152</f>
        <v>0</v>
      </c>
      <c r="L149" s="8">
        <f>L152</f>
        <v>0</v>
      </c>
      <c r="M149" s="8">
        <f>M151+M152</f>
        <v>0</v>
      </c>
      <c r="N149" s="8">
        <f t="shared" si="47"/>
        <v>0</v>
      </c>
      <c r="O149" s="8">
        <v>0</v>
      </c>
    </row>
    <row r="150" spans="1:15" s="84" customFormat="1" ht="20.25" customHeight="1" hidden="1">
      <c r="A150" s="5" t="s">
        <v>397</v>
      </c>
      <c r="B150" s="6">
        <v>951</v>
      </c>
      <c r="C150" s="6" t="s">
        <v>56</v>
      </c>
      <c r="D150" s="6" t="s">
        <v>357</v>
      </c>
      <c r="E150" s="7" t="s">
        <v>16</v>
      </c>
      <c r="F150" s="7">
        <v>226</v>
      </c>
      <c r="G150" s="7" t="s">
        <v>1</v>
      </c>
      <c r="H150" s="8">
        <v>0</v>
      </c>
      <c r="I150" s="8">
        <f>I152+I153</f>
        <v>0</v>
      </c>
      <c r="J150" s="8">
        <f>J152+J153</f>
        <v>0</v>
      </c>
      <c r="K150" s="8">
        <f>K153</f>
        <v>0</v>
      </c>
      <c r="L150" s="8">
        <f>L153</f>
        <v>0</v>
      </c>
      <c r="M150" s="8">
        <f>M152+M153</f>
        <v>0</v>
      </c>
      <c r="N150" s="8">
        <f>H150-J150</f>
        <v>0</v>
      </c>
      <c r="O150" s="8">
        <v>0</v>
      </c>
    </row>
    <row r="151" spans="1:15" s="84" customFormat="1" ht="21.75" customHeight="1" hidden="1">
      <c r="A151" s="5" t="s">
        <v>110</v>
      </c>
      <c r="B151" s="6">
        <v>951</v>
      </c>
      <c r="C151" s="6" t="s">
        <v>56</v>
      </c>
      <c r="D151" s="6" t="s">
        <v>357</v>
      </c>
      <c r="E151" s="7" t="s">
        <v>16</v>
      </c>
      <c r="F151" s="7">
        <v>340</v>
      </c>
      <c r="G151" s="31"/>
      <c r="H151" s="8">
        <f aca="true" t="shared" si="51" ref="H151:M151">H152</f>
        <v>0</v>
      </c>
      <c r="I151" s="8">
        <f t="shared" si="51"/>
        <v>0</v>
      </c>
      <c r="J151" s="8">
        <f t="shared" si="51"/>
        <v>0</v>
      </c>
      <c r="K151" s="8">
        <f t="shared" si="51"/>
        <v>0</v>
      </c>
      <c r="L151" s="8">
        <f t="shared" si="51"/>
        <v>0</v>
      </c>
      <c r="M151" s="8">
        <f t="shared" si="51"/>
        <v>0</v>
      </c>
      <c r="N151" s="8">
        <f t="shared" si="47"/>
        <v>0</v>
      </c>
      <c r="O151" s="8">
        <v>0</v>
      </c>
    </row>
    <row r="152" spans="1:15" s="84" customFormat="1" ht="21.75" customHeight="1" hidden="1">
      <c r="A152" s="5" t="s">
        <v>19</v>
      </c>
      <c r="B152" s="6">
        <v>951</v>
      </c>
      <c r="C152" s="6" t="s">
        <v>56</v>
      </c>
      <c r="D152" s="6" t="s">
        <v>357</v>
      </c>
      <c r="E152" s="7" t="s">
        <v>16</v>
      </c>
      <c r="F152" s="7">
        <v>340</v>
      </c>
      <c r="G152" s="31" t="s">
        <v>355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47"/>
        <v>0</v>
      </c>
      <c r="O152" s="8">
        <v>0</v>
      </c>
    </row>
    <row r="153" spans="1:15" s="85" customFormat="1" ht="153" customHeight="1" hidden="1">
      <c r="A153" s="1" t="s">
        <v>350</v>
      </c>
      <c r="B153" s="2">
        <v>951</v>
      </c>
      <c r="C153" s="32" t="s">
        <v>106</v>
      </c>
      <c r="D153" s="30" t="s">
        <v>107</v>
      </c>
      <c r="E153" s="3"/>
      <c r="F153" s="3"/>
      <c r="G153" s="3"/>
      <c r="H153" s="4">
        <f>H154</f>
        <v>0</v>
      </c>
      <c r="I153" s="4">
        <f aca="true" t="shared" si="52" ref="I153:M154">I154</f>
        <v>0</v>
      </c>
      <c r="J153" s="4">
        <f t="shared" si="52"/>
        <v>0</v>
      </c>
      <c r="K153" s="4">
        <f t="shared" si="52"/>
        <v>0</v>
      </c>
      <c r="L153" s="4">
        <f t="shared" si="52"/>
        <v>0</v>
      </c>
      <c r="M153" s="4">
        <f t="shared" si="52"/>
        <v>0</v>
      </c>
      <c r="N153" s="8">
        <f t="shared" si="47"/>
        <v>0</v>
      </c>
      <c r="O153" s="8">
        <v>0</v>
      </c>
    </row>
    <row r="154" spans="1:15" s="84" customFormat="1" ht="21.75" customHeight="1" hidden="1">
      <c r="A154" s="5" t="s">
        <v>105</v>
      </c>
      <c r="B154" s="6">
        <v>951</v>
      </c>
      <c r="C154" s="33" t="s">
        <v>106</v>
      </c>
      <c r="D154" s="31" t="s">
        <v>107</v>
      </c>
      <c r="E154" s="7">
        <v>414</v>
      </c>
      <c r="F154" s="7">
        <v>220</v>
      </c>
      <c r="G154" s="7"/>
      <c r="H154" s="8">
        <f>H155</f>
        <v>0</v>
      </c>
      <c r="I154" s="8">
        <f t="shared" si="52"/>
        <v>0</v>
      </c>
      <c r="J154" s="8">
        <f t="shared" si="52"/>
        <v>0</v>
      </c>
      <c r="K154" s="8">
        <f t="shared" si="52"/>
        <v>0</v>
      </c>
      <c r="L154" s="8">
        <f t="shared" si="52"/>
        <v>0</v>
      </c>
      <c r="M154" s="8">
        <f t="shared" si="52"/>
        <v>0</v>
      </c>
      <c r="N154" s="8">
        <f t="shared" si="47"/>
        <v>0</v>
      </c>
      <c r="O154" s="8">
        <v>0</v>
      </c>
    </row>
    <row r="155" spans="1:15" s="84" customFormat="1" ht="21.75" customHeight="1" hidden="1">
      <c r="A155" s="5" t="s">
        <v>104</v>
      </c>
      <c r="B155" s="6">
        <v>951</v>
      </c>
      <c r="C155" s="6" t="s">
        <v>56</v>
      </c>
      <c r="D155" s="31" t="s">
        <v>107</v>
      </c>
      <c r="E155" s="7">
        <v>414</v>
      </c>
      <c r="F155" s="7">
        <v>226</v>
      </c>
      <c r="G155" s="7">
        <v>26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7"/>
        <v>0</v>
      </c>
      <c r="O155" s="8">
        <v>0</v>
      </c>
    </row>
    <row r="156" spans="1:254" s="68" customFormat="1" ht="89.25" customHeight="1" hidden="1">
      <c r="A156" s="1" t="s">
        <v>64</v>
      </c>
      <c r="B156" s="2">
        <v>951</v>
      </c>
      <c r="C156" s="2" t="s">
        <v>56</v>
      </c>
      <c r="D156" s="3" t="s">
        <v>65</v>
      </c>
      <c r="E156" s="3" t="s">
        <v>1</v>
      </c>
      <c r="F156" s="3" t="s">
        <v>1</v>
      </c>
      <c r="G156" s="3" t="s">
        <v>1</v>
      </c>
      <c r="H156" s="4">
        <f>H157</f>
        <v>0</v>
      </c>
      <c r="I156" s="4">
        <f aca="true" t="shared" si="53" ref="I156:M157">I157</f>
        <v>0</v>
      </c>
      <c r="J156" s="4">
        <f t="shared" si="53"/>
        <v>0</v>
      </c>
      <c r="K156" s="4">
        <f t="shared" si="53"/>
        <v>0</v>
      </c>
      <c r="L156" s="4">
        <f t="shared" si="53"/>
        <v>0</v>
      </c>
      <c r="M156" s="4">
        <f t="shared" si="53"/>
        <v>0</v>
      </c>
      <c r="N156" s="8">
        <f t="shared" si="47"/>
        <v>0</v>
      </c>
      <c r="O156" s="8">
        <v>0</v>
      </c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  <c r="IL156" s="85"/>
      <c r="IM156" s="85"/>
      <c r="IN156" s="85"/>
      <c r="IO156" s="85"/>
      <c r="IP156" s="85"/>
      <c r="IQ156" s="85"/>
      <c r="IR156" s="85"/>
      <c r="IS156" s="85"/>
      <c r="IT156" s="85"/>
    </row>
    <row r="157" spans="1:15" s="84" customFormat="1" ht="22.5" customHeight="1" hidden="1">
      <c r="A157" s="5" t="s">
        <v>57</v>
      </c>
      <c r="B157" s="6">
        <v>951</v>
      </c>
      <c r="C157" s="6" t="s">
        <v>56</v>
      </c>
      <c r="D157" s="7" t="s">
        <v>65</v>
      </c>
      <c r="E157" s="7" t="s">
        <v>59</v>
      </c>
      <c r="F157" s="7" t="s">
        <v>58</v>
      </c>
      <c r="G157" s="7" t="s">
        <v>1</v>
      </c>
      <c r="H157" s="8">
        <f>H158</f>
        <v>0</v>
      </c>
      <c r="I157" s="8">
        <f t="shared" si="53"/>
        <v>0</v>
      </c>
      <c r="J157" s="8">
        <f t="shared" si="53"/>
        <v>0</v>
      </c>
      <c r="K157" s="8">
        <f t="shared" si="53"/>
        <v>0</v>
      </c>
      <c r="L157" s="8">
        <f t="shared" si="53"/>
        <v>0</v>
      </c>
      <c r="M157" s="8">
        <f t="shared" si="53"/>
        <v>0</v>
      </c>
      <c r="N157" s="8">
        <f t="shared" si="47"/>
        <v>0</v>
      </c>
      <c r="O157" s="8">
        <v>0</v>
      </c>
    </row>
    <row r="158" spans="1:15" s="84" customFormat="1" ht="30.75" customHeight="1" hidden="1">
      <c r="A158" s="5" t="s">
        <v>60</v>
      </c>
      <c r="B158" s="6">
        <v>951</v>
      </c>
      <c r="C158" s="6" t="s">
        <v>56</v>
      </c>
      <c r="D158" s="7" t="s">
        <v>65</v>
      </c>
      <c r="E158" s="7" t="s">
        <v>59</v>
      </c>
      <c r="F158" s="7">
        <v>242</v>
      </c>
      <c r="G158" s="7" t="s">
        <v>66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 t="shared" si="47"/>
        <v>0</v>
      </c>
      <c r="O158" s="8">
        <v>0</v>
      </c>
    </row>
    <row r="159" spans="1:254" s="68" customFormat="1" ht="38.25" customHeight="1" hidden="1">
      <c r="A159" s="1" t="s">
        <v>67</v>
      </c>
      <c r="B159" s="2">
        <v>951</v>
      </c>
      <c r="C159" s="2" t="s">
        <v>68</v>
      </c>
      <c r="D159" s="3" t="s">
        <v>351</v>
      </c>
      <c r="E159" s="3" t="s">
        <v>1</v>
      </c>
      <c r="F159" s="3" t="s">
        <v>1</v>
      </c>
      <c r="G159" s="3" t="s">
        <v>1</v>
      </c>
      <c r="H159" s="4">
        <f>H160</f>
        <v>0</v>
      </c>
      <c r="I159" s="4">
        <f aca="true" t="shared" si="54" ref="I159:M160">I160</f>
        <v>0</v>
      </c>
      <c r="J159" s="4">
        <f t="shared" si="54"/>
        <v>0</v>
      </c>
      <c r="K159" s="4">
        <f t="shared" si="54"/>
        <v>0</v>
      </c>
      <c r="L159" s="4">
        <f t="shared" si="54"/>
        <v>0</v>
      </c>
      <c r="M159" s="4">
        <f t="shared" si="54"/>
        <v>0</v>
      </c>
      <c r="N159" s="8">
        <f t="shared" si="47"/>
        <v>0</v>
      </c>
      <c r="O159" s="8">
        <v>0</v>
      </c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85"/>
      <c r="GM159" s="85"/>
      <c r="GN159" s="85"/>
      <c r="GO159" s="85"/>
      <c r="GP159" s="85"/>
      <c r="GQ159" s="85"/>
      <c r="GR159" s="85"/>
      <c r="GS159" s="85"/>
      <c r="GT159" s="85"/>
      <c r="GU159" s="85"/>
      <c r="GV159" s="85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85"/>
      <c r="IH159" s="85"/>
      <c r="II159" s="85"/>
      <c r="IJ159" s="85"/>
      <c r="IK159" s="85"/>
      <c r="IL159" s="85"/>
      <c r="IM159" s="85"/>
      <c r="IN159" s="85"/>
      <c r="IO159" s="85"/>
      <c r="IP159" s="85"/>
      <c r="IQ159" s="85"/>
      <c r="IR159" s="85"/>
      <c r="IS159" s="85"/>
      <c r="IT159" s="85"/>
    </row>
    <row r="160" spans="1:15" s="84" customFormat="1" ht="21.75" customHeight="1" hidden="1">
      <c r="A160" s="5" t="s">
        <v>14</v>
      </c>
      <c r="B160" s="6">
        <v>951</v>
      </c>
      <c r="C160" s="6" t="s">
        <v>68</v>
      </c>
      <c r="D160" s="7" t="s">
        <v>351</v>
      </c>
      <c r="E160" s="7" t="s">
        <v>16</v>
      </c>
      <c r="F160" s="7" t="s">
        <v>15</v>
      </c>
      <c r="G160" s="7" t="s">
        <v>1</v>
      </c>
      <c r="H160" s="8">
        <f>H161</f>
        <v>0</v>
      </c>
      <c r="I160" s="8">
        <f t="shared" si="54"/>
        <v>0</v>
      </c>
      <c r="J160" s="8">
        <f t="shared" si="54"/>
        <v>0</v>
      </c>
      <c r="K160" s="8">
        <f>K161</f>
        <v>0</v>
      </c>
      <c r="L160" s="8">
        <f>L161</f>
        <v>0</v>
      </c>
      <c r="M160" s="8">
        <f t="shared" si="54"/>
        <v>0</v>
      </c>
      <c r="N160" s="8">
        <f t="shared" si="47"/>
        <v>0</v>
      </c>
      <c r="O160" s="8">
        <v>0</v>
      </c>
    </row>
    <row r="161" spans="1:15" s="84" customFormat="1" ht="21.75" customHeight="1" hidden="1">
      <c r="A161" s="5" t="s">
        <v>26</v>
      </c>
      <c r="B161" s="6">
        <v>951</v>
      </c>
      <c r="C161" s="6" t="s">
        <v>68</v>
      </c>
      <c r="D161" s="7" t="s">
        <v>351</v>
      </c>
      <c r="E161" s="7" t="s">
        <v>16</v>
      </c>
      <c r="F161" s="7" t="s">
        <v>27</v>
      </c>
      <c r="G161" s="7"/>
      <c r="H161" s="8">
        <v>0</v>
      </c>
      <c r="I161" s="8">
        <v>0</v>
      </c>
      <c r="J161" s="8">
        <v>0</v>
      </c>
      <c r="K161" s="8"/>
      <c r="L161" s="8"/>
      <c r="M161" s="8">
        <v>0</v>
      </c>
      <c r="N161" s="8">
        <f t="shared" si="47"/>
        <v>0</v>
      </c>
      <c r="O161" s="8">
        <v>0</v>
      </c>
    </row>
    <row r="162" spans="1:254" s="68" customFormat="1" ht="23.25" customHeight="1" hidden="1">
      <c r="A162" s="1" t="s">
        <v>356</v>
      </c>
      <c r="B162" s="2">
        <v>951</v>
      </c>
      <c r="C162" s="2" t="s">
        <v>56</v>
      </c>
      <c r="D162" s="2">
        <v>9990028740</v>
      </c>
      <c r="E162" s="3" t="s">
        <v>1</v>
      </c>
      <c r="F162" s="3" t="s">
        <v>1</v>
      </c>
      <c r="G162" s="3" t="s">
        <v>1</v>
      </c>
      <c r="H162" s="4">
        <f>H163+H165</f>
        <v>0</v>
      </c>
      <c r="I162" s="4">
        <f>I163+I165</f>
        <v>0</v>
      </c>
      <c r="J162" s="4">
        <f>J163+J165</f>
        <v>0</v>
      </c>
      <c r="K162" s="4">
        <f>K163</f>
        <v>0</v>
      </c>
      <c r="L162" s="4">
        <f>L163</f>
        <v>0</v>
      </c>
      <c r="M162" s="4">
        <f>M163+M165</f>
        <v>0</v>
      </c>
      <c r="N162" s="8">
        <f t="shared" si="47"/>
        <v>0</v>
      </c>
      <c r="O162" s="8">
        <v>0</v>
      </c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85"/>
      <c r="GM162" s="85"/>
      <c r="GN162" s="85"/>
      <c r="GO162" s="85"/>
      <c r="GP162" s="85"/>
      <c r="GQ162" s="85"/>
      <c r="GR162" s="85"/>
      <c r="GS162" s="85"/>
      <c r="GT162" s="85"/>
      <c r="GU162" s="85"/>
      <c r="GV162" s="85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85"/>
      <c r="IH162" s="85"/>
      <c r="II162" s="85"/>
      <c r="IJ162" s="85"/>
      <c r="IK162" s="85"/>
      <c r="IL162" s="85"/>
      <c r="IM162" s="85"/>
      <c r="IN162" s="85"/>
      <c r="IO162" s="85"/>
      <c r="IP162" s="85"/>
      <c r="IQ162" s="85"/>
      <c r="IR162" s="85"/>
      <c r="IS162" s="85"/>
      <c r="IT162" s="85"/>
    </row>
    <row r="163" spans="1:15" s="84" customFormat="1" ht="21.75" customHeight="1" hidden="1">
      <c r="A163" s="5" t="s">
        <v>28</v>
      </c>
      <c r="B163" s="6">
        <v>951</v>
      </c>
      <c r="C163" s="6" t="s">
        <v>56</v>
      </c>
      <c r="D163" s="6">
        <v>9990028740</v>
      </c>
      <c r="E163" s="6">
        <v>853</v>
      </c>
      <c r="F163" s="7">
        <v>290</v>
      </c>
      <c r="G163" s="7" t="s">
        <v>1</v>
      </c>
      <c r="H163" s="8">
        <f>H164</f>
        <v>0</v>
      </c>
      <c r="I163" s="8">
        <f>I164</f>
        <v>0</v>
      </c>
      <c r="J163" s="8">
        <f>J164</f>
        <v>0</v>
      </c>
      <c r="K163" s="8">
        <f>K164</f>
        <v>0</v>
      </c>
      <c r="L163" s="8">
        <f>L164</f>
        <v>0</v>
      </c>
      <c r="M163" s="8">
        <f>M164</f>
        <v>0</v>
      </c>
      <c r="N163" s="8">
        <f t="shared" si="47"/>
        <v>0</v>
      </c>
      <c r="O163" s="8">
        <v>0</v>
      </c>
    </row>
    <row r="164" spans="1:15" s="84" customFormat="1" ht="21.75" customHeight="1" hidden="1">
      <c r="A164" s="5" t="s">
        <v>28</v>
      </c>
      <c r="B164" s="6">
        <v>951</v>
      </c>
      <c r="C164" s="6" t="s">
        <v>56</v>
      </c>
      <c r="D164" s="6">
        <v>9990028740</v>
      </c>
      <c r="E164" s="6">
        <v>853</v>
      </c>
      <c r="F164" s="7">
        <v>290</v>
      </c>
      <c r="G164" s="31" t="s">
        <v>355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 t="shared" si="47"/>
        <v>0</v>
      </c>
      <c r="O164" s="8">
        <v>0</v>
      </c>
    </row>
    <row r="165" spans="1:15" s="84" customFormat="1" ht="21.75" customHeight="1" hidden="1">
      <c r="A165" s="5" t="s">
        <v>28</v>
      </c>
      <c r="B165" s="6">
        <v>951</v>
      </c>
      <c r="C165" s="6" t="s">
        <v>56</v>
      </c>
      <c r="D165" s="6">
        <v>9990028740</v>
      </c>
      <c r="E165" s="6">
        <v>853</v>
      </c>
      <c r="F165" s="7">
        <v>290</v>
      </c>
      <c r="G165" s="7" t="s">
        <v>1</v>
      </c>
      <c r="H165" s="8">
        <f aca="true" t="shared" si="55" ref="H165:M165">H166</f>
        <v>0</v>
      </c>
      <c r="I165" s="8">
        <f t="shared" si="55"/>
        <v>0</v>
      </c>
      <c r="J165" s="8">
        <f t="shared" si="55"/>
        <v>0</v>
      </c>
      <c r="K165" s="8">
        <f t="shared" si="55"/>
        <v>0</v>
      </c>
      <c r="L165" s="8">
        <f t="shared" si="55"/>
        <v>0</v>
      </c>
      <c r="M165" s="8">
        <f t="shared" si="55"/>
        <v>0</v>
      </c>
      <c r="N165" s="8">
        <f t="shared" si="47"/>
        <v>0</v>
      </c>
      <c r="O165" s="8">
        <v>0</v>
      </c>
    </row>
    <row r="166" spans="1:15" s="84" customFormat="1" ht="21.75" customHeight="1" hidden="1">
      <c r="A166" s="5" t="s">
        <v>28</v>
      </c>
      <c r="B166" s="6">
        <v>951</v>
      </c>
      <c r="C166" s="6" t="s">
        <v>56</v>
      </c>
      <c r="D166" s="6">
        <v>9990028740</v>
      </c>
      <c r="E166" s="6">
        <v>853</v>
      </c>
      <c r="F166" s="7">
        <v>290</v>
      </c>
      <c r="G166" s="31" t="s">
        <v>95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7"/>
        <v>0</v>
      </c>
      <c r="O166" s="8">
        <v>0</v>
      </c>
    </row>
    <row r="167" spans="1:254" s="68" customFormat="1" ht="72.75" customHeight="1" hidden="1">
      <c r="A167" s="1" t="s">
        <v>51</v>
      </c>
      <c r="B167" s="2">
        <v>951</v>
      </c>
      <c r="C167" s="2" t="s">
        <v>68</v>
      </c>
      <c r="D167" s="3" t="s">
        <v>129</v>
      </c>
      <c r="E167" s="3" t="s">
        <v>1</v>
      </c>
      <c r="F167" s="3" t="s">
        <v>1</v>
      </c>
      <c r="G167" s="3" t="s">
        <v>1</v>
      </c>
      <c r="H167" s="4">
        <f aca="true" t="shared" si="56" ref="H167:J168">H168</f>
        <v>0</v>
      </c>
      <c r="I167" s="4">
        <f t="shared" si="56"/>
        <v>0</v>
      </c>
      <c r="J167" s="4">
        <f t="shared" si="56"/>
        <v>0</v>
      </c>
      <c r="K167" s="4">
        <f aca="true" t="shared" si="57" ref="K167:M168">K168</f>
        <v>0</v>
      </c>
      <c r="L167" s="4">
        <f t="shared" si="57"/>
        <v>0</v>
      </c>
      <c r="M167" s="4">
        <f t="shared" si="57"/>
        <v>0</v>
      </c>
      <c r="N167" s="8">
        <f t="shared" si="47"/>
        <v>0</v>
      </c>
      <c r="O167" s="8">
        <v>0</v>
      </c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  <c r="IL167" s="85"/>
      <c r="IM167" s="85"/>
      <c r="IN167" s="85"/>
      <c r="IO167" s="85"/>
      <c r="IP167" s="85"/>
      <c r="IQ167" s="85"/>
      <c r="IR167" s="85"/>
      <c r="IS167" s="85"/>
      <c r="IT167" s="85"/>
    </row>
    <row r="168" spans="1:15" s="84" customFormat="1" ht="19.5" customHeight="1" hidden="1">
      <c r="A168" s="5" t="s">
        <v>14</v>
      </c>
      <c r="B168" s="6">
        <v>951</v>
      </c>
      <c r="C168" s="6" t="s">
        <v>68</v>
      </c>
      <c r="D168" s="7" t="s">
        <v>129</v>
      </c>
      <c r="E168" s="7" t="s">
        <v>16</v>
      </c>
      <c r="F168" s="7">
        <v>220</v>
      </c>
      <c r="G168" s="7" t="s">
        <v>1</v>
      </c>
      <c r="H168" s="8">
        <f t="shared" si="56"/>
        <v>0</v>
      </c>
      <c r="I168" s="8">
        <f t="shared" si="56"/>
        <v>0</v>
      </c>
      <c r="J168" s="8">
        <f t="shared" si="56"/>
        <v>0</v>
      </c>
      <c r="K168" s="8">
        <f t="shared" si="57"/>
        <v>0</v>
      </c>
      <c r="L168" s="8">
        <f t="shared" si="57"/>
        <v>0</v>
      </c>
      <c r="M168" s="8">
        <f t="shared" si="57"/>
        <v>0</v>
      </c>
      <c r="N168" s="8">
        <f t="shared" si="47"/>
        <v>0</v>
      </c>
      <c r="O168" s="8">
        <v>0</v>
      </c>
    </row>
    <row r="169" spans="1:15" s="84" customFormat="1" ht="20.25" customHeight="1" hidden="1">
      <c r="A169" s="5" t="s">
        <v>17</v>
      </c>
      <c r="B169" s="6">
        <v>951</v>
      </c>
      <c r="C169" s="6" t="s">
        <v>68</v>
      </c>
      <c r="D169" s="7" t="s">
        <v>129</v>
      </c>
      <c r="E169" s="7" t="s">
        <v>16</v>
      </c>
      <c r="F169" s="7">
        <v>225</v>
      </c>
      <c r="G169" s="7" t="s">
        <v>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7"/>
        <v>0</v>
      </c>
      <c r="O169" s="8">
        <v>0</v>
      </c>
    </row>
    <row r="170" spans="1:254" s="68" customFormat="1" ht="38.25" customHeight="1" hidden="1">
      <c r="A170" s="1" t="s">
        <v>354</v>
      </c>
      <c r="B170" s="2">
        <v>951</v>
      </c>
      <c r="C170" s="2" t="s">
        <v>56</v>
      </c>
      <c r="D170" s="3" t="s">
        <v>357</v>
      </c>
      <c r="E170" s="3" t="s">
        <v>1</v>
      </c>
      <c r="F170" s="3" t="s">
        <v>1</v>
      </c>
      <c r="G170" s="3" t="s">
        <v>1</v>
      </c>
      <c r="H170" s="4">
        <f>H171+H176</f>
        <v>0</v>
      </c>
      <c r="I170" s="4">
        <f>I171+I176</f>
        <v>0</v>
      </c>
      <c r="J170" s="4">
        <f>J171+J176</f>
        <v>0</v>
      </c>
      <c r="K170" s="4">
        <f>K173+K175</f>
        <v>0</v>
      </c>
      <c r="L170" s="4">
        <f>L173+L175</f>
        <v>0</v>
      </c>
      <c r="M170" s="4">
        <f>M171+M176</f>
        <v>0</v>
      </c>
      <c r="N170" s="8">
        <f t="shared" si="47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14</v>
      </c>
      <c r="B171" s="6">
        <v>951</v>
      </c>
      <c r="C171" s="6" t="s">
        <v>56</v>
      </c>
      <c r="D171" s="7" t="s">
        <v>357</v>
      </c>
      <c r="E171" s="7" t="s">
        <v>16</v>
      </c>
      <c r="F171" s="7">
        <v>220</v>
      </c>
      <c r="G171" s="31"/>
      <c r="H171" s="8">
        <f>H172+H173</f>
        <v>0</v>
      </c>
      <c r="I171" s="8">
        <f>I172+I173</f>
        <v>0</v>
      </c>
      <c r="J171" s="8">
        <f>J172+J173</f>
        <v>0</v>
      </c>
      <c r="K171" s="8">
        <f>K173</f>
        <v>0</v>
      </c>
      <c r="L171" s="8">
        <f>L173</f>
        <v>0</v>
      </c>
      <c r="M171" s="8">
        <f>M172+M173</f>
        <v>0</v>
      </c>
      <c r="N171" s="8">
        <f t="shared" si="47"/>
        <v>0</v>
      </c>
      <c r="O171" s="8">
        <v>0</v>
      </c>
    </row>
    <row r="172" spans="1:15" s="84" customFormat="1" ht="21.75" customHeight="1" hidden="1">
      <c r="A172" s="5" t="s">
        <v>439</v>
      </c>
      <c r="B172" s="6">
        <v>951</v>
      </c>
      <c r="C172" s="6" t="s">
        <v>56</v>
      </c>
      <c r="D172" s="7" t="s">
        <v>357</v>
      </c>
      <c r="E172" s="7" t="s">
        <v>16</v>
      </c>
      <c r="F172" s="7">
        <v>225</v>
      </c>
      <c r="G172" s="31" t="s">
        <v>95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>H172-J172</f>
        <v>0</v>
      </c>
      <c r="O172" s="8">
        <v>0</v>
      </c>
    </row>
    <row r="173" spans="1:15" s="84" customFormat="1" ht="21.75" customHeight="1" hidden="1">
      <c r="A173" s="5" t="s">
        <v>17</v>
      </c>
      <c r="B173" s="6">
        <v>951</v>
      </c>
      <c r="C173" s="6" t="s">
        <v>56</v>
      </c>
      <c r="D173" s="7" t="s">
        <v>357</v>
      </c>
      <c r="E173" s="7" t="s">
        <v>16</v>
      </c>
      <c r="F173" s="7">
        <v>226</v>
      </c>
      <c r="G173" s="31" t="s">
        <v>95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f t="shared" si="47"/>
        <v>0</v>
      </c>
      <c r="O173" s="8">
        <v>0</v>
      </c>
    </row>
    <row r="174" spans="1:15" s="84" customFormat="1" ht="21.75" customHeight="1" hidden="1">
      <c r="A174" s="5" t="s">
        <v>110</v>
      </c>
      <c r="B174" s="6">
        <v>951</v>
      </c>
      <c r="C174" s="6" t="s">
        <v>56</v>
      </c>
      <c r="D174" s="7" t="s">
        <v>357</v>
      </c>
      <c r="E174" s="7" t="s">
        <v>16</v>
      </c>
      <c r="F174" s="7">
        <v>310</v>
      </c>
      <c r="G174" s="31"/>
      <c r="H174" s="8">
        <f aca="true" t="shared" si="58" ref="H174:M174">H175</f>
        <v>0</v>
      </c>
      <c r="I174" s="8">
        <f t="shared" si="58"/>
        <v>0</v>
      </c>
      <c r="J174" s="8">
        <f t="shared" si="58"/>
        <v>0</v>
      </c>
      <c r="K174" s="8">
        <f t="shared" si="58"/>
        <v>0</v>
      </c>
      <c r="L174" s="8">
        <f t="shared" si="58"/>
        <v>0</v>
      </c>
      <c r="M174" s="8">
        <f t="shared" si="58"/>
        <v>0</v>
      </c>
      <c r="N174" s="8">
        <f t="shared" si="47"/>
        <v>0</v>
      </c>
      <c r="O174" s="8">
        <v>0</v>
      </c>
    </row>
    <row r="175" spans="1:15" s="84" customFormat="1" ht="21.75" customHeight="1" hidden="1">
      <c r="A175" s="5" t="s">
        <v>110</v>
      </c>
      <c r="B175" s="6">
        <v>951</v>
      </c>
      <c r="C175" s="6" t="s">
        <v>56</v>
      </c>
      <c r="D175" s="7" t="s">
        <v>357</v>
      </c>
      <c r="E175" s="7" t="s">
        <v>16</v>
      </c>
      <c r="F175" s="7">
        <v>310</v>
      </c>
      <c r="G175" s="31" t="s">
        <v>95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 t="shared" si="47"/>
        <v>0</v>
      </c>
      <c r="O175" s="8">
        <v>0</v>
      </c>
    </row>
    <row r="176" spans="1:15" s="84" customFormat="1" ht="21.75" customHeight="1" hidden="1">
      <c r="A176" s="5" t="s">
        <v>19</v>
      </c>
      <c r="B176" s="6">
        <v>951</v>
      </c>
      <c r="C176" s="6" t="s">
        <v>56</v>
      </c>
      <c r="D176" s="7" t="s">
        <v>357</v>
      </c>
      <c r="E176" s="7" t="s">
        <v>16</v>
      </c>
      <c r="F176" s="7">
        <v>340</v>
      </c>
      <c r="G176" s="31"/>
      <c r="H176" s="8">
        <f aca="true" t="shared" si="59" ref="H176:M176">H177</f>
        <v>0</v>
      </c>
      <c r="I176" s="8">
        <f t="shared" si="59"/>
        <v>0</v>
      </c>
      <c r="J176" s="8">
        <f t="shared" si="59"/>
        <v>0</v>
      </c>
      <c r="K176" s="8">
        <f t="shared" si="59"/>
        <v>0</v>
      </c>
      <c r="L176" s="8">
        <f t="shared" si="59"/>
        <v>0</v>
      </c>
      <c r="M176" s="8">
        <f t="shared" si="59"/>
        <v>0</v>
      </c>
      <c r="N176" s="8">
        <f t="shared" si="47"/>
        <v>0</v>
      </c>
      <c r="O176" s="8">
        <v>0</v>
      </c>
    </row>
    <row r="177" spans="1:15" s="84" customFormat="1" ht="21.75" customHeight="1" hidden="1">
      <c r="A177" s="5" t="s">
        <v>19</v>
      </c>
      <c r="B177" s="6">
        <v>951</v>
      </c>
      <c r="C177" s="6" t="s">
        <v>56</v>
      </c>
      <c r="D177" s="7" t="s">
        <v>357</v>
      </c>
      <c r="E177" s="7" t="s">
        <v>16</v>
      </c>
      <c r="F177" s="7">
        <v>340</v>
      </c>
      <c r="G177" s="31" t="s">
        <v>95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7"/>
        <v>0</v>
      </c>
      <c r="O177" s="8">
        <v>0</v>
      </c>
    </row>
    <row r="178" spans="1:254" s="68" customFormat="1" ht="71.25" customHeight="1">
      <c r="A178" s="1" t="s">
        <v>467</v>
      </c>
      <c r="B178" s="2">
        <v>951</v>
      </c>
      <c r="C178" s="2" t="s">
        <v>56</v>
      </c>
      <c r="D178" s="2">
        <v>9990085030</v>
      </c>
      <c r="E178" s="3" t="s">
        <v>1</v>
      </c>
      <c r="F178" s="3" t="s">
        <v>1</v>
      </c>
      <c r="G178" s="3" t="s">
        <v>1</v>
      </c>
      <c r="H178" s="4">
        <f>H179+H181</f>
        <v>50000</v>
      </c>
      <c r="I178" s="4">
        <f>I179+I181</f>
        <v>0</v>
      </c>
      <c r="J178" s="4">
        <f>J179+J181</f>
        <v>0</v>
      </c>
      <c r="K178" s="4">
        <f>K179</f>
        <v>0</v>
      </c>
      <c r="L178" s="4">
        <f>L179</f>
        <v>0</v>
      </c>
      <c r="M178" s="4">
        <f>M179+M181</f>
        <v>0</v>
      </c>
      <c r="N178" s="8">
        <f t="shared" si="47"/>
        <v>50000</v>
      </c>
      <c r="O178" s="8">
        <v>0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  <c r="IS178" s="85"/>
      <c r="IT178" s="85"/>
    </row>
    <row r="179" spans="1:15" s="84" customFormat="1" ht="21.75" customHeight="1">
      <c r="A179" s="5" t="s">
        <v>14</v>
      </c>
      <c r="B179" s="6">
        <v>951</v>
      </c>
      <c r="C179" s="6" t="s">
        <v>56</v>
      </c>
      <c r="D179" s="6">
        <v>9990085030</v>
      </c>
      <c r="E179" s="7">
        <v>540</v>
      </c>
      <c r="F179" s="7">
        <v>250</v>
      </c>
      <c r="G179" s="31"/>
      <c r="H179" s="8">
        <f>H180</f>
        <v>50000</v>
      </c>
      <c r="I179" s="8">
        <f>I180</f>
        <v>0</v>
      </c>
      <c r="J179" s="8">
        <f>J180</f>
        <v>0</v>
      </c>
      <c r="K179" s="8">
        <v>0</v>
      </c>
      <c r="L179" s="8">
        <v>0</v>
      </c>
      <c r="M179" s="8">
        <f>M180</f>
        <v>0</v>
      </c>
      <c r="N179" s="8">
        <f t="shared" si="47"/>
        <v>50000</v>
      </c>
      <c r="O179" s="8">
        <v>0</v>
      </c>
    </row>
    <row r="180" spans="1:15" s="84" customFormat="1" ht="21.75" customHeight="1">
      <c r="A180" s="5" t="s">
        <v>17</v>
      </c>
      <c r="B180" s="6">
        <v>951</v>
      </c>
      <c r="C180" s="6" t="s">
        <v>56</v>
      </c>
      <c r="D180" s="6">
        <v>9990085030</v>
      </c>
      <c r="E180" s="7">
        <v>540</v>
      </c>
      <c r="F180" s="7">
        <v>251</v>
      </c>
      <c r="G180" s="31" t="s">
        <v>432</v>
      </c>
      <c r="H180" s="8">
        <v>50000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7"/>
        <v>50000</v>
      </c>
      <c r="O180" s="8">
        <v>0</v>
      </c>
    </row>
    <row r="181" spans="1:15" s="84" customFormat="1" ht="21.75" customHeight="1" hidden="1">
      <c r="A181" s="5" t="s">
        <v>14</v>
      </c>
      <c r="B181" s="6">
        <v>951</v>
      </c>
      <c r="C181" s="6" t="s">
        <v>56</v>
      </c>
      <c r="D181" s="7" t="s">
        <v>382</v>
      </c>
      <c r="E181" s="7" t="s">
        <v>16</v>
      </c>
      <c r="F181" s="7">
        <v>220</v>
      </c>
      <c r="G181" s="31"/>
      <c r="H181" s="8">
        <f>H182</f>
        <v>0</v>
      </c>
      <c r="I181" s="8">
        <f>I182</f>
        <v>0</v>
      </c>
      <c r="J181" s="8">
        <f>J182</f>
        <v>0</v>
      </c>
      <c r="K181" s="8">
        <v>0</v>
      </c>
      <c r="L181" s="8">
        <v>0</v>
      </c>
      <c r="M181" s="8">
        <f>M182</f>
        <v>0</v>
      </c>
      <c r="N181" s="8">
        <f t="shared" si="47"/>
        <v>0</v>
      </c>
      <c r="O181" s="8">
        <v>0</v>
      </c>
    </row>
    <row r="182" spans="1:15" s="84" customFormat="1" ht="21.75" customHeight="1" hidden="1">
      <c r="A182" s="5" t="s">
        <v>17</v>
      </c>
      <c r="B182" s="6">
        <v>951</v>
      </c>
      <c r="C182" s="6" t="s">
        <v>56</v>
      </c>
      <c r="D182" s="7" t="s">
        <v>382</v>
      </c>
      <c r="E182" s="7" t="s">
        <v>16</v>
      </c>
      <c r="F182" s="7">
        <v>226</v>
      </c>
      <c r="G182" s="31" t="s">
        <v>355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7"/>
        <v>0</v>
      </c>
      <c r="O182" s="8">
        <v>0</v>
      </c>
    </row>
    <row r="183" spans="1:254" s="68" customFormat="1" ht="35.25" customHeight="1">
      <c r="A183" s="1" t="s">
        <v>69</v>
      </c>
      <c r="B183" s="2">
        <v>951</v>
      </c>
      <c r="C183" s="2" t="s">
        <v>68</v>
      </c>
      <c r="D183" s="3" t="s">
        <v>133</v>
      </c>
      <c r="E183" s="3" t="s">
        <v>1</v>
      </c>
      <c r="F183" s="3" t="s">
        <v>1</v>
      </c>
      <c r="G183" s="3" t="s">
        <v>1</v>
      </c>
      <c r="H183" s="4">
        <f aca="true" t="shared" si="60" ref="H183:M183">H184</f>
        <v>245600</v>
      </c>
      <c r="I183" s="4">
        <f t="shared" si="60"/>
        <v>68444.78</v>
      </c>
      <c r="J183" s="4">
        <f t="shared" si="60"/>
        <v>68444.78</v>
      </c>
      <c r="K183" s="4">
        <f t="shared" si="60"/>
        <v>0</v>
      </c>
      <c r="L183" s="4">
        <f t="shared" si="60"/>
        <v>0</v>
      </c>
      <c r="M183" s="4">
        <f t="shared" si="60"/>
        <v>68444.78</v>
      </c>
      <c r="N183" s="4">
        <f t="shared" si="47"/>
        <v>177155.22</v>
      </c>
      <c r="O183" s="4">
        <v>0</v>
      </c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</row>
    <row r="184" spans="1:15" s="84" customFormat="1" ht="20.25" customHeight="1">
      <c r="A184" s="5" t="s">
        <v>14</v>
      </c>
      <c r="B184" s="6">
        <v>951</v>
      </c>
      <c r="C184" s="6" t="s">
        <v>68</v>
      </c>
      <c r="D184" s="7" t="s">
        <v>133</v>
      </c>
      <c r="E184" s="7" t="s">
        <v>16</v>
      </c>
      <c r="F184" s="7" t="s">
        <v>15</v>
      </c>
      <c r="G184" s="7" t="s">
        <v>1</v>
      </c>
      <c r="H184" s="8">
        <f>H185+H186</f>
        <v>245600</v>
      </c>
      <c r="I184" s="8">
        <f>I185+I186</f>
        <v>68444.78</v>
      </c>
      <c r="J184" s="8">
        <f>J185+J186</f>
        <v>68444.78</v>
      </c>
      <c r="K184" s="8">
        <f>K185</f>
        <v>0</v>
      </c>
      <c r="L184" s="8">
        <f>L185</f>
        <v>0</v>
      </c>
      <c r="M184" s="8">
        <f>M185+M186</f>
        <v>68444.78</v>
      </c>
      <c r="N184" s="8">
        <f t="shared" si="47"/>
        <v>177155.22</v>
      </c>
      <c r="O184" s="8">
        <v>0</v>
      </c>
    </row>
    <row r="185" spans="1:15" s="84" customFormat="1" ht="20.25" customHeight="1">
      <c r="A185" s="5" t="s">
        <v>24</v>
      </c>
      <c r="B185" s="6">
        <v>951</v>
      </c>
      <c r="C185" s="6" t="s">
        <v>68</v>
      </c>
      <c r="D185" s="7" t="s">
        <v>133</v>
      </c>
      <c r="E185" s="7" t="s">
        <v>16</v>
      </c>
      <c r="F185" s="7" t="s">
        <v>25</v>
      </c>
      <c r="G185" s="31" t="s">
        <v>432</v>
      </c>
      <c r="H185" s="8">
        <v>245600</v>
      </c>
      <c r="I185" s="8">
        <v>68444.78</v>
      </c>
      <c r="J185" s="8">
        <v>68444.78</v>
      </c>
      <c r="K185" s="8">
        <v>0</v>
      </c>
      <c r="L185" s="8">
        <v>0</v>
      </c>
      <c r="M185" s="8">
        <v>68444.78</v>
      </c>
      <c r="N185" s="8">
        <f t="shared" si="47"/>
        <v>177155.22</v>
      </c>
      <c r="O185" s="8">
        <v>0</v>
      </c>
    </row>
    <row r="186" spans="1:15" s="84" customFormat="1" ht="20.25" customHeight="1" hidden="1">
      <c r="A186" s="5" t="s">
        <v>26</v>
      </c>
      <c r="B186" s="6">
        <v>951</v>
      </c>
      <c r="C186" s="6" t="s">
        <v>68</v>
      </c>
      <c r="D186" s="7" t="s">
        <v>133</v>
      </c>
      <c r="E186" s="7" t="s">
        <v>16</v>
      </c>
      <c r="F186" s="6">
        <v>225</v>
      </c>
      <c r="G186" s="31" t="s">
        <v>95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7"/>
        <v>0</v>
      </c>
      <c r="O186" s="8">
        <v>0</v>
      </c>
    </row>
    <row r="187" spans="1:254" s="68" customFormat="1" ht="33" customHeight="1">
      <c r="A187" s="1" t="s">
        <v>445</v>
      </c>
      <c r="B187" s="2">
        <v>951</v>
      </c>
      <c r="C187" s="2" t="s">
        <v>68</v>
      </c>
      <c r="D187" s="3" t="s">
        <v>444</v>
      </c>
      <c r="E187" s="3" t="s">
        <v>1</v>
      </c>
      <c r="F187" s="3" t="s">
        <v>1</v>
      </c>
      <c r="G187" s="3" t="s">
        <v>1</v>
      </c>
      <c r="H187" s="4">
        <f aca="true" t="shared" si="61" ref="H187:M187">H188</f>
        <v>20000</v>
      </c>
      <c r="I187" s="4">
        <f t="shared" si="61"/>
        <v>0</v>
      </c>
      <c r="J187" s="4">
        <f t="shared" si="61"/>
        <v>0</v>
      </c>
      <c r="K187" s="4">
        <f t="shared" si="61"/>
        <v>0</v>
      </c>
      <c r="L187" s="4">
        <f t="shared" si="61"/>
        <v>0</v>
      </c>
      <c r="M187" s="4">
        <f t="shared" si="61"/>
        <v>0</v>
      </c>
      <c r="N187" s="4">
        <f>H187-J187</f>
        <v>20000</v>
      </c>
      <c r="O187" s="4">
        <v>0</v>
      </c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85"/>
      <c r="GM187" s="85"/>
      <c r="GN187" s="85"/>
      <c r="GO187" s="85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  <c r="II187" s="85"/>
      <c r="IJ187" s="85"/>
      <c r="IK187" s="85"/>
      <c r="IL187" s="85"/>
      <c r="IM187" s="85"/>
      <c r="IN187" s="85"/>
      <c r="IO187" s="85"/>
      <c r="IP187" s="85"/>
      <c r="IQ187" s="85"/>
      <c r="IR187" s="85"/>
      <c r="IS187" s="85"/>
      <c r="IT187" s="85"/>
    </row>
    <row r="188" spans="1:15" s="84" customFormat="1" ht="21" customHeight="1">
      <c r="A188" s="5" t="s">
        <v>14</v>
      </c>
      <c r="B188" s="6">
        <v>951</v>
      </c>
      <c r="C188" s="6" t="s">
        <v>68</v>
      </c>
      <c r="D188" s="7" t="s">
        <v>444</v>
      </c>
      <c r="E188" s="7" t="s">
        <v>16</v>
      </c>
      <c r="F188" s="7">
        <v>220</v>
      </c>
      <c r="G188" s="7" t="s">
        <v>1</v>
      </c>
      <c r="H188" s="8">
        <f>H189</f>
        <v>20000</v>
      </c>
      <c r="I188" s="8">
        <f>I189</f>
        <v>0</v>
      </c>
      <c r="J188" s="8">
        <f>J189</f>
        <v>0</v>
      </c>
      <c r="K188" s="8">
        <f>K190</f>
        <v>0</v>
      </c>
      <c r="L188" s="8">
        <f>L190</f>
        <v>0</v>
      </c>
      <c r="M188" s="8">
        <f>M189</f>
        <v>0</v>
      </c>
      <c r="N188" s="8">
        <f>H188-J188</f>
        <v>20000</v>
      </c>
      <c r="O188" s="8">
        <v>0</v>
      </c>
    </row>
    <row r="189" spans="1:15" s="84" customFormat="1" ht="22.5" customHeight="1">
      <c r="A189" s="5" t="s">
        <v>26</v>
      </c>
      <c r="B189" s="6">
        <v>951</v>
      </c>
      <c r="C189" s="6" t="s">
        <v>68</v>
      </c>
      <c r="D189" s="7" t="s">
        <v>444</v>
      </c>
      <c r="E189" s="7" t="s">
        <v>16</v>
      </c>
      <c r="F189" s="7">
        <v>225</v>
      </c>
      <c r="G189" s="31" t="s">
        <v>432</v>
      </c>
      <c r="H189" s="8">
        <v>20000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>H189-J189</f>
        <v>20000</v>
      </c>
      <c r="O189" s="8">
        <v>0</v>
      </c>
    </row>
    <row r="190" spans="1:254" s="68" customFormat="1" ht="45.75" customHeight="1">
      <c r="A190" s="1" t="s">
        <v>345</v>
      </c>
      <c r="B190" s="2">
        <v>951</v>
      </c>
      <c r="C190" s="2" t="s">
        <v>68</v>
      </c>
      <c r="D190" s="3" t="s">
        <v>134</v>
      </c>
      <c r="E190" s="3" t="s">
        <v>1</v>
      </c>
      <c r="F190" s="3" t="s">
        <v>1</v>
      </c>
      <c r="G190" s="3" t="s">
        <v>1</v>
      </c>
      <c r="H190" s="4">
        <f>H191+H195</f>
        <v>1330500</v>
      </c>
      <c r="I190" s="4">
        <f>I191+I195</f>
        <v>256500</v>
      </c>
      <c r="J190" s="4">
        <f>J191+J195</f>
        <v>256500</v>
      </c>
      <c r="K190" s="4">
        <f>K191</f>
        <v>0</v>
      </c>
      <c r="L190" s="4">
        <f>L191</f>
        <v>0</v>
      </c>
      <c r="M190" s="4">
        <f>M191+M195</f>
        <v>256500</v>
      </c>
      <c r="N190" s="4">
        <f>N191+N195</f>
        <v>1074000</v>
      </c>
      <c r="O190" s="4">
        <v>0</v>
      </c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  <c r="FS190" s="85"/>
      <c r="FT190" s="85"/>
      <c r="FU190" s="85"/>
      <c r="FV190" s="85"/>
      <c r="FW190" s="85"/>
      <c r="FX190" s="85"/>
      <c r="FY190" s="85"/>
      <c r="FZ190" s="85"/>
      <c r="GA190" s="85"/>
      <c r="GB190" s="85"/>
      <c r="GC190" s="85"/>
      <c r="GD190" s="85"/>
      <c r="GE190" s="85"/>
      <c r="GF190" s="85"/>
      <c r="GG190" s="85"/>
      <c r="GH190" s="85"/>
      <c r="GI190" s="85"/>
      <c r="GJ190" s="85"/>
      <c r="GK190" s="85"/>
      <c r="GL190" s="85"/>
      <c r="GM190" s="85"/>
      <c r="GN190" s="85"/>
      <c r="GO190" s="85"/>
      <c r="GP190" s="85"/>
      <c r="GQ190" s="85"/>
      <c r="GR190" s="85"/>
      <c r="GS190" s="85"/>
      <c r="GT190" s="85"/>
      <c r="GU190" s="85"/>
      <c r="GV190" s="85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85"/>
      <c r="IH190" s="85"/>
      <c r="II190" s="85"/>
      <c r="IJ190" s="85"/>
      <c r="IK190" s="85"/>
      <c r="IL190" s="85"/>
      <c r="IM190" s="85"/>
      <c r="IN190" s="85"/>
      <c r="IO190" s="85"/>
      <c r="IP190" s="85"/>
      <c r="IQ190" s="85"/>
      <c r="IR190" s="85"/>
      <c r="IS190" s="85"/>
      <c r="IT190" s="85"/>
    </row>
    <row r="191" spans="1:15" s="84" customFormat="1" ht="21" customHeight="1">
      <c r="A191" s="5" t="s">
        <v>14</v>
      </c>
      <c r="B191" s="6">
        <v>951</v>
      </c>
      <c r="C191" s="6" t="s">
        <v>68</v>
      </c>
      <c r="D191" s="7" t="s">
        <v>134</v>
      </c>
      <c r="E191" s="7" t="s">
        <v>16</v>
      </c>
      <c r="F191" s="7">
        <v>220</v>
      </c>
      <c r="G191" s="7" t="s">
        <v>1</v>
      </c>
      <c r="H191" s="8">
        <f>H193+H194</f>
        <v>1330500</v>
      </c>
      <c r="I191" s="8">
        <f>I193+I194</f>
        <v>256500</v>
      </c>
      <c r="J191" s="8">
        <f>J193+J194</f>
        <v>256500</v>
      </c>
      <c r="K191" s="8">
        <f>K192</f>
        <v>0</v>
      </c>
      <c r="L191" s="8">
        <f>L192</f>
        <v>0</v>
      </c>
      <c r="M191" s="8">
        <f>M193+M194</f>
        <v>256500</v>
      </c>
      <c r="N191" s="8">
        <f t="shared" si="47"/>
        <v>1074000</v>
      </c>
      <c r="O191" s="8">
        <v>0</v>
      </c>
    </row>
    <row r="192" spans="1:15" s="84" customFormat="1" ht="22.5" customHeight="1" hidden="1">
      <c r="A192" s="5" t="s">
        <v>26</v>
      </c>
      <c r="B192" s="6">
        <v>951</v>
      </c>
      <c r="C192" s="6" t="s">
        <v>68</v>
      </c>
      <c r="D192" s="7" t="s">
        <v>134</v>
      </c>
      <c r="E192" s="7" t="s">
        <v>16</v>
      </c>
      <c r="F192" s="7">
        <v>225</v>
      </c>
      <c r="G192" s="31" t="s">
        <v>95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7"/>
        <v>0</v>
      </c>
      <c r="O192" s="8">
        <v>0</v>
      </c>
    </row>
    <row r="193" spans="1:15" s="84" customFormat="1" ht="22.5" customHeight="1">
      <c r="A193" s="5" t="s">
        <v>26</v>
      </c>
      <c r="B193" s="6">
        <v>951</v>
      </c>
      <c r="C193" s="6" t="s">
        <v>68</v>
      </c>
      <c r="D193" s="7" t="s">
        <v>134</v>
      </c>
      <c r="E193" s="7" t="s">
        <v>16</v>
      </c>
      <c r="F193" s="7">
        <v>225</v>
      </c>
      <c r="G193" s="31" t="s">
        <v>432</v>
      </c>
      <c r="H193" s="8">
        <v>45000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7"/>
        <v>45000</v>
      </c>
      <c r="O193" s="8">
        <v>0</v>
      </c>
    </row>
    <row r="194" spans="1:15" s="84" customFormat="1" ht="22.5" customHeight="1">
      <c r="A194" s="5" t="s">
        <v>26</v>
      </c>
      <c r="B194" s="6">
        <v>951</v>
      </c>
      <c r="C194" s="6" t="s">
        <v>68</v>
      </c>
      <c r="D194" s="7" t="s">
        <v>134</v>
      </c>
      <c r="E194" s="7" t="s">
        <v>16</v>
      </c>
      <c r="F194" s="7">
        <v>225</v>
      </c>
      <c r="G194" s="31" t="s">
        <v>477</v>
      </c>
      <c r="H194" s="8">
        <v>1285500</v>
      </c>
      <c r="I194" s="8">
        <v>256500</v>
      </c>
      <c r="J194" s="8">
        <v>256500</v>
      </c>
      <c r="K194" s="8">
        <v>0</v>
      </c>
      <c r="L194" s="8">
        <v>0</v>
      </c>
      <c r="M194" s="8">
        <v>256500</v>
      </c>
      <c r="N194" s="8">
        <f>H194-J194</f>
        <v>1029000</v>
      </c>
      <c r="O194" s="8">
        <v>0</v>
      </c>
    </row>
    <row r="195" spans="1:15" s="84" customFormat="1" ht="26.25" customHeight="1" hidden="1">
      <c r="A195" s="5" t="s">
        <v>397</v>
      </c>
      <c r="B195" s="6">
        <v>951</v>
      </c>
      <c r="C195" s="6" t="s">
        <v>68</v>
      </c>
      <c r="D195" s="7" t="s">
        <v>134</v>
      </c>
      <c r="E195" s="7" t="s">
        <v>16</v>
      </c>
      <c r="F195" s="7">
        <v>300</v>
      </c>
      <c r="G195" s="7" t="s">
        <v>1</v>
      </c>
      <c r="H195" s="8">
        <f>H196+H198</f>
        <v>0</v>
      </c>
      <c r="I195" s="8">
        <f>I196+I198</f>
        <v>0</v>
      </c>
      <c r="J195" s="8">
        <f>J196+J198</f>
        <v>0</v>
      </c>
      <c r="K195" s="8">
        <f>K196</f>
        <v>0</v>
      </c>
      <c r="L195" s="8">
        <f>L196</f>
        <v>0</v>
      </c>
      <c r="M195" s="8">
        <f>M196+M198</f>
        <v>0</v>
      </c>
      <c r="N195" s="8">
        <f t="shared" si="47"/>
        <v>0</v>
      </c>
      <c r="O195" s="8">
        <v>0</v>
      </c>
    </row>
    <row r="196" spans="1:15" s="84" customFormat="1" ht="26.25" customHeight="1" hidden="1">
      <c r="A196" s="5" t="s">
        <v>110</v>
      </c>
      <c r="B196" s="6">
        <v>951</v>
      </c>
      <c r="C196" s="6" t="s">
        <v>68</v>
      </c>
      <c r="D196" s="7" t="s">
        <v>134</v>
      </c>
      <c r="E196" s="7" t="s">
        <v>16</v>
      </c>
      <c r="F196" s="7">
        <v>310</v>
      </c>
      <c r="G196" s="7" t="s">
        <v>1</v>
      </c>
      <c r="H196" s="8">
        <f>H197</f>
        <v>0</v>
      </c>
      <c r="I196" s="8">
        <f>I197</f>
        <v>0</v>
      </c>
      <c r="J196" s="8">
        <f>J197</f>
        <v>0</v>
      </c>
      <c r="K196" s="8">
        <f>K197</f>
        <v>0</v>
      </c>
      <c r="L196" s="8">
        <f>L197</f>
        <v>0</v>
      </c>
      <c r="M196" s="8">
        <f>M197</f>
        <v>0</v>
      </c>
      <c r="N196" s="8">
        <f t="shared" si="47"/>
        <v>0</v>
      </c>
      <c r="O196" s="8">
        <v>0</v>
      </c>
    </row>
    <row r="197" spans="1:15" s="84" customFormat="1" ht="24" customHeight="1" hidden="1">
      <c r="A197" s="5" t="s">
        <v>110</v>
      </c>
      <c r="B197" s="6">
        <v>951</v>
      </c>
      <c r="C197" s="6" t="s">
        <v>68</v>
      </c>
      <c r="D197" s="7" t="s">
        <v>134</v>
      </c>
      <c r="E197" s="7" t="s">
        <v>16</v>
      </c>
      <c r="F197" s="7">
        <v>310</v>
      </c>
      <c r="G197" s="7" t="s">
        <v>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7"/>
        <v>0</v>
      </c>
      <c r="O197" s="8">
        <v>0</v>
      </c>
    </row>
    <row r="198" spans="1:15" s="84" customFormat="1" ht="22.5" customHeight="1" hidden="1">
      <c r="A198" s="5" t="s">
        <v>19</v>
      </c>
      <c r="B198" s="6">
        <v>951</v>
      </c>
      <c r="C198" s="6" t="s">
        <v>68</v>
      </c>
      <c r="D198" s="7" t="s">
        <v>134</v>
      </c>
      <c r="E198" s="7" t="s">
        <v>16</v>
      </c>
      <c r="F198" s="7">
        <v>340</v>
      </c>
      <c r="G198" s="7" t="s">
        <v>1</v>
      </c>
      <c r="H198" s="8">
        <f aca="true" t="shared" si="62" ref="H198:M198">H199</f>
        <v>0</v>
      </c>
      <c r="I198" s="8">
        <f t="shared" si="62"/>
        <v>0</v>
      </c>
      <c r="J198" s="8">
        <f t="shared" si="62"/>
        <v>0</v>
      </c>
      <c r="K198" s="8">
        <f t="shared" si="62"/>
        <v>0</v>
      </c>
      <c r="L198" s="8">
        <f t="shared" si="62"/>
        <v>0</v>
      </c>
      <c r="M198" s="8">
        <f t="shared" si="62"/>
        <v>0</v>
      </c>
      <c r="N198" s="8">
        <f t="shared" si="47"/>
        <v>0</v>
      </c>
      <c r="O198" s="8">
        <v>0</v>
      </c>
    </row>
    <row r="199" spans="1:15" s="84" customFormat="1" ht="20.25" customHeight="1" hidden="1">
      <c r="A199" s="5" t="s">
        <v>19</v>
      </c>
      <c r="B199" s="6">
        <v>951</v>
      </c>
      <c r="C199" s="6" t="s">
        <v>68</v>
      </c>
      <c r="D199" s="7" t="s">
        <v>134</v>
      </c>
      <c r="E199" s="7" t="s">
        <v>16</v>
      </c>
      <c r="F199" s="7">
        <v>340</v>
      </c>
      <c r="G199" s="7">
        <v>100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7"/>
        <v>0</v>
      </c>
      <c r="O199" s="8">
        <v>0</v>
      </c>
    </row>
    <row r="200" spans="1:254" s="68" customFormat="1" ht="24" customHeight="1">
      <c r="A200" s="1" t="s">
        <v>446</v>
      </c>
      <c r="B200" s="2">
        <v>951</v>
      </c>
      <c r="C200" s="2" t="s">
        <v>68</v>
      </c>
      <c r="D200" s="3" t="s">
        <v>366</v>
      </c>
      <c r="E200" s="3" t="s">
        <v>1</v>
      </c>
      <c r="F200" s="3" t="s">
        <v>1</v>
      </c>
      <c r="G200" s="3" t="s">
        <v>1</v>
      </c>
      <c r="H200" s="4">
        <f aca="true" t="shared" si="63" ref="H200:M200">H201</f>
        <v>90000</v>
      </c>
      <c r="I200" s="4">
        <f t="shared" si="63"/>
        <v>0</v>
      </c>
      <c r="J200" s="4">
        <f t="shared" si="63"/>
        <v>0</v>
      </c>
      <c r="K200" s="4">
        <f t="shared" si="63"/>
        <v>0</v>
      </c>
      <c r="L200" s="4">
        <f t="shared" si="63"/>
        <v>0</v>
      </c>
      <c r="M200" s="4">
        <f t="shared" si="63"/>
        <v>0</v>
      </c>
      <c r="N200" s="4">
        <f t="shared" si="47"/>
        <v>90000</v>
      </c>
      <c r="O200" s="4">
        <v>0</v>
      </c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</row>
    <row r="201" spans="1:15" s="84" customFormat="1" ht="21" customHeight="1">
      <c r="A201" s="5" t="s">
        <v>14</v>
      </c>
      <c r="B201" s="6">
        <v>951</v>
      </c>
      <c r="C201" s="6" t="s">
        <v>68</v>
      </c>
      <c r="D201" s="7" t="s">
        <v>366</v>
      </c>
      <c r="E201" s="7" t="s">
        <v>16</v>
      </c>
      <c r="F201" s="7">
        <v>220</v>
      </c>
      <c r="G201" s="7" t="s">
        <v>1</v>
      </c>
      <c r="H201" s="8">
        <f>H202+H203</f>
        <v>90000</v>
      </c>
      <c r="I201" s="8">
        <f>I202+I203</f>
        <v>0</v>
      </c>
      <c r="J201" s="8">
        <f>J202+J203</f>
        <v>0</v>
      </c>
      <c r="K201" s="8">
        <f>K203</f>
        <v>0</v>
      </c>
      <c r="L201" s="8">
        <f>L203</f>
        <v>0</v>
      </c>
      <c r="M201" s="8">
        <f>M202+M203</f>
        <v>0</v>
      </c>
      <c r="N201" s="8">
        <f t="shared" si="47"/>
        <v>90000</v>
      </c>
      <c r="O201" s="8">
        <v>0</v>
      </c>
    </row>
    <row r="202" spans="1:15" s="84" customFormat="1" ht="22.5" customHeight="1">
      <c r="A202" s="5" t="s">
        <v>26</v>
      </c>
      <c r="B202" s="6">
        <v>951</v>
      </c>
      <c r="C202" s="6" t="s">
        <v>68</v>
      </c>
      <c r="D202" s="7" t="s">
        <v>366</v>
      </c>
      <c r="E202" s="7" t="s">
        <v>16</v>
      </c>
      <c r="F202" s="7">
        <v>226</v>
      </c>
      <c r="G202" s="31" t="s">
        <v>432</v>
      </c>
      <c r="H202" s="8">
        <v>20000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7"/>
        <v>20000</v>
      </c>
      <c r="O202" s="8">
        <v>0</v>
      </c>
    </row>
    <row r="203" spans="1:15" s="84" customFormat="1" ht="22.5" customHeight="1">
      <c r="A203" s="5" t="s">
        <v>26</v>
      </c>
      <c r="B203" s="6">
        <v>951</v>
      </c>
      <c r="C203" s="6" t="s">
        <v>68</v>
      </c>
      <c r="D203" s="7" t="s">
        <v>366</v>
      </c>
      <c r="E203" s="7" t="s">
        <v>16</v>
      </c>
      <c r="F203" s="7">
        <v>226</v>
      </c>
      <c r="G203" s="31" t="s">
        <v>477</v>
      </c>
      <c r="H203" s="8">
        <v>70000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7"/>
        <v>70000</v>
      </c>
      <c r="O203" s="8">
        <v>0</v>
      </c>
    </row>
    <row r="204" spans="1:254" s="68" customFormat="1" ht="24.75" customHeight="1" hidden="1">
      <c r="A204" s="1" t="s">
        <v>344</v>
      </c>
      <c r="B204" s="2">
        <v>951</v>
      </c>
      <c r="C204" s="2" t="s">
        <v>68</v>
      </c>
      <c r="D204" s="3" t="s">
        <v>343</v>
      </c>
      <c r="E204" s="7"/>
      <c r="F204" s="7"/>
      <c r="G204" s="7"/>
      <c r="H204" s="4">
        <f aca="true" t="shared" si="64" ref="H204:M204">H205+H209+H207</f>
        <v>0</v>
      </c>
      <c r="I204" s="4">
        <f t="shared" si="64"/>
        <v>0</v>
      </c>
      <c r="J204" s="4">
        <f t="shared" si="64"/>
        <v>0</v>
      </c>
      <c r="K204" s="4">
        <f t="shared" si="64"/>
        <v>0</v>
      </c>
      <c r="L204" s="4">
        <f t="shared" si="64"/>
        <v>0</v>
      </c>
      <c r="M204" s="4">
        <f t="shared" si="64"/>
        <v>0</v>
      </c>
      <c r="N204" s="8">
        <f t="shared" si="47"/>
        <v>0</v>
      </c>
      <c r="O204" s="8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0.25" customHeight="1" hidden="1">
      <c r="A205" s="5" t="s">
        <v>14</v>
      </c>
      <c r="B205" s="6">
        <v>951</v>
      </c>
      <c r="C205" s="6" t="s">
        <v>68</v>
      </c>
      <c r="D205" s="7" t="s">
        <v>343</v>
      </c>
      <c r="E205" s="7" t="s">
        <v>16</v>
      </c>
      <c r="F205" s="7" t="s">
        <v>15</v>
      </c>
      <c r="G205" s="7" t="s">
        <v>1</v>
      </c>
      <c r="H205" s="8">
        <f aca="true" t="shared" si="65" ref="H205:M205">H206</f>
        <v>0</v>
      </c>
      <c r="I205" s="8">
        <f t="shared" si="65"/>
        <v>0</v>
      </c>
      <c r="J205" s="8">
        <f t="shared" si="65"/>
        <v>0</v>
      </c>
      <c r="K205" s="8">
        <f t="shared" si="65"/>
        <v>0</v>
      </c>
      <c r="L205" s="8">
        <f t="shared" si="65"/>
        <v>0</v>
      </c>
      <c r="M205" s="8">
        <f t="shared" si="65"/>
        <v>0</v>
      </c>
      <c r="N205" s="8">
        <f t="shared" si="47"/>
        <v>0</v>
      </c>
      <c r="O205" s="8">
        <v>0</v>
      </c>
    </row>
    <row r="206" spans="1:15" s="84" customFormat="1" ht="19.5" customHeight="1" hidden="1">
      <c r="A206" s="5" t="s">
        <v>26</v>
      </c>
      <c r="B206" s="6">
        <v>951</v>
      </c>
      <c r="C206" s="6" t="s">
        <v>68</v>
      </c>
      <c r="D206" s="7" t="s">
        <v>343</v>
      </c>
      <c r="E206" s="7" t="s">
        <v>16</v>
      </c>
      <c r="F206" s="7" t="s">
        <v>27</v>
      </c>
      <c r="G206" s="7" t="s">
        <v>8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47"/>
        <v>0</v>
      </c>
      <c r="O206" s="8">
        <v>0</v>
      </c>
    </row>
    <row r="207" spans="1:15" s="84" customFormat="1" ht="19.5" customHeight="1" hidden="1">
      <c r="A207" s="5"/>
      <c r="B207" s="6">
        <v>951</v>
      </c>
      <c r="C207" s="6" t="s">
        <v>68</v>
      </c>
      <c r="D207" s="7" t="s">
        <v>134</v>
      </c>
      <c r="E207" s="7" t="s">
        <v>16</v>
      </c>
      <c r="F207" s="7">
        <v>310</v>
      </c>
      <c r="G207" s="7" t="s">
        <v>1</v>
      </c>
      <c r="H207" s="8">
        <f aca="true" t="shared" si="66" ref="H207:M207">H208</f>
        <v>0</v>
      </c>
      <c r="I207" s="8">
        <f t="shared" si="66"/>
        <v>0</v>
      </c>
      <c r="J207" s="8">
        <f t="shared" si="66"/>
        <v>0</v>
      </c>
      <c r="K207" s="8">
        <f t="shared" si="66"/>
        <v>0</v>
      </c>
      <c r="L207" s="8">
        <f t="shared" si="66"/>
        <v>0</v>
      </c>
      <c r="M207" s="8">
        <f t="shared" si="66"/>
        <v>0</v>
      </c>
      <c r="N207" s="8">
        <f t="shared" si="47"/>
        <v>0</v>
      </c>
      <c r="O207" s="8">
        <v>0</v>
      </c>
    </row>
    <row r="208" spans="1:15" s="84" customFormat="1" ht="19.5" customHeight="1" hidden="1">
      <c r="A208" s="5"/>
      <c r="B208" s="6">
        <v>951</v>
      </c>
      <c r="C208" s="6" t="s">
        <v>68</v>
      </c>
      <c r="D208" s="7" t="s">
        <v>134</v>
      </c>
      <c r="E208" s="7" t="s">
        <v>16</v>
      </c>
      <c r="F208" s="7">
        <v>310</v>
      </c>
      <c r="G208" s="7" t="s">
        <v>8</v>
      </c>
      <c r="H208" s="8">
        <v>0</v>
      </c>
      <c r="I208" s="8">
        <v>0</v>
      </c>
      <c r="J208" s="8">
        <v>0</v>
      </c>
      <c r="K208" s="8"/>
      <c r="L208" s="8"/>
      <c r="M208" s="8">
        <v>0</v>
      </c>
      <c r="N208" s="8">
        <f t="shared" si="47"/>
        <v>0</v>
      </c>
      <c r="O208" s="8">
        <v>0</v>
      </c>
    </row>
    <row r="209" spans="1:15" s="84" customFormat="1" ht="20.25" customHeight="1" hidden="1">
      <c r="A209" s="5" t="s">
        <v>19</v>
      </c>
      <c r="B209" s="6">
        <v>951</v>
      </c>
      <c r="C209" s="6" t="s">
        <v>68</v>
      </c>
      <c r="D209" s="7" t="s">
        <v>343</v>
      </c>
      <c r="E209" s="7" t="s">
        <v>16</v>
      </c>
      <c r="F209" s="7" t="s">
        <v>20</v>
      </c>
      <c r="G209" s="7" t="s">
        <v>1</v>
      </c>
      <c r="H209" s="8">
        <f aca="true" t="shared" si="67" ref="H209:M209">H210</f>
        <v>0</v>
      </c>
      <c r="I209" s="8">
        <f t="shared" si="67"/>
        <v>0</v>
      </c>
      <c r="J209" s="8">
        <f t="shared" si="67"/>
        <v>0</v>
      </c>
      <c r="K209" s="8">
        <f t="shared" si="67"/>
        <v>0</v>
      </c>
      <c r="L209" s="8">
        <f t="shared" si="67"/>
        <v>0</v>
      </c>
      <c r="M209" s="8">
        <f t="shared" si="67"/>
        <v>0</v>
      </c>
      <c r="N209" s="8">
        <f t="shared" si="47"/>
        <v>0</v>
      </c>
      <c r="O209" s="8">
        <v>0</v>
      </c>
    </row>
    <row r="210" spans="1:15" s="84" customFormat="1" ht="18.75" customHeight="1">
      <c r="A210" s="5" t="s">
        <v>19</v>
      </c>
      <c r="B210" s="6">
        <v>951</v>
      </c>
      <c r="C210" s="6" t="s">
        <v>68</v>
      </c>
      <c r="D210" s="7" t="s">
        <v>343</v>
      </c>
      <c r="E210" s="7" t="s">
        <v>16</v>
      </c>
      <c r="F210" s="7" t="s">
        <v>20</v>
      </c>
      <c r="G210" s="7" t="s">
        <v>8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 t="shared" si="47"/>
        <v>0</v>
      </c>
      <c r="O210" s="8">
        <v>0</v>
      </c>
    </row>
    <row r="211" spans="1:254" s="68" customFormat="1" ht="32.25" customHeight="1">
      <c r="A211" s="1" t="s">
        <v>448</v>
      </c>
      <c r="B211" s="2">
        <v>951</v>
      </c>
      <c r="C211" s="2" t="s">
        <v>68</v>
      </c>
      <c r="D211" s="3" t="s">
        <v>447</v>
      </c>
      <c r="E211" s="3" t="s">
        <v>1</v>
      </c>
      <c r="F211" s="3" t="s">
        <v>1</v>
      </c>
      <c r="G211" s="3" t="s">
        <v>1</v>
      </c>
      <c r="H211" s="4">
        <f aca="true" t="shared" si="68" ref="H211:M211">H212</f>
        <v>10000</v>
      </c>
      <c r="I211" s="4">
        <f t="shared" si="68"/>
        <v>0</v>
      </c>
      <c r="J211" s="4">
        <f t="shared" si="68"/>
        <v>0</v>
      </c>
      <c r="K211" s="4">
        <f t="shared" si="68"/>
        <v>0</v>
      </c>
      <c r="L211" s="4">
        <f t="shared" si="68"/>
        <v>0</v>
      </c>
      <c r="M211" s="4">
        <f t="shared" si="68"/>
        <v>0</v>
      </c>
      <c r="N211" s="4">
        <f>H211-J211</f>
        <v>10000</v>
      </c>
      <c r="O211" s="4">
        <v>0</v>
      </c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  <c r="FS211" s="85"/>
      <c r="FT211" s="85"/>
      <c r="FU211" s="85"/>
      <c r="FV211" s="85"/>
      <c r="FW211" s="85"/>
      <c r="FX211" s="85"/>
      <c r="FY211" s="85"/>
      <c r="FZ211" s="85"/>
      <c r="GA211" s="85"/>
      <c r="GB211" s="85"/>
      <c r="GC211" s="85"/>
      <c r="GD211" s="85"/>
      <c r="GE211" s="85"/>
      <c r="GF211" s="85"/>
      <c r="GG211" s="85"/>
      <c r="GH211" s="85"/>
      <c r="GI211" s="85"/>
      <c r="GJ211" s="85"/>
      <c r="GK211" s="85"/>
      <c r="GL211" s="85"/>
      <c r="GM211" s="85"/>
      <c r="GN211" s="85"/>
      <c r="GO211" s="85"/>
      <c r="GP211" s="85"/>
      <c r="GQ211" s="85"/>
      <c r="GR211" s="85"/>
      <c r="GS211" s="85"/>
      <c r="GT211" s="85"/>
      <c r="GU211" s="85"/>
      <c r="GV211" s="85"/>
      <c r="GW211" s="85"/>
      <c r="GX211" s="85"/>
      <c r="GY211" s="85"/>
      <c r="GZ211" s="85"/>
      <c r="HA211" s="85"/>
      <c r="HB211" s="85"/>
      <c r="HC211" s="85"/>
      <c r="HD211" s="85"/>
      <c r="HE211" s="85"/>
      <c r="HF211" s="85"/>
      <c r="HG211" s="85"/>
      <c r="HH211" s="85"/>
      <c r="HI211" s="85"/>
      <c r="HJ211" s="85"/>
      <c r="HK211" s="85"/>
      <c r="HL211" s="85"/>
      <c r="HM211" s="85"/>
      <c r="HN211" s="85"/>
      <c r="HO211" s="85"/>
      <c r="HP211" s="85"/>
      <c r="HQ211" s="85"/>
      <c r="HR211" s="85"/>
      <c r="HS211" s="85"/>
      <c r="HT211" s="85"/>
      <c r="HU211" s="85"/>
      <c r="HV211" s="85"/>
      <c r="HW211" s="85"/>
      <c r="HX211" s="85"/>
      <c r="HY211" s="85"/>
      <c r="HZ211" s="85"/>
      <c r="IA211" s="85"/>
      <c r="IB211" s="85"/>
      <c r="IC211" s="85"/>
      <c r="ID211" s="85"/>
      <c r="IE211" s="85"/>
      <c r="IF211" s="85"/>
      <c r="IG211" s="85"/>
      <c r="IH211" s="85"/>
      <c r="II211" s="85"/>
      <c r="IJ211" s="85"/>
      <c r="IK211" s="85"/>
      <c r="IL211" s="85"/>
      <c r="IM211" s="85"/>
      <c r="IN211" s="85"/>
      <c r="IO211" s="85"/>
      <c r="IP211" s="85"/>
      <c r="IQ211" s="85"/>
      <c r="IR211" s="85"/>
      <c r="IS211" s="85"/>
      <c r="IT211" s="85"/>
    </row>
    <row r="212" spans="1:15" s="84" customFormat="1" ht="21" customHeight="1">
      <c r="A212" s="5" t="s">
        <v>14</v>
      </c>
      <c r="B212" s="6">
        <v>951</v>
      </c>
      <c r="C212" s="6" t="s">
        <v>68</v>
      </c>
      <c r="D212" s="7" t="s">
        <v>447</v>
      </c>
      <c r="E212" s="7" t="s">
        <v>16</v>
      </c>
      <c r="F212" s="7">
        <v>220</v>
      </c>
      <c r="G212" s="7" t="s">
        <v>1</v>
      </c>
      <c r="H212" s="8">
        <f>H213+H214</f>
        <v>10000</v>
      </c>
      <c r="I212" s="8">
        <f>I213+I214</f>
        <v>0</v>
      </c>
      <c r="J212" s="8">
        <f>J213+J214</f>
        <v>0</v>
      </c>
      <c r="K212" s="8">
        <f>K214</f>
        <v>0</v>
      </c>
      <c r="L212" s="8">
        <f>L214</f>
        <v>0</v>
      </c>
      <c r="M212" s="8">
        <f>M213+M214</f>
        <v>0</v>
      </c>
      <c r="N212" s="8">
        <f>H212-J212</f>
        <v>10000</v>
      </c>
      <c r="O212" s="8">
        <v>0</v>
      </c>
    </row>
    <row r="213" spans="1:15" s="84" customFormat="1" ht="22.5" customHeight="1">
      <c r="A213" s="5" t="s">
        <v>26</v>
      </c>
      <c r="B213" s="6">
        <v>951</v>
      </c>
      <c r="C213" s="6" t="s">
        <v>68</v>
      </c>
      <c r="D213" s="7" t="s">
        <v>447</v>
      </c>
      <c r="E213" s="7" t="s">
        <v>16</v>
      </c>
      <c r="F213" s="7">
        <v>225</v>
      </c>
      <c r="G213" s="31" t="s">
        <v>432</v>
      </c>
      <c r="H213" s="8">
        <v>10000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>H213-J213</f>
        <v>10000</v>
      </c>
      <c r="O213" s="8">
        <v>0</v>
      </c>
    </row>
    <row r="214" spans="1:15" s="84" customFormat="1" ht="22.5" customHeight="1" hidden="1">
      <c r="A214" s="5" t="s">
        <v>17</v>
      </c>
      <c r="B214" s="6">
        <v>951</v>
      </c>
      <c r="C214" s="6" t="s">
        <v>68</v>
      </c>
      <c r="D214" s="7" t="s">
        <v>447</v>
      </c>
      <c r="E214" s="7" t="s">
        <v>16</v>
      </c>
      <c r="F214" s="7">
        <v>226</v>
      </c>
      <c r="G214" s="31" t="s">
        <v>95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0</v>
      </c>
      <c r="O214" s="8">
        <v>0</v>
      </c>
    </row>
    <row r="215" spans="1:254" s="68" customFormat="1" ht="76.5" customHeight="1">
      <c r="A215" s="1" t="s">
        <v>125</v>
      </c>
      <c r="B215" s="2">
        <v>951</v>
      </c>
      <c r="C215" s="2" t="s">
        <v>362</v>
      </c>
      <c r="D215" s="30" t="s">
        <v>126</v>
      </c>
      <c r="E215" s="3" t="s">
        <v>1</v>
      </c>
      <c r="F215" s="3" t="s">
        <v>1</v>
      </c>
      <c r="G215" s="3" t="s">
        <v>1</v>
      </c>
      <c r="H215" s="4">
        <f>H216</f>
        <v>10500</v>
      </c>
      <c r="I215" s="4">
        <f aca="true" t="shared" si="69" ref="I215:M216">I216</f>
        <v>0</v>
      </c>
      <c r="J215" s="4">
        <f t="shared" si="69"/>
        <v>0</v>
      </c>
      <c r="K215" s="4">
        <f t="shared" si="69"/>
        <v>0</v>
      </c>
      <c r="L215" s="4">
        <f t="shared" si="69"/>
        <v>0</v>
      </c>
      <c r="M215" s="4">
        <f t="shared" si="69"/>
        <v>0</v>
      </c>
      <c r="N215" s="4">
        <f aca="true" t="shared" si="70" ref="N215:N229">H215-J215</f>
        <v>10500</v>
      </c>
      <c r="O215" s="4">
        <v>0</v>
      </c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  <c r="FS215" s="85"/>
      <c r="FT215" s="85"/>
      <c r="FU215" s="85"/>
      <c r="FV215" s="85"/>
      <c r="FW215" s="85"/>
      <c r="FX215" s="85"/>
      <c r="FY215" s="85"/>
      <c r="FZ215" s="85"/>
      <c r="GA215" s="85"/>
      <c r="GB215" s="85"/>
      <c r="GC215" s="85"/>
      <c r="GD215" s="85"/>
      <c r="GE215" s="85"/>
      <c r="GF215" s="85"/>
      <c r="GG215" s="85"/>
      <c r="GH215" s="85"/>
      <c r="GI215" s="85"/>
      <c r="GJ215" s="85"/>
      <c r="GK215" s="85"/>
      <c r="GL215" s="85"/>
      <c r="GM215" s="85"/>
      <c r="GN215" s="85"/>
      <c r="GO215" s="85"/>
      <c r="GP215" s="85"/>
      <c r="GQ215" s="85"/>
      <c r="GR215" s="85"/>
      <c r="GS215" s="85"/>
      <c r="GT215" s="85"/>
      <c r="GU215" s="85"/>
      <c r="GV215" s="85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85"/>
      <c r="IH215" s="85"/>
      <c r="II215" s="85"/>
      <c r="IJ215" s="85"/>
      <c r="IK215" s="85"/>
      <c r="IL215" s="85"/>
      <c r="IM215" s="85"/>
      <c r="IN215" s="85"/>
      <c r="IO215" s="85"/>
      <c r="IP215" s="85"/>
      <c r="IQ215" s="85"/>
      <c r="IR215" s="85"/>
      <c r="IS215" s="85"/>
      <c r="IT215" s="85"/>
    </row>
    <row r="216" spans="1:15" s="84" customFormat="1" ht="21" customHeight="1">
      <c r="A216" s="5" t="s">
        <v>14</v>
      </c>
      <c r="B216" s="6">
        <v>951</v>
      </c>
      <c r="C216" s="6" t="s">
        <v>362</v>
      </c>
      <c r="D216" s="31" t="s">
        <v>126</v>
      </c>
      <c r="E216" s="7" t="s">
        <v>16</v>
      </c>
      <c r="F216" s="7" t="s">
        <v>15</v>
      </c>
      <c r="G216" s="7" t="s">
        <v>1</v>
      </c>
      <c r="H216" s="8">
        <f>H217</f>
        <v>10500</v>
      </c>
      <c r="I216" s="8">
        <f t="shared" si="69"/>
        <v>0</v>
      </c>
      <c r="J216" s="8">
        <f t="shared" si="69"/>
        <v>0</v>
      </c>
      <c r="K216" s="8">
        <f t="shared" si="69"/>
        <v>0</v>
      </c>
      <c r="L216" s="8">
        <f t="shared" si="69"/>
        <v>0</v>
      </c>
      <c r="M216" s="8">
        <f t="shared" si="69"/>
        <v>0</v>
      </c>
      <c r="N216" s="8">
        <f t="shared" si="70"/>
        <v>10500</v>
      </c>
      <c r="O216" s="8">
        <v>0</v>
      </c>
    </row>
    <row r="217" spans="1:15" s="84" customFormat="1" ht="18" customHeight="1">
      <c r="A217" s="5" t="s">
        <v>17</v>
      </c>
      <c r="B217" s="6">
        <v>951</v>
      </c>
      <c r="C217" s="6" t="s">
        <v>362</v>
      </c>
      <c r="D217" s="31" t="s">
        <v>126</v>
      </c>
      <c r="E217" s="7" t="s">
        <v>16</v>
      </c>
      <c r="F217" s="7" t="s">
        <v>18</v>
      </c>
      <c r="G217" s="7">
        <v>100</v>
      </c>
      <c r="H217" s="8">
        <v>10500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70"/>
        <v>10500</v>
      </c>
      <c r="O217" s="8">
        <v>0</v>
      </c>
    </row>
    <row r="218" spans="1:15" s="84" customFormat="1" ht="27.75" customHeight="1">
      <c r="A218" s="1" t="s">
        <v>72</v>
      </c>
      <c r="B218" s="2">
        <v>951</v>
      </c>
      <c r="C218" s="2" t="s">
        <v>70</v>
      </c>
      <c r="D218" s="3" t="s">
        <v>135</v>
      </c>
      <c r="E218" s="7" t="s">
        <v>1</v>
      </c>
      <c r="F218" s="7" t="s">
        <v>1</v>
      </c>
      <c r="G218" s="7" t="s">
        <v>1</v>
      </c>
      <c r="H218" s="4">
        <f>H219+H222</f>
        <v>6035000</v>
      </c>
      <c r="I218" s="4">
        <f>I219+I222</f>
        <v>785800</v>
      </c>
      <c r="J218" s="4">
        <f>J219+J222</f>
        <v>785800</v>
      </c>
      <c r="K218" s="4">
        <f>K219+K222</f>
        <v>0</v>
      </c>
      <c r="L218" s="4">
        <f>L219+L222</f>
        <v>0</v>
      </c>
      <c r="M218" s="4">
        <f>M219+M222</f>
        <v>785800</v>
      </c>
      <c r="N218" s="4">
        <f t="shared" si="70"/>
        <v>5249200</v>
      </c>
      <c r="O218" s="4">
        <v>0</v>
      </c>
    </row>
    <row r="219" spans="1:15" s="84" customFormat="1" ht="24.75" customHeight="1">
      <c r="A219" s="5" t="s">
        <v>57</v>
      </c>
      <c r="B219" s="6">
        <v>951</v>
      </c>
      <c r="C219" s="6" t="s">
        <v>70</v>
      </c>
      <c r="D219" s="7" t="s">
        <v>135</v>
      </c>
      <c r="E219" s="7">
        <v>610</v>
      </c>
      <c r="F219" s="7" t="s">
        <v>58</v>
      </c>
      <c r="G219" s="7" t="s">
        <v>1</v>
      </c>
      <c r="H219" s="8">
        <f>H220+H221</f>
        <v>4215400</v>
      </c>
      <c r="I219" s="8">
        <f>I220+I221</f>
        <v>639800</v>
      </c>
      <c r="J219" s="8">
        <f>J220+J221</f>
        <v>639800</v>
      </c>
      <c r="K219" s="8">
        <f>K220</f>
        <v>0</v>
      </c>
      <c r="L219" s="8">
        <f>L220</f>
        <v>0</v>
      </c>
      <c r="M219" s="8">
        <f>M220+M221</f>
        <v>639800</v>
      </c>
      <c r="N219" s="8">
        <f t="shared" si="70"/>
        <v>3575600</v>
      </c>
      <c r="O219" s="8">
        <v>0</v>
      </c>
    </row>
    <row r="220" spans="1:15" s="84" customFormat="1" ht="30.75" customHeight="1">
      <c r="A220" s="5" t="s">
        <v>60</v>
      </c>
      <c r="B220" s="6">
        <v>951</v>
      </c>
      <c r="C220" s="6" t="s">
        <v>70</v>
      </c>
      <c r="D220" s="7" t="s">
        <v>135</v>
      </c>
      <c r="E220" s="7" t="s">
        <v>71</v>
      </c>
      <c r="F220" s="7" t="s">
        <v>61</v>
      </c>
      <c r="G220" s="7">
        <v>100</v>
      </c>
      <c r="H220" s="8">
        <v>3816400</v>
      </c>
      <c r="I220" s="8">
        <v>520100</v>
      </c>
      <c r="J220" s="8">
        <v>520100</v>
      </c>
      <c r="K220" s="8">
        <v>0</v>
      </c>
      <c r="L220" s="8">
        <v>0</v>
      </c>
      <c r="M220" s="8">
        <v>520100</v>
      </c>
      <c r="N220" s="8">
        <f t="shared" si="70"/>
        <v>3296300</v>
      </c>
      <c r="O220" s="8">
        <v>0</v>
      </c>
    </row>
    <row r="221" spans="1:15" s="84" customFormat="1" ht="30.75" customHeight="1">
      <c r="A221" s="5" t="s">
        <v>60</v>
      </c>
      <c r="B221" s="6">
        <v>951</v>
      </c>
      <c r="C221" s="6" t="s">
        <v>70</v>
      </c>
      <c r="D221" s="7" t="s">
        <v>135</v>
      </c>
      <c r="E221" s="7">
        <v>612</v>
      </c>
      <c r="F221" s="7" t="s">
        <v>61</v>
      </c>
      <c r="G221" s="7">
        <v>100</v>
      </c>
      <c r="H221" s="8">
        <v>399000</v>
      </c>
      <c r="I221" s="8">
        <v>119700</v>
      </c>
      <c r="J221" s="8">
        <v>119700</v>
      </c>
      <c r="K221" s="8">
        <v>0</v>
      </c>
      <c r="L221" s="8">
        <v>0</v>
      </c>
      <c r="M221" s="8">
        <v>119700</v>
      </c>
      <c r="N221" s="8">
        <f>H221-J221</f>
        <v>279300</v>
      </c>
      <c r="O221" s="8">
        <v>0</v>
      </c>
    </row>
    <row r="222" spans="1:15" s="84" customFormat="1" ht="24.75" customHeight="1">
      <c r="A222" s="5" t="s">
        <v>57</v>
      </c>
      <c r="B222" s="6">
        <v>951</v>
      </c>
      <c r="C222" s="6" t="s">
        <v>70</v>
      </c>
      <c r="D222" s="7" t="s">
        <v>135</v>
      </c>
      <c r="E222" s="7">
        <v>611</v>
      </c>
      <c r="F222" s="7" t="s">
        <v>58</v>
      </c>
      <c r="G222" s="7" t="s">
        <v>1</v>
      </c>
      <c r="H222" s="8">
        <f>H223</f>
        <v>1819600</v>
      </c>
      <c r="I222" s="8">
        <f>I223</f>
        <v>146000</v>
      </c>
      <c r="J222" s="8">
        <f>J223</f>
        <v>146000</v>
      </c>
      <c r="K222" s="8">
        <f>K224</f>
        <v>0</v>
      </c>
      <c r="L222" s="8">
        <f>L224</f>
        <v>0</v>
      </c>
      <c r="M222" s="8">
        <f>M223</f>
        <v>146000</v>
      </c>
      <c r="N222" s="8">
        <f t="shared" si="70"/>
        <v>1673600</v>
      </c>
      <c r="O222" s="8">
        <v>0</v>
      </c>
    </row>
    <row r="223" spans="1:15" s="84" customFormat="1" ht="30.75" customHeight="1">
      <c r="A223" s="5" t="s">
        <v>60</v>
      </c>
      <c r="B223" s="6">
        <v>951</v>
      </c>
      <c r="C223" s="6" t="s">
        <v>70</v>
      </c>
      <c r="D223" s="7" t="s">
        <v>135</v>
      </c>
      <c r="E223" s="7">
        <v>611</v>
      </c>
      <c r="F223" s="7" t="s">
        <v>61</v>
      </c>
      <c r="G223" s="7">
        <v>104</v>
      </c>
      <c r="H223" s="8">
        <v>1819600</v>
      </c>
      <c r="I223" s="8">
        <v>146000</v>
      </c>
      <c r="J223" s="8">
        <v>146000</v>
      </c>
      <c r="K223" s="8">
        <v>0</v>
      </c>
      <c r="L223" s="8">
        <v>0</v>
      </c>
      <c r="M223" s="8">
        <v>146000</v>
      </c>
      <c r="N223" s="8">
        <f t="shared" si="70"/>
        <v>1673600</v>
      </c>
      <c r="O223" s="8">
        <v>0</v>
      </c>
    </row>
    <row r="224" spans="1:15" s="84" customFormat="1" ht="48" customHeight="1" hidden="1">
      <c r="A224" s="1" t="s">
        <v>346</v>
      </c>
      <c r="B224" s="2">
        <v>951</v>
      </c>
      <c r="C224" s="2" t="s">
        <v>70</v>
      </c>
      <c r="D224" s="3" t="s">
        <v>375</v>
      </c>
      <c r="E224" s="7" t="s">
        <v>1</v>
      </c>
      <c r="F224" s="7" t="s">
        <v>1</v>
      </c>
      <c r="G224" s="7" t="s">
        <v>1</v>
      </c>
      <c r="H224" s="4">
        <f>H225</f>
        <v>0</v>
      </c>
      <c r="I224" s="4">
        <f aca="true" t="shared" si="71" ref="I224:J231">I225</f>
        <v>0</v>
      </c>
      <c r="J224" s="4">
        <f t="shared" si="71"/>
        <v>0</v>
      </c>
      <c r="K224" s="4">
        <f aca="true" t="shared" si="72" ref="K224:O231">K225</f>
        <v>0</v>
      </c>
      <c r="L224" s="4">
        <f t="shared" si="72"/>
        <v>0</v>
      </c>
      <c r="M224" s="4">
        <f t="shared" si="72"/>
        <v>0</v>
      </c>
      <c r="N224" s="4">
        <f t="shared" si="70"/>
        <v>0</v>
      </c>
      <c r="O224" s="4">
        <v>0</v>
      </c>
    </row>
    <row r="225" spans="1:15" s="84" customFormat="1" ht="24.75" customHeight="1" hidden="1">
      <c r="A225" s="5" t="s">
        <v>57</v>
      </c>
      <c r="B225" s="6">
        <v>951</v>
      </c>
      <c r="C225" s="6" t="s">
        <v>70</v>
      </c>
      <c r="D225" s="7" t="s">
        <v>375</v>
      </c>
      <c r="E225" s="7" t="s">
        <v>71</v>
      </c>
      <c r="F225" s="7" t="s">
        <v>58</v>
      </c>
      <c r="G225" s="7" t="s">
        <v>1</v>
      </c>
      <c r="H225" s="8">
        <f>H226</f>
        <v>0</v>
      </c>
      <c r="I225" s="8">
        <f t="shared" si="71"/>
        <v>0</v>
      </c>
      <c r="J225" s="8">
        <f t="shared" si="71"/>
        <v>0</v>
      </c>
      <c r="K225" s="8">
        <f t="shared" si="72"/>
        <v>0</v>
      </c>
      <c r="L225" s="8">
        <f t="shared" si="72"/>
        <v>0</v>
      </c>
      <c r="M225" s="8">
        <f t="shared" si="72"/>
        <v>0</v>
      </c>
      <c r="N225" s="8">
        <f t="shared" si="70"/>
        <v>0</v>
      </c>
      <c r="O225" s="8">
        <v>0</v>
      </c>
    </row>
    <row r="226" spans="1:15" s="84" customFormat="1" ht="30" customHeight="1" hidden="1">
      <c r="A226" s="5" t="s">
        <v>60</v>
      </c>
      <c r="B226" s="6">
        <v>951</v>
      </c>
      <c r="C226" s="6" t="s">
        <v>70</v>
      </c>
      <c r="D226" s="7" t="s">
        <v>375</v>
      </c>
      <c r="E226" s="7" t="s">
        <v>71</v>
      </c>
      <c r="F226" s="7" t="s">
        <v>61</v>
      </c>
      <c r="G226" s="7">
        <v>316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70"/>
        <v>0</v>
      </c>
      <c r="O226" s="8">
        <v>0</v>
      </c>
    </row>
    <row r="227" spans="1:15" s="84" customFormat="1" ht="48" customHeight="1" hidden="1">
      <c r="A227" s="1" t="s">
        <v>346</v>
      </c>
      <c r="B227" s="2">
        <v>951</v>
      </c>
      <c r="C227" s="2" t="s">
        <v>70</v>
      </c>
      <c r="D227" s="3" t="s">
        <v>375</v>
      </c>
      <c r="E227" s="7" t="s">
        <v>1</v>
      </c>
      <c r="F227" s="7" t="s">
        <v>1</v>
      </c>
      <c r="G227" s="7" t="s">
        <v>1</v>
      </c>
      <c r="H227" s="4">
        <f>H228</f>
        <v>0</v>
      </c>
      <c r="I227" s="4">
        <f t="shared" si="71"/>
        <v>0</v>
      </c>
      <c r="J227" s="4">
        <f t="shared" si="71"/>
        <v>0</v>
      </c>
      <c r="K227" s="4">
        <f t="shared" si="72"/>
        <v>0</v>
      </c>
      <c r="L227" s="4">
        <f t="shared" si="72"/>
        <v>0</v>
      </c>
      <c r="M227" s="4">
        <f t="shared" si="72"/>
        <v>0</v>
      </c>
      <c r="N227" s="4">
        <f t="shared" si="70"/>
        <v>0</v>
      </c>
      <c r="O227" s="4">
        <v>0</v>
      </c>
    </row>
    <row r="228" spans="1:15" s="84" customFormat="1" ht="24.75" customHeight="1" hidden="1">
      <c r="A228" s="5" t="s">
        <v>57</v>
      </c>
      <c r="B228" s="6">
        <v>951</v>
      </c>
      <c r="C228" s="6" t="s">
        <v>70</v>
      </c>
      <c r="D228" s="7" t="s">
        <v>375</v>
      </c>
      <c r="E228" s="7" t="s">
        <v>71</v>
      </c>
      <c r="F228" s="7" t="s">
        <v>58</v>
      </c>
      <c r="G228" s="7" t="s">
        <v>1</v>
      </c>
      <c r="H228" s="8">
        <f>H229</f>
        <v>0</v>
      </c>
      <c r="I228" s="8">
        <f t="shared" si="71"/>
        <v>0</v>
      </c>
      <c r="J228" s="8">
        <f t="shared" si="71"/>
        <v>0</v>
      </c>
      <c r="K228" s="8">
        <f t="shared" si="72"/>
        <v>0</v>
      </c>
      <c r="L228" s="8">
        <f t="shared" si="72"/>
        <v>0</v>
      </c>
      <c r="M228" s="8">
        <f t="shared" si="72"/>
        <v>0</v>
      </c>
      <c r="N228" s="8">
        <f t="shared" si="70"/>
        <v>0</v>
      </c>
      <c r="O228" s="8">
        <v>0</v>
      </c>
    </row>
    <row r="229" spans="1:15" s="84" customFormat="1" ht="36" customHeight="1" hidden="1">
      <c r="A229" s="5" t="s">
        <v>60</v>
      </c>
      <c r="B229" s="6">
        <v>951</v>
      </c>
      <c r="C229" s="6" t="s">
        <v>70</v>
      </c>
      <c r="D229" s="7" t="s">
        <v>375</v>
      </c>
      <c r="E229" s="7" t="s">
        <v>71</v>
      </c>
      <c r="F229" s="7" t="s">
        <v>61</v>
      </c>
      <c r="G229" s="7">
        <v>185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 t="shared" si="70"/>
        <v>0</v>
      </c>
      <c r="O229" s="8">
        <v>0</v>
      </c>
    </row>
    <row r="230" spans="1:15" s="84" customFormat="1" ht="60.75" customHeight="1" hidden="1">
      <c r="A230" s="1" t="s">
        <v>353</v>
      </c>
      <c r="B230" s="2">
        <v>951</v>
      </c>
      <c r="C230" s="2" t="s">
        <v>70</v>
      </c>
      <c r="D230" s="2">
        <v>9910071180</v>
      </c>
      <c r="E230" s="7" t="s">
        <v>1</v>
      </c>
      <c r="F230" s="7" t="s">
        <v>1</v>
      </c>
      <c r="G230" s="7" t="s">
        <v>1</v>
      </c>
      <c r="H230" s="4">
        <f>H231</f>
        <v>0</v>
      </c>
      <c r="I230" s="4">
        <f t="shared" si="71"/>
        <v>0</v>
      </c>
      <c r="J230" s="4">
        <f t="shared" si="71"/>
        <v>0</v>
      </c>
      <c r="K230" s="4">
        <f t="shared" si="72"/>
        <v>0</v>
      </c>
      <c r="L230" s="4">
        <f t="shared" si="72"/>
        <v>0</v>
      </c>
      <c r="M230" s="4">
        <f t="shared" si="72"/>
        <v>0</v>
      </c>
      <c r="N230" s="4">
        <f t="shared" si="72"/>
        <v>0</v>
      </c>
      <c r="O230" s="4">
        <f t="shared" si="72"/>
        <v>0</v>
      </c>
    </row>
    <row r="231" spans="1:15" s="84" customFormat="1" ht="24.75" customHeight="1" hidden="1">
      <c r="A231" s="5" t="s">
        <v>57</v>
      </c>
      <c r="B231" s="6">
        <v>951</v>
      </c>
      <c r="C231" s="6" t="s">
        <v>70</v>
      </c>
      <c r="D231" s="6">
        <v>9910071180</v>
      </c>
      <c r="E231" s="7">
        <v>612</v>
      </c>
      <c r="F231" s="7" t="s">
        <v>58</v>
      </c>
      <c r="G231" s="7" t="s">
        <v>1</v>
      </c>
      <c r="H231" s="8">
        <f>H232</f>
        <v>0</v>
      </c>
      <c r="I231" s="8">
        <f t="shared" si="71"/>
        <v>0</v>
      </c>
      <c r="J231" s="8">
        <f t="shared" si="71"/>
        <v>0</v>
      </c>
      <c r="K231" s="8">
        <f t="shared" si="72"/>
        <v>0</v>
      </c>
      <c r="L231" s="8">
        <f t="shared" si="72"/>
        <v>0</v>
      </c>
      <c r="M231" s="8">
        <f t="shared" si="72"/>
        <v>0</v>
      </c>
      <c r="N231" s="8">
        <f t="shared" si="72"/>
        <v>0</v>
      </c>
      <c r="O231" s="8">
        <f t="shared" si="72"/>
        <v>0</v>
      </c>
    </row>
    <row r="232" spans="1:15" s="84" customFormat="1" ht="30" customHeight="1" hidden="1">
      <c r="A232" s="5" t="s">
        <v>60</v>
      </c>
      <c r="B232" s="6">
        <v>951</v>
      </c>
      <c r="C232" s="6" t="s">
        <v>70</v>
      </c>
      <c r="D232" s="6">
        <v>9910071180</v>
      </c>
      <c r="E232" s="7">
        <v>612</v>
      </c>
      <c r="F232" s="7" t="s">
        <v>61</v>
      </c>
      <c r="G232" s="7">
        <v>25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H232-I232</f>
        <v>0</v>
      </c>
      <c r="O232" s="8">
        <f>I232-J232</f>
        <v>0</v>
      </c>
    </row>
    <row r="233" spans="1:254" s="68" customFormat="1" ht="41.25" customHeight="1" hidden="1">
      <c r="A233" s="1" t="s">
        <v>73</v>
      </c>
      <c r="B233" s="2">
        <v>951</v>
      </c>
      <c r="C233" s="2" t="s">
        <v>74</v>
      </c>
      <c r="D233" s="3" t="s">
        <v>136</v>
      </c>
      <c r="E233" s="3" t="s">
        <v>1</v>
      </c>
      <c r="F233" s="3" t="s">
        <v>1</v>
      </c>
      <c r="G233" s="3" t="s">
        <v>1</v>
      </c>
      <c r="H233" s="4">
        <f>H234+H236</f>
        <v>0</v>
      </c>
      <c r="I233" s="4">
        <f>I234</f>
        <v>0</v>
      </c>
      <c r="J233" s="4">
        <f>J234</f>
        <v>0</v>
      </c>
      <c r="K233" s="4">
        <v>0</v>
      </c>
      <c r="L233" s="4">
        <v>0</v>
      </c>
      <c r="M233" s="4">
        <f>M234</f>
        <v>0</v>
      </c>
      <c r="N233" s="4">
        <f>H233-I233</f>
        <v>0</v>
      </c>
      <c r="O233" s="4">
        <f>I233-J233</f>
        <v>0</v>
      </c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  <c r="EO233" s="85"/>
      <c r="EP233" s="85"/>
      <c r="EQ233" s="85"/>
      <c r="ER233" s="85"/>
      <c r="ES233" s="85"/>
      <c r="ET233" s="85"/>
      <c r="EU233" s="85"/>
      <c r="EV233" s="85"/>
      <c r="EW233" s="85"/>
      <c r="EX233" s="85"/>
      <c r="EY233" s="85"/>
      <c r="EZ233" s="85"/>
      <c r="FA233" s="85"/>
      <c r="FB233" s="85"/>
      <c r="FC233" s="85"/>
      <c r="FD233" s="85"/>
      <c r="FE233" s="85"/>
      <c r="FF233" s="85"/>
      <c r="FG233" s="85"/>
      <c r="FH233" s="85"/>
      <c r="FI233" s="85"/>
      <c r="FJ233" s="85"/>
      <c r="FK233" s="85"/>
      <c r="FL233" s="85"/>
      <c r="FM233" s="85"/>
      <c r="FN233" s="85"/>
      <c r="FO233" s="85"/>
      <c r="FP233" s="85"/>
      <c r="FQ233" s="85"/>
      <c r="FR233" s="85"/>
      <c r="FS233" s="85"/>
      <c r="FT233" s="85"/>
      <c r="FU233" s="85"/>
      <c r="FV233" s="85"/>
      <c r="FW233" s="85"/>
      <c r="FX233" s="85"/>
      <c r="FY233" s="85"/>
      <c r="FZ233" s="85"/>
      <c r="GA233" s="85"/>
      <c r="GB233" s="85"/>
      <c r="GC233" s="85"/>
      <c r="GD233" s="85"/>
      <c r="GE233" s="85"/>
      <c r="GF233" s="85"/>
      <c r="GG233" s="85"/>
      <c r="GH233" s="85"/>
      <c r="GI233" s="85"/>
      <c r="GJ233" s="85"/>
      <c r="GK233" s="85"/>
      <c r="GL233" s="85"/>
      <c r="GM233" s="85"/>
      <c r="GN233" s="85"/>
      <c r="GO233" s="85"/>
      <c r="GP233" s="85"/>
      <c r="GQ233" s="85"/>
      <c r="GR233" s="85"/>
      <c r="GS233" s="85"/>
      <c r="GT233" s="85"/>
      <c r="GU233" s="85"/>
      <c r="GV233" s="85"/>
      <c r="GW233" s="85"/>
      <c r="GX233" s="85"/>
      <c r="GY233" s="85"/>
      <c r="GZ233" s="85"/>
      <c r="HA233" s="85"/>
      <c r="HB233" s="85"/>
      <c r="HC233" s="85"/>
      <c r="HD233" s="85"/>
      <c r="HE233" s="85"/>
      <c r="HF233" s="85"/>
      <c r="HG233" s="85"/>
      <c r="HH233" s="85"/>
      <c r="HI233" s="85"/>
      <c r="HJ233" s="85"/>
      <c r="HK233" s="85"/>
      <c r="HL233" s="85"/>
      <c r="HM233" s="85"/>
      <c r="HN233" s="85"/>
      <c r="HO233" s="85"/>
      <c r="HP233" s="85"/>
      <c r="HQ233" s="85"/>
      <c r="HR233" s="85"/>
      <c r="HS233" s="85"/>
      <c r="HT233" s="85"/>
      <c r="HU233" s="85"/>
      <c r="HV233" s="85"/>
      <c r="HW233" s="85"/>
      <c r="HX233" s="85"/>
      <c r="HY233" s="85"/>
      <c r="HZ233" s="85"/>
      <c r="IA233" s="85"/>
      <c r="IB233" s="85"/>
      <c r="IC233" s="85"/>
      <c r="ID233" s="85"/>
      <c r="IE233" s="85"/>
      <c r="IF233" s="85"/>
      <c r="IG233" s="85"/>
      <c r="IH233" s="85"/>
      <c r="II233" s="85"/>
      <c r="IJ233" s="85"/>
      <c r="IK233" s="85"/>
      <c r="IL233" s="85"/>
      <c r="IM233" s="85"/>
      <c r="IN233" s="85"/>
      <c r="IO233" s="85"/>
      <c r="IP233" s="85"/>
      <c r="IQ233" s="85"/>
      <c r="IR233" s="85"/>
      <c r="IS233" s="85"/>
      <c r="IT233" s="85"/>
    </row>
    <row r="234" spans="1:15" ht="25.5" customHeight="1" hidden="1">
      <c r="A234" s="5" t="s">
        <v>28</v>
      </c>
      <c r="B234" s="6">
        <v>951</v>
      </c>
      <c r="C234" s="6" t="s">
        <v>74</v>
      </c>
      <c r="D234" s="7" t="s">
        <v>136</v>
      </c>
      <c r="E234" s="7" t="s">
        <v>16</v>
      </c>
      <c r="F234" s="7">
        <v>300</v>
      </c>
      <c r="G234" s="7" t="s">
        <v>1</v>
      </c>
      <c r="H234" s="8">
        <f>H235+H237</f>
        <v>0</v>
      </c>
      <c r="I234" s="8">
        <f>I235+I237</f>
        <v>0</v>
      </c>
      <c r="J234" s="8">
        <f>J235+J237</f>
        <v>0</v>
      </c>
      <c r="K234" s="8">
        <f>K235</f>
        <v>0</v>
      </c>
      <c r="L234" s="8">
        <f>L235</f>
        <v>0</v>
      </c>
      <c r="M234" s="8">
        <f>M235+M237</f>
        <v>0</v>
      </c>
      <c r="N234" s="8">
        <f>N235</f>
        <v>0</v>
      </c>
      <c r="O234" s="8">
        <f>O235</f>
        <v>0</v>
      </c>
    </row>
    <row r="235" spans="1:15" ht="23.25" customHeight="1" hidden="1">
      <c r="A235" s="5" t="s">
        <v>28</v>
      </c>
      <c r="B235" s="6">
        <v>951</v>
      </c>
      <c r="C235" s="6" t="s">
        <v>74</v>
      </c>
      <c r="D235" s="7" t="s">
        <v>136</v>
      </c>
      <c r="E235" s="7" t="s">
        <v>16</v>
      </c>
      <c r="F235" s="7">
        <v>310</v>
      </c>
      <c r="G235" s="7" t="s">
        <v>8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>H235-I235</f>
        <v>0</v>
      </c>
      <c r="O235" s="8">
        <f>I235-J235</f>
        <v>0</v>
      </c>
    </row>
    <row r="236" spans="1:15" ht="23.25" customHeight="1" hidden="1">
      <c r="A236" s="5" t="s">
        <v>110</v>
      </c>
      <c r="B236" s="6">
        <v>951</v>
      </c>
      <c r="C236" s="6" t="s">
        <v>74</v>
      </c>
      <c r="D236" s="7" t="s">
        <v>136</v>
      </c>
      <c r="E236" s="7" t="s">
        <v>16</v>
      </c>
      <c r="F236" s="7">
        <v>340</v>
      </c>
      <c r="G236" s="7" t="s">
        <v>1</v>
      </c>
      <c r="H236" s="8">
        <v>0</v>
      </c>
      <c r="I236" s="8">
        <f aca="true" t="shared" si="73" ref="I236:O236">I237</f>
        <v>0</v>
      </c>
      <c r="J236" s="8">
        <f t="shared" si="73"/>
        <v>0</v>
      </c>
      <c r="K236" s="8">
        <f t="shared" si="73"/>
        <v>0</v>
      </c>
      <c r="L236" s="8">
        <f t="shared" si="73"/>
        <v>0</v>
      </c>
      <c r="M236" s="8">
        <f t="shared" si="73"/>
        <v>0</v>
      </c>
      <c r="N236" s="8">
        <f t="shared" si="73"/>
        <v>0</v>
      </c>
      <c r="O236" s="8">
        <f t="shared" si="73"/>
        <v>0</v>
      </c>
    </row>
    <row r="237" spans="1:15" ht="25.5" customHeight="1" hidden="1">
      <c r="A237" s="5" t="s">
        <v>110</v>
      </c>
      <c r="B237" s="6">
        <v>951</v>
      </c>
      <c r="C237" s="6" t="s">
        <v>74</v>
      </c>
      <c r="D237" s="7" t="s">
        <v>136</v>
      </c>
      <c r="E237" s="7" t="s">
        <v>16</v>
      </c>
      <c r="F237" s="7">
        <v>340</v>
      </c>
      <c r="G237" s="7" t="s">
        <v>8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H237-I237</f>
        <v>0</v>
      </c>
      <c r="O237" s="8">
        <f>I237-J237</f>
        <v>0</v>
      </c>
    </row>
    <row r="238" spans="1:15" ht="30" customHeight="1">
      <c r="A238" s="106" t="s">
        <v>428</v>
      </c>
      <c r="B238" s="60">
        <v>450</v>
      </c>
      <c r="C238" s="228" t="s">
        <v>153</v>
      </c>
      <c r="D238" s="229"/>
      <c r="E238" s="229"/>
      <c r="F238" s="229"/>
      <c r="G238" s="230"/>
      <c r="H238" s="62" t="s">
        <v>153</v>
      </c>
      <c r="I238" s="62" t="s">
        <v>153</v>
      </c>
      <c r="J238" s="107">
        <v>340889.55</v>
      </c>
      <c r="K238" s="107"/>
      <c r="L238" s="107"/>
      <c r="M238" s="107">
        <v>340889.55</v>
      </c>
      <c r="N238" s="62" t="s">
        <v>153</v>
      </c>
      <c r="O238" s="62" t="s">
        <v>153</v>
      </c>
    </row>
    <row r="239" spans="1:15" ht="17.25" customHeight="1" hidden="1">
      <c r="A239" s="5"/>
      <c r="B239" s="6"/>
      <c r="C239" s="7"/>
      <c r="D239" s="7"/>
      <c r="E239" s="7"/>
      <c r="F239" s="68">
        <v>221</v>
      </c>
      <c r="G239" s="7"/>
      <c r="H239" s="8">
        <f>H16</f>
        <v>48000</v>
      </c>
      <c r="I239" s="91">
        <f>I16</f>
        <v>3839.71</v>
      </c>
      <c r="J239" s="91">
        <f>J16</f>
        <v>3839.71</v>
      </c>
      <c r="K239" s="91">
        <v>0</v>
      </c>
      <c r="L239" s="91">
        <v>0</v>
      </c>
      <c r="M239" s="93">
        <f>M16</f>
        <v>3839.71</v>
      </c>
      <c r="N239" s="91">
        <f>N16</f>
        <v>44160.29</v>
      </c>
      <c r="O239" s="91">
        <v>0</v>
      </c>
    </row>
    <row r="240" spans="1:15" ht="17.25" customHeight="1" hidden="1">
      <c r="A240" s="5"/>
      <c r="B240" s="6"/>
      <c r="C240" s="7"/>
      <c r="D240" s="7"/>
      <c r="E240" s="7"/>
      <c r="F240" s="68">
        <v>223</v>
      </c>
      <c r="G240" s="7"/>
      <c r="H240" s="8">
        <f>H185</f>
        <v>245600</v>
      </c>
      <c r="I240" s="8">
        <f>I185</f>
        <v>68444.78</v>
      </c>
      <c r="J240" s="8">
        <f>J185</f>
        <v>68444.78</v>
      </c>
      <c r="K240" s="91">
        <f aca="true" t="shared" si="74" ref="H240:L241">K17</f>
        <v>0</v>
      </c>
      <c r="L240" s="91">
        <f t="shared" si="74"/>
        <v>0</v>
      </c>
      <c r="M240" s="8">
        <f>M185</f>
        <v>68444.78</v>
      </c>
      <c r="N240" s="8">
        <f>N185</f>
        <v>177155.22</v>
      </c>
      <c r="O240" s="91">
        <v>0</v>
      </c>
    </row>
    <row r="241" spans="1:15" ht="17.25" customHeight="1" hidden="1">
      <c r="A241" s="5"/>
      <c r="B241" s="6"/>
      <c r="C241" s="7"/>
      <c r="D241" s="7"/>
      <c r="E241" s="7"/>
      <c r="F241" s="68">
        <v>224</v>
      </c>
      <c r="G241" s="7"/>
      <c r="H241" s="8">
        <f t="shared" si="74"/>
        <v>360000</v>
      </c>
      <c r="I241" s="8">
        <f>I18</f>
        <v>0</v>
      </c>
      <c r="J241" s="8">
        <f>J18</f>
        <v>0</v>
      </c>
      <c r="K241" s="91">
        <f t="shared" si="74"/>
        <v>0</v>
      </c>
      <c r="L241" s="91">
        <f t="shared" si="74"/>
        <v>0</v>
      </c>
      <c r="M241" s="8">
        <f>M18</f>
        <v>0</v>
      </c>
      <c r="N241" s="8">
        <f>N18</f>
        <v>360000</v>
      </c>
      <c r="O241" s="91">
        <v>0</v>
      </c>
    </row>
    <row r="242" spans="1:15" ht="15" hidden="1">
      <c r="A242" s="66"/>
      <c r="B242" s="6"/>
      <c r="C242" s="67"/>
      <c r="D242" s="68"/>
      <c r="E242" s="68"/>
      <c r="F242" s="68">
        <v>225</v>
      </c>
      <c r="G242" s="67"/>
      <c r="H242" s="69">
        <f>H19+H93+H116+H189+H193+H194+H213</f>
        <v>2391300</v>
      </c>
      <c r="I242" s="69">
        <f>I19+I93+I116+I189+I193+I194+I213</f>
        <v>259650</v>
      </c>
      <c r="J242" s="69">
        <f>J19+J93+J116+J189+J193+J194+J213</f>
        <v>259650</v>
      </c>
      <c r="K242" s="69">
        <f>K19+K116+K140+K161+K203</f>
        <v>0</v>
      </c>
      <c r="L242" s="69">
        <f>L19+L116+L140+L161+L203</f>
        <v>0</v>
      </c>
      <c r="M242" s="69">
        <f>M19+M93+M116+M189+M193+M194+M213</f>
        <v>259650</v>
      </c>
      <c r="N242" s="69">
        <f>N19+N93+N116+N189+N193+N194+N213</f>
        <v>2131650</v>
      </c>
      <c r="O242" s="69">
        <f>O19+O116+O140+O203</f>
        <v>0</v>
      </c>
    </row>
    <row r="243" spans="1:15" ht="15" hidden="1">
      <c r="A243" s="66"/>
      <c r="B243" s="6"/>
      <c r="C243" s="67"/>
      <c r="D243" s="68"/>
      <c r="E243" s="68"/>
      <c r="F243" s="68">
        <v>226</v>
      </c>
      <c r="G243" s="67"/>
      <c r="H243" s="69">
        <f>H20+H32+H62+H110+H217+H136+H137+H202+H203</f>
        <v>416700</v>
      </c>
      <c r="I243" s="69">
        <f>I20+I32+I62+I110+I217+I136+I137+I202+I203</f>
        <v>35372</v>
      </c>
      <c r="J243" s="69">
        <f>J20+J32+J62+J110+J217+J136+J137+J202+J203</f>
        <v>35372</v>
      </c>
      <c r="K243" s="69">
        <v>0</v>
      </c>
      <c r="L243" s="14">
        <v>0</v>
      </c>
      <c r="M243" s="69">
        <f>M20+M32+M62+M110+M217+M136+M137+M202+M203</f>
        <v>35372</v>
      </c>
      <c r="N243" s="69">
        <f>N20+N32+N62+N110+N217+N136+N137+N202+N203</f>
        <v>381328</v>
      </c>
      <c r="O243" s="14">
        <f>O20+O217+O50+O98+O101+O107+O110+O117+O130+O147+O73+O136</f>
        <v>0</v>
      </c>
    </row>
    <row r="244" spans="1:15" ht="15" hidden="1">
      <c r="A244" s="66"/>
      <c r="B244" s="6"/>
      <c r="C244" s="67"/>
      <c r="D244" s="68"/>
      <c r="E244" s="68"/>
      <c r="F244" s="68">
        <v>227</v>
      </c>
      <c r="G244" s="67"/>
      <c r="H244" s="69">
        <f>H101+H113</f>
        <v>11000</v>
      </c>
      <c r="I244" s="69">
        <f>I101+I113</f>
        <v>0</v>
      </c>
      <c r="J244" s="69">
        <f>J101+J113</f>
        <v>0</v>
      </c>
      <c r="K244" s="69">
        <v>0</v>
      </c>
      <c r="L244" s="14">
        <v>0</v>
      </c>
      <c r="M244" s="69">
        <f>M101+M113</f>
        <v>0</v>
      </c>
      <c r="N244" s="69">
        <f>N101+N113</f>
        <v>11000</v>
      </c>
      <c r="O244" s="14">
        <v>0</v>
      </c>
    </row>
    <row r="245" spans="1:15" ht="15" hidden="1">
      <c r="A245" s="66"/>
      <c r="B245" s="6"/>
      <c r="C245" s="67"/>
      <c r="D245" s="68"/>
      <c r="E245" s="68"/>
      <c r="F245" s="68">
        <v>241</v>
      </c>
      <c r="G245" s="67"/>
      <c r="H245" s="69">
        <f>H220+H221+H223</f>
        <v>6035000</v>
      </c>
      <c r="I245" s="69">
        <f>I220+I221+I223</f>
        <v>785800</v>
      </c>
      <c r="J245" s="69">
        <f>J220+J221+J223</f>
        <v>785800</v>
      </c>
      <c r="K245" s="69">
        <f>K28+K52+K53+K74+K80+K234+K21+K78</f>
        <v>0</v>
      </c>
      <c r="L245" s="14">
        <f>L28+L52+L53+L74+L80+L234+L21+L78</f>
        <v>0</v>
      </c>
      <c r="M245" s="69">
        <f>M220+M221+M223</f>
        <v>785800</v>
      </c>
      <c r="N245" s="69">
        <f>N220+N221+N223</f>
        <v>5249200</v>
      </c>
      <c r="O245" s="69">
        <f>O46+O57+O80</f>
        <v>0</v>
      </c>
    </row>
    <row r="246" spans="1:15" ht="15" hidden="1">
      <c r="A246" s="66"/>
      <c r="B246" s="6"/>
      <c r="C246" s="67"/>
      <c r="D246" s="68"/>
      <c r="E246" s="68"/>
      <c r="F246" s="68">
        <v>251</v>
      </c>
      <c r="G246" s="67"/>
      <c r="H246" s="69">
        <f>H84+H87+H180</f>
        <v>76000</v>
      </c>
      <c r="I246" s="69">
        <f>I84+I87+I180</f>
        <v>4284</v>
      </c>
      <c r="J246" s="69">
        <f>J84+J87+J180</f>
        <v>4284</v>
      </c>
      <c r="K246" s="69">
        <v>0</v>
      </c>
      <c r="L246" s="14">
        <v>0</v>
      </c>
      <c r="M246" s="69">
        <f>M84+M87+M180</f>
        <v>4284</v>
      </c>
      <c r="N246" s="69">
        <f>N84+N87+N180</f>
        <v>71716</v>
      </c>
      <c r="O246" s="69">
        <v>0</v>
      </c>
    </row>
    <row r="247" spans="1:15" ht="15" hidden="1">
      <c r="A247" s="66"/>
      <c r="B247" s="6"/>
      <c r="C247" s="67"/>
      <c r="D247" s="68"/>
      <c r="E247" s="68"/>
      <c r="F247" s="68">
        <v>291</v>
      </c>
      <c r="G247" s="67"/>
      <c r="H247" s="69">
        <f>H58</f>
        <v>65000</v>
      </c>
      <c r="I247" s="69">
        <f>I58</f>
        <v>11799</v>
      </c>
      <c r="J247" s="69">
        <f>J58</f>
        <v>11799</v>
      </c>
      <c r="K247" s="69">
        <f>K29+K53+K54+K75+K81+K235+K22+K79</f>
        <v>0</v>
      </c>
      <c r="L247" s="14">
        <f>L29+L53+L54+L75+L81+L235+L22+L79</f>
        <v>0</v>
      </c>
      <c r="M247" s="69">
        <f>M58</f>
        <v>11799</v>
      </c>
      <c r="N247" s="69">
        <f>N58</f>
        <v>53201</v>
      </c>
      <c r="O247" s="69">
        <f>O47+O58+O81</f>
        <v>0</v>
      </c>
    </row>
    <row r="248" spans="1:15" ht="15" hidden="1">
      <c r="A248" s="66"/>
      <c r="B248" s="6"/>
      <c r="C248" s="67"/>
      <c r="D248" s="68"/>
      <c r="E248" s="68"/>
      <c r="F248" s="68">
        <v>296</v>
      </c>
      <c r="G248" s="67"/>
      <c r="H248" s="69">
        <f>H47</f>
        <v>5000</v>
      </c>
      <c r="I248" s="69">
        <f>I47</f>
        <v>0</v>
      </c>
      <c r="J248" s="69">
        <f>J47</f>
        <v>0</v>
      </c>
      <c r="K248" s="69">
        <v>0</v>
      </c>
      <c r="L248" s="14">
        <v>0</v>
      </c>
      <c r="M248" s="69">
        <f>M47</f>
        <v>0</v>
      </c>
      <c r="N248" s="69">
        <f>N47</f>
        <v>5000</v>
      </c>
      <c r="O248" s="69">
        <v>0</v>
      </c>
    </row>
    <row r="249" spans="1:15" ht="15" hidden="1">
      <c r="A249" s="66"/>
      <c r="B249" s="6"/>
      <c r="C249" s="67"/>
      <c r="D249" s="68"/>
      <c r="E249" s="68"/>
      <c r="F249" s="68">
        <v>297</v>
      </c>
      <c r="G249" s="67"/>
      <c r="H249" s="69">
        <f>H81</f>
        <v>20000</v>
      </c>
      <c r="I249" s="69">
        <f>I81</f>
        <v>20000</v>
      </c>
      <c r="J249" s="69">
        <f>J81</f>
        <v>20000</v>
      </c>
      <c r="K249" s="69">
        <v>0</v>
      </c>
      <c r="L249" s="14">
        <v>0</v>
      </c>
      <c r="M249" s="69">
        <f>M81</f>
        <v>20000</v>
      </c>
      <c r="N249" s="69">
        <f>N81</f>
        <v>0</v>
      </c>
      <c r="O249" s="69">
        <v>0</v>
      </c>
    </row>
    <row r="250" spans="1:15" ht="15" hidden="1">
      <c r="A250" s="66"/>
      <c r="B250" s="6"/>
      <c r="C250" s="67"/>
      <c r="D250" s="68"/>
      <c r="E250" s="68"/>
      <c r="F250" s="68">
        <v>310</v>
      </c>
      <c r="G250" s="67"/>
      <c r="H250" s="69">
        <f>H25</f>
        <v>50000</v>
      </c>
      <c r="I250" s="69">
        <f>I25</f>
        <v>0</v>
      </c>
      <c r="J250" s="69">
        <f>J25</f>
        <v>0</v>
      </c>
      <c r="K250" s="86">
        <v>0</v>
      </c>
      <c r="L250" s="87">
        <v>0</v>
      </c>
      <c r="M250" s="69">
        <f>M25</f>
        <v>0</v>
      </c>
      <c r="N250" s="69">
        <f>N25</f>
        <v>50000</v>
      </c>
      <c r="O250" s="14">
        <v>0</v>
      </c>
    </row>
    <row r="251" spans="1:15" ht="15" hidden="1">
      <c r="A251" s="66"/>
      <c r="B251" s="6"/>
      <c r="C251" s="67"/>
      <c r="D251" s="68"/>
      <c r="E251" s="68"/>
      <c r="F251" s="68">
        <v>346</v>
      </c>
      <c r="G251" s="67"/>
      <c r="H251" s="69">
        <f>H27+H35+H65+H95</f>
        <v>27700</v>
      </c>
      <c r="I251" s="69">
        <f>I27+I35+I65+I95</f>
        <v>0</v>
      </c>
      <c r="J251" s="69">
        <f>J27+J35+J65+J95</f>
        <v>0</v>
      </c>
      <c r="K251" s="86">
        <v>0</v>
      </c>
      <c r="L251" s="87">
        <v>0</v>
      </c>
      <c r="M251" s="69">
        <f>M27+M35+M65+M95</f>
        <v>0</v>
      </c>
      <c r="N251" s="69">
        <f>N27+N35+N65+N95</f>
        <v>27700</v>
      </c>
      <c r="O251" s="14">
        <v>0</v>
      </c>
    </row>
    <row r="252" spans="1:15" ht="15" hidden="1">
      <c r="A252" s="66"/>
      <c r="B252" s="6"/>
      <c r="C252" s="67"/>
      <c r="D252" s="236" t="s">
        <v>80</v>
      </c>
      <c r="E252" s="237"/>
      <c r="F252" s="238"/>
      <c r="G252" s="67"/>
      <c r="H252" s="69">
        <f>H5+H14+H30+H55+H60+H63+H99+H105+H108+H111+H114+H183+H187+H190+H200+H211+H215+H218+H224+H227</f>
        <v>14102100</v>
      </c>
      <c r="I252" s="69">
        <f>I5+I14+I30+I55+I60+I63+I99+I105+I108+I111+I114+I183+I187+I190+I200+I211+I215+I218+I224+I227</f>
        <v>1483348.44</v>
      </c>
      <c r="J252" s="69">
        <f>J5+J14+J30+J55+J60+J63+J99+J105+J108+J111+J114+J183+J187+J190+J200+J211+J215+J218+J224+J227</f>
        <v>1483348.44</v>
      </c>
      <c r="K252" s="69">
        <f>K5+K14+K30+K55+K99+K105+K108+K138+K183+K200+K215+K218</f>
        <v>0</v>
      </c>
      <c r="L252" s="69">
        <f>L5+L14+L30+L55+L99+L105+L108+L138+L183+L200+L215+L218</f>
        <v>0</v>
      </c>
      <c r="M252" s="69">
        <f>M5+M14+M30+M55+M60+M63+M99+M105+M108+M111+M114+M183+M187+M190+M200+M211+M215+M218+M224+M227</f>
        <v>1483348.44</v>
      </c>
      <c r="N252" s="69">
        <f>N5+N14+N30+N55+N60+N63+N99+N105+N108+N111+N114+N183+N187+N190+N200+N211+N215+N218+N224+N227</f>
        <v>12618751.559999999</v>
      </c>
      <c r="O252" s="69">
        <f>O5+O14+O215+O99+O102+O105+O108+O114+O138+O144+O183+O200+O204+O218+O224+O227+O233</f>
        <v>0</v>
      </c>
    </row>
    <row r="253" spans="1:254" s="15" customFormat="1" ht="15" hidden="1">
      <c r="A253" s="70"/>
      <c r="B253" s="71"/>
      <c r="C253" s="72"/>
      <c r="D253" s="239" t="s">
        <v>81</v>
      </c>
      <c r="E253" s="240"/>
      <c r="F253" s="241"/>
      <c r="G253" s="72"/>
      <c r="H253" s="73">
        <f>H33+H45+H66+H69+H82+H85+H88+H134+H131+H178</f>
        <v>374700</v>
      </c>
      <c r="I253" s="73">
        <f>I33+I45+I66+I69+I82+I85+I88+I134+I131+I178</f>
        <v>44077.26</v>
      </c>
      <c r="J253" s="73">
        <f>J33+J45+J66+J69+J82+J85+J88+J134+J131+J178</f>
        <v>44077.26</v>
      </c>
      <c r="K253" s="73">
        <f>K33+K45+K69+K82+K88</f>
        <v>0</v>
      </c>
      <c r="L253" s="73">
        <f>L33+L45+L69+L82+L88</f>
        <v>0</v>
      </c>
      <c r="M253" s="73">
        <f>M33+M45+M66+M69+M82+M85+M88+M134+M131+M178</f>
        <v>44077.26</v>
      </c>
      <c r="N253" s="73">
        <f>N33+N45+N66+N69+N82+N85+N88+N134+N131+N178</f>
        <v>330622.74</v>
      </c>
      <c r="O253" s="16">
        <f>O33+O36+O39+O48+O51+O69+O88+O111</f>
        <v>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</row>
    <row r="254" spans="1:15" ht="15" hidden="1">
      <c r="A254" s="66"/>
      <c r="B254" s="6"/>
      <c r="C254" s="67"/>
      <c r="D254" s="242" t="s">
        <v>82</v>
      </c>
      <c r="E254" s="242"/>
      <c r="F254" s="242"/>
      <c r="G254" s="67"/>
      <c r="H254" s="69">
        <f aca="true" t="shared" si="75" ref="H254:N254">H252+H253</f>
        <v>14476800</v>
      </c>
      <c r="I254" s="69">
        <f t="shared" si="75"/>
        <v>1527425.7</v>
      </c>
      <c r="J254" s="69">
        <f t="shared" si="75"/>
        <v>1527425.7</v>
      </c>
      <c r="K254" s="69">
        <f t="shared" si="75"/>
        <v>0</v>
      </c>
      <c r="L254" s="69">
        <f t="shared" si="75"/>
        <v>0</v>
      </c>
      <c r="M254" s="69">
        <f t="shared" si="75"/>
        <v>1527425.7</v>
      </c>
      <c r="N254" s="69">
        <f t="shared" si="75"/>
        <v>12949374.299999999</v>
      </c>
      <c r="O254" s="14">
        <f>O34+O37+O40+O49+O52+O70+O89+O112</f>
        <v>0</v>
      </c>
    </row>
    <row r="255" spans="1:254" s="17" customFormat="1" ht="15" hidden="1">
      <c r="A255" s="74"/>
      <c r="B255" s="75"/>
      <c r="C255" s="76"/>
      <c r="D255" s="76"/>
      <c r="E255" s="76"/>
      <c r="F255" s="76"/>
      <c r="G255" s="76"/>
      <c r="H255" s="77"/>
      <c r="I255" s="76"/>
      <c r="J255" s="76"/>
      <c r="K255" s="76"/>
      <c r="M255" s="27"/>
      <c r="N255" s="18"/>
      <c r="O255" s="1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</row>
    <row r="256" spans="1:14" ht="15" hidden="1">
      <c r="A256" s="66"/>
      <c r="B256" s="6"/>
      <c r="C256" s="231" t="s">
        <v>83</v>
      </c>
      <c r="D256" s="232"/>
      <c r="E256" s="232"/>
      <c r="F256" s="78">
        <v>210</v>
      </c>
      <c r="G256" s="67"/>
      <c r="H256" s="69">
        <f>H257+H258+H259</f>
        <v>4152300</v>
      </c>
      <c r="I256" s="69">
        <f>I257+I258+I259</f>
        <v>273442.95</v>
      </c>
      <c r="J256" s="69">
        <f>J257+J258+J259</f>
        <v>273442.95</v>
      </c>
      <c r="K256" s="69">
        <f>K257+K258+K259</f>
        <v>0</v>
      </c>
      <c r="L256" s="87">
        <v>0</v>
      </c>
      <c r="M256" s="69">
        <f>M257+M258+M259</f>
        <v>273442.95</v>
      </c>
      <c r="N256" s="69">
        <f>N257+N258+N259</f>
        <v>3878857.05</v>
      </c>
    </row>
    <row r="257" spans="1:15" ht="15" hidden="1">
      <c r="A257" s="66"/>
      <c r="B257" s="6"/>
      <c r="C257" s="67"/>
      <c r="D257" s="67"/>
      <c r="E257" s="67"/>
      <c r="F257" s="67">
        <v>211</v>
      </c>
      <c r="G257" s="67"/>
      <c r="H257" s="79">
        <f>H7</f>
        <v>2914700</v>
      </c>
      <c r="I257" s="79">
        <f>I7+I8</f>
        <v>223586.75</v>
      </c>
      <c r="J257" s="79">
        <f>J7+J8</f>
        <v>223586.75</v>
      </c>
      <c r="K257" s="86">
        <v>0</v>
      </c>
      <c r="L257" s="87">
        <v>0</v>
      </c>
      <c r="M257" s="79">
        <f>M7</f>
        <v>223586.75</v>
      </c>
      <c r="N257" s="79">
        <f>N7</f>
        <v>2691113.25</v>
      </c>
      <c r="O257" s="14">
        <v>0</v>
      </c>
    </row>
    <row r="258" spans="1:15" ht="15" hidden="1">
      <c r="A258" s="66"/>
      <c r="B258" s="6"/>
      <c r="C258" s="67"/>
      <c r="D258" s="67"/>
      <c r="E258" s="67"/>
      <c r="F258" s="67">
        <v>212</v>
      </c>
      <c r="G258" s="67"/>
      <c r="H258" s="8">
        <f>H12</f>
        <v>274500</v>
      </c>
      <c r="I258" s="8">
        <f>I12</f>
        <v>0</v>
      </c>
      <c r="J258" s="8">
        <f>J12</f>
        <v>0</v>
      </c>
      <c r="K258" s="86">
        <v>0</v>
      </c>
      <c r="L258" s="87">
        <v>0</v>
      </c>
      <c r="M258" s="8">
        <f>M12</f>
        <v>0</v>
      </c>
      <c r="N258" s="8">
        <f>N12</f>
        <v>274500</v>
      </c>
      <c r="O258" s="14">
        <v>0</v>
      </c>
    </row>
    <row r="259" spans="1:15" ht="15" hidden="1">
      <c r="A259" s="66"/>
      <c r="B259" s="6"/>
      <c r="C259" s="67"/>
      <c r="D259" s="67"/>
      <c r="E259" s="67"/>
      <c r="F259" s="67">
        <v>213</v>
      </c>
      <c r="G259" s="67"/>
      <c r="H259" s="8">
        <f>H9</f>
        <v>963100</v>
      </c>
      <c r="I259" s="8">
        <f>I9</f>
        <v>49856.2</v>
      </c>
      <c r="J259" s="8">
        <f>J9</f>
        <v>49856.2</v>
      </c>
      <c r="K259" s="86">
        <v>0</v>
      </c>
      <c r="L259" s="87">
        <v>0</v>
      </c>
      <c r="M259" s="8">
        <f>M9</f>
        <v>49856.2</v>
      </c>
      <c r="N259" s="8">
        <f>N9</f>
        <v>913243.8</v>
      </c>
      <c r="O259" s="14">
        <v>0</v>
      </c>
    </row>
    <row r="260" spans="1:11" ht="15" hidden="1">
      <c r="A260" s="66"/>
      <c r="B260" s="6"/>
      <c r="C260" s="67"/>
      <c r="D260" s="67"/>
      <c r="E260" s="67"/>
      <c r="F260" s="67"/>
      <c r="G260" s="67"/>
      <c r="I260" s="67"/>
      <c r="J260" s="67"/>
      <c r="K260" s="67"/>
    </row>
    <row r="261" spans="4:15" ht="15" hidden="1">
      <c r="D261" s="10" t="s">
        <v>460</v>
      </c>
      <c r="F261" s="10">
        <v>211</v>
      </c>
      <c r="H261" s="69">
        <f aca="true" t="shared" si="76" ref="H261:J262">H90</f>
        <v>145600</v>
      </c>
      <c r="I261" s="69">
        <f t="shared" si="76"/>
        <v>16130</v>
      </c>
      <c r="J261" s="69">
        <f t="shared" si="76"/>
        <v>16130</v>
      </c>
      <c r="K261" s="87">
        <v>0</v>
      </c>
      <c r="L261" s="87">
        <v>0</v>
      </c>
      <c r="M261" s="69">
        <f>M90</f>
        <v>16130</v>
      </c>
      <c r="N261" s="69">
        <f>N90</f>
        <v>129470</v>
      </c>
      <c r="O261" s="14">
        <v>0</v>
      </c>
    </row>
    <row r="262" spans="6:15" ht="15" hidden="1">
      <c r="F262" s="10">
        <v>213</v>
      </c>
      <c r="H262" s="69">
        <f t="shared" si="76"/>
        <v>44000</v>
      </c>
      <c r="I262" s="69">
        <f t="shared" si="76"/>
        <v>3663.26</v>
      </c>
      <c r="J262" s="69">
        <f t="shared" si="76"/>
        <v>3663.26</v>
      </c>
      <c r="K262" s="87">
        <v>0</v>
      </c>
      <c r="L262" s="87">
        <v>0</v>
      </c>
      <c r="M262" s="69">
        <f>M91</f>
        <v>3663.26</v>
      </c>
      <c r="N262" s="69">
        <f>N91</f>
        <v>40336.74</v>
      </c>
      <c r="O262" s="14">
        <v>0</v>
      </c>
    </row>
    <row r="263" spans="9:10" ht="15" hidden="1">
      <c r="I263" s="67"/>
      <c r="J263" s="67"/>
    </row>
    <row r="264" spans="4:15" ht="15" hidden="1">
      <c r="D264" s="10" t="s">
        <v>461</v>
      </c>
      <c r="F264" s="10">
        <v>211</v>
      </c>
      <c r="H264" s="69">
        <f>H8</f>
        <v>14600</v>
      </c>
      <c r="I264" s="69">
        <f>I8</f>
        <v>0</v>
      </c>
      <c r="J264" s="69">
        <f>J8</f>
        <v>0</v>
      </c>
      <c r="K264" s="87">
        <v>0</v>
      </c>
      <c r="L264" s="87">
        <v>0</v>
      </c>
      <c r="M264" s="69">
        <f>M8</f>
        <v>0</v>
      </c>
      <c r="N264" s="69">
        <f>N8</f>
        <v>14600</v>
      </c>
      <c r="O264" s="14">
        <v>0</v>
      </c>
    </row>
    <row r="265" spans="6:15" ht="15" hidden="1">
      <c r="F265" s="10">
        <v>213</v>
      </c>
      <c r="H265" s="69">
        <f>H10</f>
        <v>4500</v>
      </c>
      <c r="I265" s="69">
        <f>I10</f>
        <v>0</v>
      </c>
      <c r="J265" s="69">
        <f>J10</f>
        <v>0</v>
      </c>
      <c r="K265" s="87">
        <v>0</v>
      </c>
      <c r="L265" s="87">
        <v>0</v>
      </c>
      <c r="M265" s="69">
        <f>M10</f>
        <v>0</v>
      </c>
      <c r="N265" s="69">
        <f>N10</f>
        <v>4500</v>
      </c>
      <c r="O265" s="14">
        <v>0</v>
      </c>
    </row>
    <row r="266" spans="9:10" ht="15" hidden="1">
      <c r="I266" s="67"/>
      <c r="J266" s="67"/>
    </row>
    <row r="267" spans="9:10" ht="15" hidden="1">
      <c r="I267" s="67"/>
      <c r="J267" s="67"/>
    </row>
    <row r="268" spans="9:10" ht="15" hidden="1">
      <c r="I268" s="67"/>
      <c r="J268" s="67"/>
    </row>
    <row r="269" spans="9:10" ht="15" hidden="1">
      <c r="I269" s="67"/>
      <c r="J269" s="67"/>
    </row>
    <row r="270" spans="9:10" ht="15" hidden="1">
      <c r="I270" s="67"/>
      <c r="J270" s="67"/>
    </row>
    <row r="271" spans="9:10" ht="15" hidden="1">
      <c r="I271" s="67"/>
      <c r="J271" s="67"/>
    </row>
    <row r="272" spans="1:15" ht="15" hidden="1">
      <c r="A272" s="20"/>
      <c r="B272" s="21"/>
      <c r="C272" s="22"/>
      <c r="D272" s="22"/>
      <c r="E272" s="22"/>
      <c r="F272" s="22"/>
      <c r="G272" s="22"/>
      <c r="H272" s="89"/>
      <c r="I272" s="88"/>
      <c r="J272" s="88"/>
      <c r="K272" s="22"/>
      <c r="L272" s="22"/>
      <c r="M272" s="28"/>
      <c r="N272" s="23"/>
      <c r="O272" s="23"/>
    </row>
    <row r="273" spans="1:15" ht="15">
      <c r="A273" s="24"/>
      <c r="B273" s="25"/>
      <c r="C273" s="9"/>
      <c r="D273" s="9"/>
      <c r="E273" s="9"/>
      <c r="F273" s="9"/>
      <c r="G273" s="9"/>
      <c r="H273" s="90"/>
      <c r="I273" s="9"/>
      <c r="J273" s="9"/>
      <c r="K273" s="9"/>
      <c r="L273" s="9"/>
      <c r="M273" s="29"/>
      <c r="N273" s="26"/>
      <c r="O273" s="26"/>
    </row>
    <row r="274" spans="1:15" ht="15">
      <c r="A274" s="24"/>
      <c r="B274" s="25"/>
      <c r="C274" s="9"/>
      <c r="D274" s="9"/>
      <c r="E274" s="9"/>
      <c r="F274" s="9"/>
      <c r="G274" s="9"/>
      <c r="H274" s="90"/>
      <c r="I274" s="9"/>
      <c r="J274" s="9"/>
      <c r="K274" s="9"/>
      <c r="L274" s="9"/>
      <c r="M274" s="29"/>
      <c r="N274" s="26"/>
      <c r="O274" s="26"/>
    </row>
    <row r="275" spans="1:15" ht="18" customHeight="1">
      <c r="A275" s="24"/>
      <c r="B275" s="25"/>
      <c r="C275" s="9"/>
      <c r="D275" s="9"/>
      <c r="E275" s="9"/>
      <c r="F275" s="9"/>
      <c r="G275" s="9"/>
      <c r="H275" s="90"/>
      <c r="I275" s="9"/>
      <c r="J275" s="9"/>
      <c r="K275" s="9"/>
      <c r="L275" s="9"/>
      <c r="M275" s="29"/>
      <c r="N275" s="26"/>
      <c r="O275" s="26"/>
    </row>
    <row r="276" spans="1:15" ht="18" customHeight="1">
      <c r="A276" s="24"/>
      <c r="B276" s="25"/>
      <c r="C276" s="9"/>
      <c r="D276" s="9"/>
      <c r="E276" s="9"/>
      <c r="F276" s="9"/>
      <c r="G276" s="9"/>
      <c r="H276" s="90"/>
      <c r="I276" s="9"/>
      <c r="J276" s="9"/>
      <c r="K276" s="9"/>
      <c r="L276" s="9"/>
      <c r="M276" s="29"/>
      <c r="N276" s="26"/>
      <c r="O276" s="26"/>
    </row>
    <row r="277" spans="1:254" s="22" customFormat="1" ht="15">
      <c r="A277" s="24"/>
      <c r="B277" s="25"/>
      <c r="C277" s="9"/>
      <c r="D277" s="9"/>
      <c r="E277" s="9"/>
      <c r="F277" s="9"/>
      <c r="G277" s="9"/>
      <c r="H277" s="90"/>
      <c r="I277" s="9"/>
      <c r="J277" s="9"/>
      <c r="K277" s="9"/>
      <c r="L277" s="9"/>
      <c r="M277" s="29"/>
      <c r="N277" s="26"/>
      <c r="O277" s="26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</row>
    <row r="278" spans="1:15" ht="15">
      <c r="A278" s="24"/>
      <c r="B278" s="25"/>
      <c r="C278" s="9"/>
      <c r="D278" s="9"/>
      <c r="E278" s="9"/>
      <c r="F278" s="9"/>
      <c r="G278" s="9"/>
      <c r="H278" s="90"/>
      <c r="I278" s="9"/>
      <c r="J278" s="9"/>
      <c r="K278" s="9"/>
      <c r="L278" s="9"/>
      <c r="M278" s="29"/>
      <c r="N278" s="26"/>
      <c r="O278" s="26"/>
    </row>
    <row r="279" spans="1:15" ht="15">
      <c r="A279" s="24"/>
      <c r="B279" s="25"/>
      <c r="C279" s="9"/>
      <c r="D279" s="9"/>
      <c r="E279" s="9"/>
      <c r="F279" s="9"/>
      <c r="G279" s="9"/>
      <c r="H279" s="90"/>
      <c r="I279" s="9"/>
      <c r="J279" s="9"/>
      <c r="K279" s="9"/>
      <c r="L279" s="9"/>
      <c r="M279" s="29"/>
      <c r="N279" s="26"/>
      <c r="O279" s="26"/>
    </row>
    <row r="280" spans="1:15" ht="15">
      <c r="A280" s="24"/>
      <c r="B280" s="25"/>
      <c r="C280" s="9"/>
      <c r="D280" s="9"/>
      <c r="E280" s="9"/>
      <c r="F280" s="9"/>
      <c r="G280" s="9"/>
      <c r="H280" s="90"/>
      <c r="I280" s="9"/>
      <c r="J280" s="9"/>
      <c r="K280" s="9"/>
      <c r="L280" s="9"/>
      <c r="M280" s="29"/>
      <c r="N280" s="26"/>
      <c r="O280" s="26"/>
    </row>
    <row r="281" spans="1:15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</sheetData>
  <sheetProtection/>
  <mergeCells count="13">
    <mergeCell ref="C238:G238"/>
    <mergeCell ref="C256:E256"/>
    <mergeCell ref="D3:I3"/>
    <mergeCell ref="D252:F252"/>
    <mergeCell ref="D253:F253"/>
    <mergeCell ref="D254:F254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406</v>
      </c>
    </row>
    <row r="2" spans="1:166" s="35" customFormat="1" ht="36.75" customHeight="1">
      <c r="A2" s="284" t="s">
        <v>167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6"/>
    </row>
    <row r="3" spans="1:166" s="35" customFormat="1" ht="33.75" customHeight="1">
      <c r="A3" s="255" t="s">
        <v>166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6" t="s">
        <v>403</v>
      </c>
      <c r="AQ3" s="256"/>
      <c r="AR3" s="256"/>
      <c r="AS3" s="256"/>
      <c r="AT3" s="256"/>
      <c r="AU3" s="256"/>
      <c r="AV3" s="260" t="s">
        <v>404</v>
      </c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2"/>
      <c r="BL3" s="260" t="s">
        <v>405</v>
      </c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2"/>
      <c r="CF3" s="276" t="s">
        <v>164</v>
      </c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60" t="s">
        <v>163</v>
      </c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9"/>
    </row>
    <row r="4" spans="1:166" s="35" customFormat="1" ht="74.2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6"/>
      <c r="AQ4" s="256"/>
      <c r="AR4" s="256"/>
      <c r="AS4" s="256"/>
      <c r="AT4" s="256"/>
      <c r="AU4" s="256"/>
      <c r="AV4" s="263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5"/>
      <c r="BL4" s="263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5"/>
      <c r="CF4" s="256" t="s">
        <v>402</v>
      </c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 t="s">
        <v>162</v>
      </c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 t="s">
        <v>161</v>
      </c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 t="s">
        <v>160</v>
      </c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70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2"/>
    </row>
    <row r="5" spans="1:166" s="35" customFormat="1" ht="18.75">
      <c r="A5" s="254">
        <v>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>
        <v>2</v>
      </c>
      <c r="AQ5" s="254"/>
      <c r="AR5" s="254"/>
      <c r="AS5" s="254"/>
      <c r="AT5" s="254"/>
      <c r="AU5" s="254"/>
      <c r="AV5" s="257">
        <v>3</v>
      </c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9"/>
      <c r="BL5" s="257">
        <v>4</v>
      </c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9"/>
      <c r="CF5" s="254">
        <v>5</v>
      </c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>
        <v>6</v>
      </c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>
        <v>7</v>
      </c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>
        <v>8</v>
      </c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7">
        <v>9</v>
      </c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7"/>
    </row>
    <row r="6" spans="1:166" s="35" customFormat="1" ht="45.75" customHeight="1">
      <c r="A6" s="250" t="s">
        <v>159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49" t="s">
        <v>429</v>
      </c>
      <c r="AQ6" s="249"/>
      <c r="AR6" s="249"/>
      <c r="AS6" s="249"/>
      <c r="AT6" s="249"/>
      <c r="AU6" s="249"/>
      <c r="AV6" s="244" t="s">
        <v>153</v>
      </c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6"/>
      <c r="BL6" s="244">
        <v>0</v>
      </c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6"/>
      <c r="CF6" s="111">
        <f>CF16+CF11</f>
        <v>-340889.5499999998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>
        <f>CF6</f>
        <v>-340889.5499999998</v>
      </c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4">
        <f>ET16</f>
        <v>2140889.5500000007</v>
      </c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6"/>
    </row>
    <row r="7" spans="1:166" s="35" customFormat="1" ht="32.25" customHeight="1">
      <c r="A7" s="248" t="s">
        <v>158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9"/>
      <c r="AQ7" s="249"/>
      <c r="AR7" s="249"/>
      <c r="AS7" s="249"/>
      <c r="AT7" s="249"/>
      <c r="AU7" s="249"/>
      <c r="AV7" s="244" t="s">
        <v>153</v>
      </c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6"/>
      <c r="BL7" s="244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4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6"/>
    </row>
    <row r="8" spans="1:166" s="35" customFormat="1" ht="32.25" customHeight="1">
      <c r="A8" s="247" t="s">
        <v>157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125" t="s">
        <v>156</v>
      </c>
      <c r="AQ8" s="125"/>
      <c r="AR8" s="125"/>
      <c r="AS8" s="125"/>
      <c r="AT8" s="125"/>
      <c r="AU8" s="125"/>
      <c r="AV8" s="244" t="s">
        <v>153</v>
      </c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6"/>
      <c r="BL8" s="24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4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6"/>
    </row>
    <row r="9" spans="1:166" s="35" customFormat="1" ht="32.25" customHeight="1">
      <c r="A9" s="247" t="s">
        <v>410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125"/>
      <c r="AQ9" s="125"/>
      <c r="AR9" s="125"/>
      <c r="AS9" s="125"/>
      <c r="AT9" s="125"/>
      <c r="AU9" s="125"/>
      <c r="AV9" s="244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6"/>
      <c r="BL9" s="244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6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4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6"/>
    </row>
    <row r="10" spans="1:166" s="35" customFormat="1" ht="32.25" customHeight="1">
      <c r="A10" s="247" t="s">
        <v>407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125"/>
      <c r="AQ10" s="125"/>
      <c r="AR10" s="125"/>
      <c r="AS10" s="125"/>
      <c r="AT10" s="125"/>
      <c r="AU10" s="125"/>
      <c r="AV10" s="244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6"/>
      <c r="BL10" s="244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6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4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6"/>
    </row>
    <row r="11" spans="1:166" s="35" customFormat="1" ht="32.25" customHeight="1">
      <c r="A11" s="251" t="s">
        <v>408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3"/>
      <c r="AP11" s="277"/>
      <c r="AQ11" s="278"/>
      <c r="AR11" s="278"/>
      <c r="AS11" s="278"/>
      <c r="AT11" s="278"/>
      <c r="AU11" s="279"/>
      <c r="AV11" s="281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3"/>
      <c r="BL11" s="244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3"/>
      <c r="CF11" s="273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5"/>
      <c r="CW11" s="244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6"/>
      <c r="DN11" s="244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6"/>
      <c r="EE11" s="244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6"/>
      <c r="ET11" s="244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6"/>
    </row>
    <row r="12" spans="1:166" s="35" customFormat="1" ht="32.25" customHeight="1">
      <c r="A12" s="280" t="s">
        <v>409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125"/>
      <c r="AQ12" s="125"/>
      <c r="AR12" s="125"/>
      <c r="AS12" s="125"/>
      <c r="AT12" s="125"/>
      <c r="AU12" s="125"/>
      <c r="AV12" s="244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6"/>
      <c r="BL12" s="244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6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4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6"/>
    </row>
    <row r="13" spans="1:166" s="35" customFormat="1" ht="32.25" customHeight="1">
      <c r="A13" s="247" t="s">
        <v>155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125" t="s">
        <v>154</v>
      </c>
      <c r="AQ13" s="125"/>
      <c r="AR13" s="125"/>
      <c r="AS13" s="125"/>
      <c r="AT13" s="125"/>
      <c r="AU13" s="125"/>
      <c r="AV13" s="244" t="s">
        <v>153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6"/>
      <c r="BL13" s="244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6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4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6"/>
    </row>
    <row r="14" spans="1:166" s="35" customFormat="1" ht="32.25" customHeight="1">
      <c r="A14" s="291" t="s">
        <v>410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3"/>
      <c r="AP14" s="125"/>
      <c r="AQ14" s="125"/>
      <c r="AR14" s="125"/>
      <c r="AS14" s="125"/>
      <c r="AT14" s="125"/>
      <c r="AU14" s="125"/>
      <c r="AV14" s="244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6"/>
      <c r="BL14" s="244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6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4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6"/>
    </row>
    <row r="15" spans="1:166" s="35" customFormat="1" ht="32.25" customHeight="1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77"/>
      <c r="AQ15" s="278"/>
      <c r="AR15" s="278"/>
      <c r="AS15" s="278"/>
      <c r="AT15" s="278"/>
      <c r="AU15" s="279"/>
      <c r="AV15" s="244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6"/>
      <c r="BL15" s="244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6"/>
      <c r="CF15" s="273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5"/>
      <c r="CW15" s="244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6"/>
      <c r="DN15" s="244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6"/>
      <c r="EE15" s="244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6"/>
      <c r="ET15" s="244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6"/>
    </row>
    <row r="16" spans="1:166" s="35" customFormat="1" ht="32.25" customHeight="1">
      <c r="A16" s="280" t="s">
        <v>152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125" t="s">
        <v>151</v>
      </c>
      <c r="AQ16" s="125"/>
      <c r="AR16" s="125"/>
      <c r="AS16" s="125"/>
      <c r="AT16" s="125"/>
      <c r="AU16" s="125"/>
      <c r="AV16" s="244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6"/>
      <c r="BL16" s="244">
        <f>BL17+BL18</f>
        <v>1800000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6"/>
      <c r="CF16" s="273">
        <f>CF17+CF18</f>
        <v>-340889.5499999998</v>
      </c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5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>
        <f>CF16</f>
        <v>-340889.5499999998</v>
      </c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4">
        <f>ET18+ET17</f>
        <v>2140889.5500000007</v>
      </c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6"/>
    </row>
    <row r="17" spans="1:166" s="35" customFormat="1" ht="32.25" customHeight="1">
      <c r="A17" s="280" t="s">
        <v>411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125" t="s">
        <v>150</v>
      </c>
      <c r="AQ17" s="125"/>
      <c r="AR17" s="125"/>
      <c r="AS17" s="125"/>
      <c r="AT17" s="125"/>
      <c r="AU17" s="125"/>
      <c r="AV17" s="273" t="s">
        <v>149</v>
      </c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5"/>
      <c r="BL17" s="244">
        <f>-доходы!BJ18</f>
        <v>-12676800</v>
      </c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6"/>
      <c r="CF17" s="111">
        <f>-доходы!CF18</f>
        <v>-1868315.25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>
        <f>CF17</f>
        <v>-1868315.25</v>
      </c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4">
        <f>BL17-CF17</f>
        <v>-10808484.75</v>
      </c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6"/>
    </row>
    <row r="18" spans="1:166" s="35" customFormat="1" ht="32.25" customHeight="1">
      <c r="A18" s="280" t="s">
        <v>412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125" t="s">
        <v>148</v>
      </c>
      <c r="AQ18" s="125"/>
      <c r="AR18" s="125"/>
      <c r="AS18" s="125"/>
      <c r="AT18" s="125"/>
      <c r="AU18" s="125"/>
      <c r="AV18" s="273" t="s">
        <v>147</v>
      </c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5"/>
      <c r="BL18" s="244">
        <f>расходы!H4</f>
        <v>14476800</v>
      </c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6"/>
      <c r="CF18" s="111">
        <f>расходы!I4</f>
        <v>1527425.7000000002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>
        <f>CF18</f>
        <v>1527425.7000000002</v>
      </c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4">
        <f>BL18-CF18</f>
        <v>12949374.3</v>
      </c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6"/>
    </row>
    <row r="19" spans="1:166" s="35" customFormat="1" ht="32.25" customHeight="1">
      <c r="A19" s="251" t="s">
        <v>413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3"/>
      <c r="AP19" s="277" t="s">
        <v>414</v>
      </c>
      <c r="AQ19" s="278"/>
      <c r="AR19" s="278"/>
      <c r="AS19" s="278"/>
      <c r="AT19" s="278"/>
      <c r="AU19" s="279"/>
      <c r="AV19" s="244" t="s">
        <v>153</v>
      </c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6"/>
      <c r="BL19" s="244" t="s">
        <v>153</v>
      </c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6"/>
      <c r="CF19" s="273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5"/>
      <c r="CW19" s="244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6"/>
      <c r="DN19" s="244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6"/>
      <c r="EE19" s="244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6"/>
      <c r="ET19" s="244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6"/>
    </row>
    <row r="20" spans="1:166" s="35" customFormat="1" ht="57.75" customHeight="1">
      <c r="A20" s="295" t="s">
        <v>418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7"/>
      <c r="AP20" s="277" t="s">
        <v>415</v>
      </c>
      <c r="AQ20" s="278"/>
      <c r="AR20" s="278"/>
      <c r="AS20" s="278"/>
      <c r="AT20" s="278"/>
      <c r="AU20" s="279"/>
      <c r="AV20" s="244" t="s">
        <v>153</v>
      </c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6"/>
      <c r="BL20" s="244" t="s">
        <v>153</v>
      </c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6"/>
      <c r="CF20" s="273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5"/>
      <c r="CW20" s="244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6"/>
      <c r="DN20" s="244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6"/>
      <c r="EE20" s="244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6"/>
      <c r="ET20" s="244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6"/>
    </row>
    <row r="21" spans="1:166" s="35" customFormat="1" ht="32.25" customHeight="1">
      <c r="A21" s="251" t="s">
        <v>419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3"/>
      <c r="AP21" s="277"/>
      <c r="AQ21" s="278"/>
      <c r="AR21" s="278"/>
      <c r="AS21" s="278"/>
      <c r="AT21" s="278"/>
      <c r="AU21" s="279"/>
      <c r="AV21" s="244" t="s">
        <v>153</v>
      </c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6"/>
      <c r="BL21" s="244" t="s">
        <v>153</v>
      </c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6"/>
      <c r="CF21" s="273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5"/>
      <c r="CW21" s="244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6"/>
      <c r="DN21" s="244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6"/>
      <c r="EE21" s="244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6"/>
      <c r="ET21" s="244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6"/>
    </row>
    <row r="22" spans="1:166" s="35" customFormat="1" ht="32.25" customHeight="1">
      <c r="A22" s="251" t="s">
        <v>420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3"/>
      <c r="AP22" s="277" t="s">
        <v>416</v>
      </c>
      <c r="AQ22" s="278"/>
      <c r="AR22" s="278"/>
      <c r="AS22" s="278"/>
      <c r="AT22" s="278"/>
      <c r="AU22" s="279"/>
      <c r="AV22" s="244" t="s">
        <v>153</v>
      </c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6"/>
      <c r="BL22" s="244" t="s">
        <v>153</v>
      </c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6"/>
      <c r="CF22" s="273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5"/>
      <c r="CW22" s="244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6"/>
      <c r="DN22" s="244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6"/>
      <c r="EE22" s="244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6"/>
      <c r="ET22" s="244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6"/>
    </row>
    <row r="23" spans="1:166" s="35" customFormat="1" ht="32.25" customHeight="1">
      <c r="A23" s="251" t="s">
        <v>421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277" t="s">
        <v>417</v>
      </c>
      <c r="AQ23" s="278"/>
      <c r="AR23" s="278"/>
      <c r="AS23" s="278"/>
      <c r="AT23" s="278"/>
      <c r="AU23" s="279"/>
      <c r="AV23" s="244" t="s">
        <v>153</v>
      </c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6"/>
      <c r="BL23" s="244" t="s">
        <v>153</v>
      </c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6"/>
      <c r="CF23" s="273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5"/>
      <c r="CW23" s="244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6"/>
      <c r="DN23" s="244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6"/>
      <c r="EE23" s="244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6"/>
      <c r="ET23" s="244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6"/>
    </row>
    <row r="24" spans="1:166" s="35" customFormat="1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406</v>
      </c>
    </row>
    <row r="26" spans="1:166" s="35" customFormat="1" ht="35.25" customHeight="1">
      <c r="A26" s="255" t="s">
        <v>166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6" t="s">
        <v>403</v>
      </c>
      <c r="AQ26" s="256"/>
      <c r="AR26" s="256"/>
      <c r="AS26" s="256"/>
      <c r="AT26" s="256"/>
      <c r="AU26" s="256"/>
      <c r="AV26" s="260" t="s">
        <v>404</v>
      </c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2"/>
      <c r="BL26" s="260" t="s">
        <v>405</v>
      </c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2"/>
      <c r="CF26" s="276" t="s">
        <v>164</v>
      </c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60" t="s">
        <v>163</v>
      </c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9"/>
    </row>
    <row r="27" spans="1:166" s="35" customFormat="1" ht="75.75" customHeigh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6"/>
      <c r="AQ27" s="256"/>
      <c r="AR27" s="256"/>
      <c r="AS27" s="256"/>
      <c r="AT27" s="256"/>
      <c r="AU27" s="256"/>
      <c r="AV27" s="263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5"/>
      <c r="BL27" s="263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5"/>
      <c r="CF27" s="256" t="s">
        <v>402</v>
      </c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 t="s">
        <v>162</v>
      </c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 t="s">
        <v>161</v>
      </c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 t="s">
        <v>160</v>
      </c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70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2"/>
    </row>
    <row r="28" spans="1:166" s="35" customFormat="1" ht="18.75">
      <c r="A28" s="254">
        <v>1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>
        <v>2</v>
      </c>
      <c r="AQ28" s="254"/>
      <c r="AR28" s="254"/>
      <c r="AS28" s="254"/>
      <c r="AT28" s="254"/>
      <c r="AU28" s="254"/>
      <c r="AV28" s="257">
        <v>3</v>
      </c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9"/>
      <c r="BL28" s="257">
        <v>4</v>
      </c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9"/>
      <c r="CF28" s="254">
        <v>5</v>
      </c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>
        <v>6</v>
      </c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>
        <v>7</v>
      </c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>
        <v>8</v>
      </c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7">
        <v>9</v>
      </c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7"/>
    </row>
    <row r="29" spans="1:166" s="35" customFormat="1" ht="45.75" customHeight="1">
      <c r="A29" s="250" t="s">
        <v>425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49" t="s">
        <v>422</v>
      </c>
      <c r="AQ29" s="249"/>
      <c r="AR29" s="249"/>
      <c r="AS29" s="249"/>
      <c r="AT29" s="249"/>
      <c r="AU29" s="249"/>
      <c r="AV29" s="244" t="s">
        <v>153</v>
      </c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6"/>
      <c r="BL29" s="244" t="s">
        <v>153</v>
      </c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6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4" t="s">
        <v>153</v>
      </c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6"/>
    </row>
    <row r="30" spans="1:166" s="35" customFormat="1" ht="32.25" customHeight="1">
      <c r="A30" s="248" t="s">
        <v>158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9"/>
      <c r="AQ30" s="249"/>
      <c r="AR30" s="249"/>
      <c r="AS30" s="249"/>
      <c r="AT30" s="249"/>
      <c r="AU30" s="249"/>
      <c r="AV30" s="244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6"/>
      <c r="BL30" s="244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6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4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6"/>
    </row>
    <row r="31" spans="1:166" s="35" customFormat="1" ht="32.25" customHeight="1">
      <c r="A31" s="247" t="s">
        <v>426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125" t="s">
        <v>423</v>
      </c>
      <c r="AQ31" s="125"/>
      <c r="AR31" s="125"/>
      <c r="AS31" s="125"/>
      <c r="AT31" s="125"/>
      <c r="AU31" s="125"/>
      <c r="AV31" s="244" t="s">
        <v>153</v>
      </c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6"/>
      <c r="BL31" s="244" t="s">
        <v>153</v>
      </c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6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4" t="s">
        <v>153</v>
      </c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6"/>
    </row>
    <row r="32" spans="1:166" s="35" customFormat="1" ht="32.25" customHeight="1">
      <c r="A32" s="247" t="s">
        <v>427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125" t="s">
        <v>424</v>
      </c>
      <c r="AQ32" s="125"/>
      <c r="AR32" s="125"/>
      <c r="AS32" s="125"/>
      <c r="AT32" s="125"/>
      <c r="AU32" s="125"/>
      <c r="AV32" s="244" t="s">
        <v>153</v>
      </c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6"/>
      <c r="BL32" s="244" t="s">
        <v>153</v>
      </c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6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4" t="s">
        <v>153</v>
      </c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6"/>
    </row>
    <row r="33" s="35" customFormat="1" ht="27.75" customHeight="1"/>
    <row r="34" spans="1:84" s="35" customFormat="1" ht="47.25" customHeight="1">
      <c r="A34" s="92" t="s">
        <v>441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88" t="s">
        <v>442</v>
      </c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CF34" s="35" t="s">
        <v>146</v>
      </c>
    </row>
    <row r="35" spans="14:149" s="35" customFormat="1" ht="20.25">
      <c r="N35" s="289" t="s">
        <v>143</v>
      </c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H35" s="294" t="s">
        <v>142</v>
      </c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CF35" s="35" t="s">
        <v>145</v>
      </c>
      <c r="CG35" s="35" t="s">
        <v>359</v>
      </c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S35" s="287" t="s">
        <v>374</v>
      </c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</row>
    <row r="36" spans="1:153" s="35" customFormat="1" ht="44.25" customHeight="1">
      <c r="A36" s="35" t="s">
        <v>144</v>
      </c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H36" s="288" t="s">
        <v>474</v>
      </c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DC36" s="289" t="s">
        <v>143</v>
      </c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S36" s="289" t="s">
        <v>142</v>
      </c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W36" s="83"/>
    </row>
    <row r="37" spans="18:60" s="35" customFormat="1" ht="15.75" customHeight="1">
      <c r="R37" s="289" t="s">
        <v>143</v>
      </c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H37" s="294" t="s">
        <v>142</v>
      </c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98" t="s">
        <v>141</v>
      </c>
      <c r="B39" s="298"/>
      <c r="C39" s="299" t="s">
        <v>355</v>
      </c>
      <c r="D39" s="299"/>
      <c r="E39" s="299"/>
      <c r="F39" s="35" t="s">
        <v>141</v>
      </c>
      <c r="I39" s="290" t="s">
        <v>475</v>
      </c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8">
        <v>20</v>
      </c>
      <c r="Z39" s="298"/>
      <c r="AA39" s="298"/>
      <c r="AB39" s="298"/>
      <c r="AC39" s="298"/>
      <c r="AD39" s="182" t="s">
        <v>473</v>
      </c>
      <c r="AE39" s="182"/>
      <c r="AF39" s="182"/>
      <c r="BL39" s="39"/>
      <c r="BM39" s="38" t="s">
        <v>140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2020-03-02T11:28:39Z</cp:lastPrinted>
  <dcterms:created xsi:type="dcterms:W3CDTF">2015-02-02T08:55:52Z</dcterms:created>
  <dcterms:modified xsi:type="dcterms:W3CDTF">2020-09-17T11:16:06Z</dcterms:modified>
  <cp:category/>
  <cp:version/>
  <cp:contentType/>
  <cp:contentStatus/>
</cp:coreProperties>
</file>