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'доходы'!$A$1:$FJ$135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<sst xmlns="http://schemas.openxmlformats.org/spreadsheetml/2006/main" count="1615" uniqueCount="488">
  <si>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</si>
  <si>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</si>
  <si>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</si>
  <si>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</si>
  <si>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</si>
  <si>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</si>
  <si>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</si>
  <si>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</si>
  <si>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</si>
  <si>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</si>
  <si>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</si>
  <si>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</si>
  <si>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</si>
  <si>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</si>
  <si>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</si>
  <si>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</si>
  <si>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</si>
  <si>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</si>
  <si>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</si>
  <si>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</si>
  <si>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</si>
  <si>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</si>
  <si>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</si>
  <si>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</si>
  <si>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</si>
  <si>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</si>
  <si>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</si>
  <si>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</si>
  <si>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</si>
  <si>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</si>
  <si>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</si>
  <si>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</si>
  <si>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</si>
  <si>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</si>
  <si>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</si>
  <si>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</si>
  <si>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</si>
  <si>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</si>
  <si>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</si>
  <si>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</si>
  <si>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</si>
  <si>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</si>
  <si>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</si>
  <si>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</si>
  <si>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</si>
  <si>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</si>
  <si>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</si>
  <si>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</si>
  <si>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</si>
  <si>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</si>
  <si>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</si>
  <si>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</si>
  <si>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</si>
  <si>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</si>
  <si>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</si>
  <si>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</si>
  <si>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</si>
  <si>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</si>
  <si>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</si>
  <si>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</si>
  <si>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</si>
  <si>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</si>
  <si>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</si>
  <si>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</si>
  <si>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</si>
  <si>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</si>
  <si>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</si>
  <si>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</si>
  <si>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</si>
  <si>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</si>
  <si>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</si>
  <si>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</si>
  <si>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</si>
  <si>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</si>
  <si>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</si>
  <si>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</si>
  <si>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</si>
  <si>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</si>
  <si>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</si>
  <si>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</si>
  <si>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</si>
  <si>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</si>
  <si>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</si>
  <si>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</si>
  <si>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</si>
  <si>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</si>
  <si>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</si>
  <si>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</si>
  <si>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</si>
  <si>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</si>
  <si>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</si>
  <si>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</si>
  <si>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</si>
  <si>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</si>
  <si>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</si>
  <si>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</si>
  <si>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</si>
  <si>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</si>
  <si>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</si>
  <si>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</si>
  <si>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</si>
  <si>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</si>
  <si>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</si>
  <si>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</si>
  <si>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</si>
  <si>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</si>
  <si>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</si>
  <si>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</si>
  <si>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</si>
  <si>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</si>
  <si>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</si>
  <si>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</si>
  <si>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</si>
  <si>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</si>
  <si>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</si>
  <si>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</si>
  <si>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</si>
  <si>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</si>
  <si>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</si>
  <si>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</si>
  <si>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</si>
  <si>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</si>
  <si>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</si>
  <si>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</si>
  <si>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</si>
  <si>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</si>
  <si>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</si>
  <si>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</si>
  <si>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</si>
  <si>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</si>
  <si>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</si>
  <si>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</si>
  <si>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</si>
  <si>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</si>
  <si>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</si>
  <si>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</si>
  <si>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</si>
  <si>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</si>
  <si>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</si>
  <si>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</si>
  <si>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</si>
  <si>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</si>
  <si>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</si>
  <si>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</si>
  <si>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</si>
  <si>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</si>
  <si>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</si>
  <si>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</si>
  <si>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</si>
  <si>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</si>
  <si>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</si>
  <si>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</si>
  <si>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</si>
  <si>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</si>
  <si>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</si>
  <si>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</si>
  <si>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</si>
  <si>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</si>
  <si>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</si>
  <si>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</si>
  <si>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</si>
  <si>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</si>
  <si>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</si>
  <si>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</si>
  <si>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</si>
  <si>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</si>
  <si>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</si>
  <si>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</si>
  <si>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</si>
  <si>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</si>
  <si>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</si>
  <si>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</si>
  <si>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</si>
  <si>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</si>
  <si>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</si>
  <si>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</si>
  <si>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</si>
  <si>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</si>
  <si>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</si>
  <si>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</si>
  <si>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</si>
  <si>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</si>
  <si>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</si>
  <si>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</si>
  <si>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</si>
  <si>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</si>
  <si>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</si>
  <si>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</si>
  <si>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</si>
  <si>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</si>
  <si>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</si>
  <si>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</si>
  <si>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</si>
  <si>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</si>
  <si>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</si>
  <si>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</si>
  <si>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</si>
  <si>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</si>
  <si>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</si>
  <si>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</si>
  <si>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</si>
  <si>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</si>
  <si>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</si>
  <si>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</si>
  <si>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</si>
  <si>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</si>
  <si>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</si>
  <si>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</si>
  <si>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</si>
  <si>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</si>
  <si>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</si>
  <si>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</si>
  <si>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</si>
  <si>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</si>
  <si>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</si>
  <si>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</si>
  <si>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</si>
  <si>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</si>
  <si>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</si>
  <si>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</si>
  <si>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</si>
  <si>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</si>
  <si>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</si>
  <si>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</si>
  <si>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</si>
  <si>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</si>
  <si>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</si>
  <si>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</si>
  <si>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</si>
  <si>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</si>
  <si>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</si>
  <si>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</si>
  <si>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</si>
  <si>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</si>
  <si>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</si>
  <si>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</si>
  <si>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</si>
  <si>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</si>
  <si>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</si>
  <si>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</si>
  <si>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</si>
  <si>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</si>
  <si>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</si>
  <si>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</si>
  <si>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</si>
  <si>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</si>
  <si>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</si>
  <si>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</si>
  <si>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</si>
  <si>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</si>
  <si>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</si>
  <si>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</si>
  <si>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</si>
  <si>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</si>
  <si>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</si>
  <si>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</si>
  <si>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</si>
  <si>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</si>
  <si>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</si>
  <si>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</si>
  <si>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</si>
  <si>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</si>
  <si>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</si>
  <si>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</si>
  <si>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</si>
  <si>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</si>
  <si>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</si>
  <si>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</si>
  <si>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</si>
  <si>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</si>
  <si>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</si>
  <si>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</si>
  <si>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</si>
  <si>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</si>
  <si>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</si>
  <si>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</si>
  <si>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</si>
  <si>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</si>
  <si>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</si>
  <si>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</si>
  <si>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</si>
  <si>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</si>
  <si>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</si>
  <si>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</si>
  <si>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</si>
  <si>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</si>
  <si>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</si>
  <si>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</si>
  <si>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</si>
  <si>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</si>
  <si>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</si>
  <si>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</si>
  <si>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</si>
  <si>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</si>
  <si>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</si>
  <si>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</si>
  <si>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</si>
  <si>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</si>
  <si>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</si>
  <si>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</si>
  <si>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</si>
  <si>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</si>
  <si>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</si>
  <si>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</si>
  <si>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</si>
  <si>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</si>
  <si>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</si>
  <si>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</si>
  <si>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</si>
  <si>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</si>
  <si>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</si>
  <si>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</si>
  <si>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</si>
  <si>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</si>
  <si>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</si>
  <si>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</si>
  <si>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</si>
  <si>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</si>
  <si>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</si>
  <si>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</si>
  <si>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</si>
  <si>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</si>
  <si>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</si>
  <si>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</si>
  <si>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</si>
  <si>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</si>
  <si>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</si>
  <si>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</si>
  <si>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</si>
  <si>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</si>
  <si>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</si>
  <si>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</si>
  <si>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</si>
  <si>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</si>
  <si>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</si>
  <si>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</si>
  <si>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</si>
  <si>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</si>
  <si>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</si>
  <si>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</si>
  <si>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</si>
  <si>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</si>
  <si>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</si>
  <si>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</si>
  <si>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</si>
  <si>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</si>
  <si>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</si>
  <si>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</si>
  <si>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</si>
  <si>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</si>
  <si>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</si>
  <si>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</si>
  <si>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</si>
  <si>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</si>
  <si>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</si>
  <si>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</si>
  <si>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</si>
  <si>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</si>
  <si>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</si>
  <si>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</si>
  <si>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</si>
  <si>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</si>
  <si>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</si>
  <si>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</si>
  <si>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</si>
  <si>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</si>
  <si>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</si>
  <si>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</si>
  <si>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</si>
  <si>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</si>
  <si>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</si>
  <si>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</si>
  <si>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</si>
  <si>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</si>
  <si>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</si>
  <si>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</si>
  <si>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</si>
  <si>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</si>
  <si>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</si>
  <si>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</si>
  <si>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</si>
  <si>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</si>
  <si>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</si>
  <si>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</si>
  <si>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</si>
  <si>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</si>
  <si>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</si>
  <si>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</si>
  <si>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</si>
  <si>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</si>
  <si>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</si>
  <si>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</si>
  <si>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</si>
  <si>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</si>
  <si>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</si>
  <si>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</si>
  <si>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</si>
  <si>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</si>
  <si>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</si>
  <si>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</si>
  <si>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</si>
  <si>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</si>
  <si>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</si>
  <si>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</si>
  <si>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</si>
  <si>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</si>
  <si>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</si>
  <si>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</si>
  <si>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</si>
  <si>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</si>
  <si>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</si>
  <si>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</si>
  <si>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</si>
  <si>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</si>
  <si>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</si>
  <si>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</si>
  <si>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</si>
  <si>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</si>
  <si>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</si>
  <si>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</si>
  <si>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</si>
  <si>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</si>
  <si>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</si>
  <si>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 xml:space="preserve"> 100 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</si>
  <si>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</si>
  <si>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</si>
  <si>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</si>
  <si>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</si>
  <si>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</si>
  <si>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</si>
  <si>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</si>
  <si>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</si>
  <si>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</si>
  <si>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</si>
  <si>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</si>
  <si>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</si>
  <si>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</si>
  <si>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</si>
  <si>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</si>
  <si>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</si>
  <si>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</si>
  <si>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</si>
  <si>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</si>
  <si>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</si>
  <si>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</si>
  <si>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</si>
  <si>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</si>
  <si>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</si>
  <si>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</si>
  <si>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2 02 15001 10 0000 150</t>
  </si>
  <si>
    <t>2 02 15001 00 0000 150</t>
  </si>
  <si>
    <t>2 02 15000 00 0000 150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</si>
  <si>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</si>
  <si>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</si>
  <si>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</si>
  <si>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</si>
  <si>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</si>
  <si>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</si>
  <si>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</si>
  <si>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</si>
  <si>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</si>
  <si>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</si>
  <si>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</si>
  <si>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Поощрение членов ДНД</t>
  </si>
  <si>
    <t>Расходы на мероприятия в рамках подпрограммы "Развитие субъектов среднего и малого предпринимательства"</t>
  </si>
  <si>
    <t>20 г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</si>
  <si>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</si>
  <si>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</si>
  <si>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</si>
  <si>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</si>
  <si>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</si>
  <si>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</si>
  <si>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</si>
  <si>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</si>
  <si>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</si>
  <si>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</si>
  <si>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</si>
  <si>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</si>
  <si>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</si>
  <si>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</si>
  <si>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</si>
  <si>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</si>
  <si>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</si>
  <si>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</si>
  <si>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</si>
  <si>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</si>
  <si>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сентября</t>
  </si>
  <si>
    <t>01.09.2020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</si>
</sst>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left" wrapText="1"/>
    </xf>
    <xf numFmtId="4" fontId="16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4" fillId="0" borderId="10" xfId="53" applyNumberFormat="1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horizontal="left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4" fontId="8" fillId="0" borderId="10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tabSelected="1" view="pageBreakPreview" zoomScale="50" zoomScaleNormal="75" zoomScaleSheetLayoutView="50" workbookViewId="0" topLeftCell="A1">
      <selection activeCell="A18" sqref="A18:AM18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58" t="s">
        <v>331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60" t="s">
        <v>375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55"/>
      <c r="ES2" s="55"/>
      <c r="ET2" s="170" t="s">
        <v>330</v>
      </c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2"/>
    </row>
    <row r="3" spans="1:166" s="35" customFormat="1" ht="27.75" customHeight="1">
      <c r="A3" s="160" t="s">
        <v>376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95"/>
      <c r="EL3" s="95"/>
      <c r="EM3" s="95"/>
      <c r="EN3" s="95"/>
      <c r="EO3" s="95"/>
      <c r="EP3" s="95"/>
      <c r="EQ3" s="95"/>
      <c r="ER3" s="55"/>
      <c r="ES3" s="55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8"/>
    </row>
    <row r="4" spans="1:166" s="35" customFormat="1" ht="27.75" customHeight="1" thickBot="1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161" t="s">
        <v>377</v>
      </c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55"/>
      <c r="ES4" s="55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8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329</v>
      </c>
      <c r="ER5" s="55"/>
      <c r="ES5" s="55"/>
      <c r="ET5" s="173" t="s">
        <v>334</v>
      </c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5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1"/>
      <c r="BC6" s="81"/>
      <c r="BD6" s="81"/>
      <c r="BE6" s="81"/>
      <c r="BF6" s="81"/>
      <c r="BG6" s="81"/>
      <c r="BH6" s="82" t="s">
        <v>328</v>
      </c>
      <c r="BI6" s="162" t="s">
        <v>486</v>
      </c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4">
        <v>2020</v>
      </c>
      <c r="CF6" s="164"/>
      <c r="CG6" s="164"/>
      <c r="CH6" s="164"/>
      <c r="CI6" s="164"/>
      <c r="CJ6" s="165" t="s">
        <v>327</v>
      </c>
      <c r="CK6" s="165"/>
      <c r="CL6" s="81"/>
      <c r="CM6" s="80"/>
      <c r="CN6" s="80"/>
      <c r="CO6" s="80"/>
      <c r="CP6" s="80"/>
      <c r="CQ6" s="55"/>
      <c r="CR6" s="55"/>
      <c r="CS6" s="55"/>
      <c r="CT6" s="55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326</v>
      </c>
      <c r="ER6" s="55"/>
      <c r="ES6" s="55"/>
      <c r="ET6" s="176" t="s">
        <v>487</v>
      </c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8"/>
    </row>
    <row r="7" spans="1:166" s="35" customFormat="1" ht="24" customHeight="1">
      <c r="A7" s="166" t="s">
        <v>378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81"/>
      <c r="BD7" s="81"/>
      <c r="BE7" s="81"/>
      <c r="BF7" s="81"/>
      <c r="BG7" s="81"/>
      <c r="BH7" s="82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82"/>
      <c r="CF7" s="82"/>
      <c r="CG7" s="82"/>
      <c r="CH7" s="82"/>
      <c r="CI7" s="82"/>
      <c r="CJ7" s="97"/>
      <c r="CK7" s="97"/>
      <c r="CL7" s="81"/>
      <c r="CM7" s="80"/>
      <c r="CN7" s="80"/>
      <c r="CO7" s="80"/>
      <c r="CP7" s="80"/>
      <c r="CQ7" s="55"/>
      <c r="CR7" s="55"/>
      <c r="CS7" s="55"/>
      <c r="CT7" s="55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9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1"/>
    </row>
    <row r="8" spans="1:166" s="35" customFormat="1" ht="24" customHeight="1">
      <c r="A8" s="166" t="s">
        <v>379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81"/>
      <c r="BD8" s="81"/>
      <c r="BE8" s="81"/>
      <c r="BF8" s="81"/>
      <c r="BG8" s="81"/>
      <c r="BH8" s="82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82"/>
      <c r="CF8" s="82"/>
      <c r="CG8" s="82"/>
      <c r="CH8" s="82"/>
      <c r="CI8" s="82"/>
      <c r="CJ8" s="97"/>
      <c r="CK8" s="97"/>
      <c r="CL8" s="81"/>
      <c r="CM8" s="80"/>
      <c r="CN8" s="80"/>
      <c r="CO8" s="80"/>
      <c r="CP8" s="80"/>
      <c r="CQ8" s="55"/>
      <c r="CR8" s="55"/>
      <c r="CS8" s="55"/>
      <c r="CT8" s="55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9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1"/>
    </row>
    <row r="9" spans="1:166" s="35" customFormat="1" ht="24" customHeight="1">
      <c r="A9" s="166" t="s">
        <v>379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81"/>
      <c r="BD9" s="81"/>
      <c r="BE9" s="81"/>
      <c r="BF9" s="81"/>
      <c r="BG9" s="81"/>
      <c r="BH9" s="82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82"/>
      <c r="CF9" s="82"/>
      <c r="CG9" s="82"/>
      <c r="CH9" s="82"/>
      <c r="CI9" s="82"/>
      <c r="CJ9" s="97"/>
      <c r="CK9" s="97"/>
      <c r="CL9" s="81"/>
      <c r="CM9" s="80"/>
      <c r="CN9" s="80"/>
      <c r="CO9" s="80"/>
      <c r="CP9" s="80"/>
      <c r="CQ9" s="55"/>
      <c r="CR9" s="55"/>
      <c r="CS9" s="55"/>
      <c r="CT9" s="55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9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1"/>
    </row>
    <row r="10" spans="1:166" s="35" customFormat="1" ht="24" customHeight="1">
      <c r="A10" s="166" t="s">
        <v>380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55"/>
      <c r="BD10" s="55"/>
      <c r="BE10" s="163" t="s">
        <v>325</v>
      </c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324</v>
      </c>
      <c r="ER10" s="55"/>
      <c r="ES10" s="55"/>
      <c r="ET10" s="179" t="s">
        <v>323</v>
      </c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1"/>
    </row>
    <row r="11" spans="1:166" s="35" customFormat="1" ht="32.25" customHeight="1">
      <c r="A11" s="57" t="s">
        <v>322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57" t="s">
        <v>321</v>
      </c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6" t="s">
        <v>382</v>
      </c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8"/>
    </row>
    <row r="12" spans="1:166" s="35" customFormat="1" ht="29.25" customHeight="1">
      <c r="A12" s="57" t="s">
        <v>381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6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8"/>
    </row>
    <row r="13" spans="1:166" s="35" customFormat="1" ht="27" customHeight="1" thickBot="1">
      <c r="A13" s="57" t="s">
        <v>320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319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318</v>
      </c>
      <c r="ER13" s="55"/>
      <c r="ES13" s="55"/>
      <c r="ET13" s="191">
        <v>383</v>
      </c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3"/>
    </row>
    <row r="14" spans="1:166" s="35" customFormat="1" ht="29.25" customHeight="1">
      <c r="A14" s="202" t="s">
        <v>317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3"/>
      <c r="DS14" s="203"/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3"/>
      <c r="FF14" s="203"/>
      <c r="FG14" s="203"/>
      <c r="FH14" s="203"/>
      <c r="FI14" s="203"/>
      <c r="FJ14" s="204"/>
    </row>
    <row r="15" spans="1:167" s="35" customFormat="1" ht="19.5" customHeight="1">
      <c r="A15" s="195" t="s">
        <v>162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7"/>
      <c r="AN15" s="195" t="s">
        <v>161</v>
      </c>
      <c r="AO15" s="196"/>
      <c r="AP15" s="196"/>
      <c r="AQ15" s="196"/>
      <c r="AR15" s="196"/>
      <c r="AS15" s="197"/>
      <c r="AT15" s="205" t="s">
        <v>383</v>
      </c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7"/>
      <c r="BJ15" s="205" t="s">
        <v>384</v>
      </c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7"/>
      <c r="CF15" s="182" t="s">
        <v>160</v>
      </c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4"/>
      <c r="ET15" s="201" t="s">
        <v>159</v>
      </c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38"/>
    </row>
    <row r="16" spans="1:167" s="35" customFormat="1" ht="75.75" customHeight="1">
      <c r="A16" s="198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200"/>
      <c r="AN16" s="198"/>
      <c r="AO16" s="199"/>
      <c r="AP16" s="199"/>
      <c r="AQ16" s="199"/>
      <c r="AR16" s="199"/>
      <c r="AS16" s="200"/>
      <c r="AT16" s="208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10"/>
      <c r="BJ16" s="208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10"/>
      <c r="CF16" s="183" t="s">
        <v>385</v>
      </c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4"/>
      <c r="CW16" s="182" t="s">
        <v>158</v>
      </c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4"/>
      <c r="DN16" s="182" t="s">
        <v>157</v>
      </c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4"/>
      <c r="EE16" s="182" t="s">
        <v>156</v>
      </c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4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38"/>
    </row>
    <row r="17" spans="1:167" s="35" customFormat="1" ht="16.5" customHeight="1">
      <c r="A17" s="185">
        <v>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7"/>
      <c r="AN17" s="185">
        <v>2</v>
      </c>
      <c r="AO17" s="186"/>
      <c r="AP17" s="186"/>
      <c r="AQ17" s="186"/>
      <c r="AR17" s="186"/>
      <c r="AS17" s="187"/>
      <c r="AT17" s="185">
        <v>3</v>
      </c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7"/>
      <c r="BJ17" s="185">
        <v>4</v>
      </c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7"/>
      <c r="CF17" s="185">
        <v>5</v>
      </c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7"/>
      <c r="CW17" s="185">
        <v>6</v>
      </c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7"/>
      <c r="DN17" s="185">
        <v>7</v>
      </c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7"/>
      <c r="EE17" s="185">
        <v>8</v>
      </c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7"/>
      <c r="ET17" s="194">
        <v>9</v>
      </c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38"/>
    </row>
    <row r="18" spans="1:167" s="45" customFormat="1" ht="29.25" customHeight="1">
      <c r="A18" s="188" t="s">
        <v>316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90"/>
      <c r="AN18" s="126" t="s">
        <v>315</v>
      </c>
      <c r="AO18" s="126"/>
      <c r="AP18" s="126"/>
      <c r="AQ18" s="126"/>
      <c r="AR18" s="126"/>
      <c r="AS18" s="12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24">
        <f>BJ20+BJ108</f>
        <v>17636400</v>
      </c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>
        <f>CF20+CF108</f>
        <v>13958235.54</v>
      </c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3">
        <f>CF18</f>
        <v>13958235.54</v>
      </c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50"/>
    </row>
    <row r="19" spans="1:167" s="35" customFormat="1" ht="15" customHeight="1">
      <c r="A19" s="143" t="s">
        <v>154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29" t="s">
        <v>314</v>
      </c>
      <c r="AO19" s="129"/>
      <c r="AP19" s="129"/>
      <c r="AQ19" s="129"/>
      <c r="AR19" s="129"/>
      <c r="AS19" s="129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38"/>
    </row>
    <row r="20" spans="1:167" s="45" customFormat="1" ht="24" customHeight="1">
      <c r="A20" s="125" t="s">
        <v>313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6"/>
      <c r="AO20" s="126"/>
      <c r="AP20" s="126"/>
      <c r="AQ20" s="126"/>
      <c r="AR20" s="126"/>
      <c r="AS20" s="126"/>
      <c r="AT20" s="156" t="s">
        <v>312</v>
      </c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24">
        <f>BJ21+BJ67+BJ86+BJ95+BJ42+BJ100+BJ36</f>
        <v>2393300</v>
      </c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>
        <f>CF21+CF67+CF86+CF95+CF90+CF105+CF42+CF100+CF36</f>
        <v>1839091.63</v>
      </c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3">
        <f aca="true" t="shared" si="0" ref="EE20:EE53">CF20</f>
        <v>1839091.63</v>
      </c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50"/>
    </row>
    <row r="21" spans="1:167" s="45" customFormat="1" ht="26.25" customHeight="1">
      <c r="A21" s="221" t="s">
        <v>311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126"/>
      <c r="AO21" s="126"/>
      <c r="AP21" s="126"/>
      <c r="AQ21" s="126"/>
      <c r="AR21" s="126"/>
      <c r="AS21" s="126"/>
      <c r="AT21" s="156" t="s">
        <v>310</v>
      </c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24">
        <f>BJ22</f>
        <v>616200</v>
      </c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>
        <f>CF22</f>
        <v>416165.44</v>
      </c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3">
        <f t="shared" si="0"/>
        <v>416165.44</v>
      </c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53"/>
      <c r="FJ21" s="53"/>
      <c r="FK21" s="50"/>
    </row>
    <row r="22" spans="1:167" s="45" customFormat="1" ht="27.75" customHeight="1">
      <c r="A22" s="221" t="s">
        <v>298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126"/>
      <c r="AO22" s="126"/>
      <c r="AP22" s="126"/>
      <c r="AQ22" s="126"/>
      <c r="AR22" s="126"/>
      <c r="AS22" s="126"/>
      <c r="AT22" s="156" t="s">
        <v>309</v>
      </c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24">
        <f>BJ23</f>
        <v>616200</v>
      </c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>
        <f>CF23+CF32+CF28</f>
        <v>416165.44</v>
      </c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3">
        <f t="shared" si="0"/>
        <v>416165.44</v>
      </c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53"/>
      <c r="FI22" s="53"/>
      <c r="FJ22" s="53"/>
      <c r="FK22" s="50"/>
    </row>
    <row r="23" spans="1:167" s="45" customFormat="1" ht="27.75" customHeight="1">
      <c r="A23" s="125" t="s">
        <v>298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6"/>
      <c r="AO23" s="126"/>
      <c r="AP23" s="126"/>
      <c r="AQ23" s="126"/>
      <c r="AR23" s="126"/>
      <c r="AS23" s="126"/>
      <c r="AT23" s="156" t="s">
        <v>308</v>
      </c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24">
        <v>616200</v>
      </c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>
        <f>CF24+CF25+CF26+CF27</f>
        <v>399439.39</v>
      </c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/>
      <c r="DY23" s="122"/>
      <c r="DZ23" s="122"/>
      <c r="EA23" s="122"/>
      <c r="EB23" s="122"/>
      <c r="EC23" s="122"/>
      <c r="ED23" s="122"/>
      <c r="EE23" s="123">
        <f t="shared" si="0"/>
        <v>399439.39</v>
      </c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50"/>
    </row>
    <row r="24" spans="1:170" s="35" customFormat="1" ht="27.75" customHeight="1">
      <c r="A24" s="128" t="s">
        <v>298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9"/>
      <c r="AO24" s="129"/>
      <c r="AP24" s="129"/>
      <c r="AQ24" s="129"/>
      <c r="AR24" s="129"/>
      <c r="AS24" s="129"/>
      <c r="AT24" s="130" t="s">
        <v>307</v>
      </c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20">
        <v>0</v>
      </c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>
        <v>398976.15</v>
      </c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19">
        <f t="shared" si="0"/>
        <v>398976.15</v>
      </c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38"/>
      <c r="FN24" s="38"/>
    </row>
    <row r="25" spans="1:170" s="35" customFormat="1" ht="27.75" customHeight="1">
      <c r="A25" s="128" t="s">
        <v>298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9"/>
      <c r="AO25" s="129"/>
      <c r="AP25" s="129"/>
      <c r="AQ25" s="129"/>
      <c r="AR25" s="129"/>
      <c r="AS25" s="129"/>
      <c r="AT25" s="130" t="s">
        <v>306</v>
      </c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20">
        <v>0</v>
      </c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>
        <v>463.24</v>
      </c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19">
        <f t="shared" si="0"/>
        <v>463.24</v>
      </c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38"/>
      <c r="FN25" s="38"/>
    </row>
    <row r="26" spans="1:170" s="35" customFormat="1" ht="27.75" customHeight="1">
      <c r="A26" s="128" t="s">
        <v>298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9"/>
      <c r="AO26" s="129"/>
      <c r="AP26" s="129"/>
      <c r="AQ26" s="129"/>
      <c r="AR26" s="129"/>
      <c r="AS26" s="129"/>
      <c r="AT26" s="130" t="s">
        <v>305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20">
        <v>0</v>
      </c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>
        <v>0</v>
      </c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19">
        <f t="shared" si="0"/>
        <v>0</v>
      </c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38"/>
      <c r="FN26" s="38"/>
    </row>
    <row r="27" spans="1:170" s="35" customFormat="1" ht="27.75" customHeight="1">
      <c r="A27" s="128" t="s">
        <v>298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9"/>
      <c r="AO27" s="129"/>
      <c r="AP27" s="129"/>
      <c r="AQ27" s="129"/>
      <c r="AR27" s="129"/>
      <c r="AS27" s="129"/>
      <c r="AT27" s="130" t="s">
        <v>386</v>
      </c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20">
        <v>0</v>
      </c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>
        <v>0</v>
      </c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19">
        <f>CF27</f>
        <v>0</v>
      </c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38"/>
      <c r="FN27" s="38"/>
    </row>
    <row r="28" spans="1:170" s="45" customFormat="1" ht="24" customHeight="1">
      <c r="A28" s="125" t="s">
        <v>298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6"/>
      <c r="AO28" s="126"/>
      <c r="AP28" s="126"/>
      <c r="AQ28" s="126"/>
      <c r="AR28" s="126"/>
      <c r="AS28" s="126"/>
      <c r="AT28" s="156" t="s">
        <v>304</v>
      </c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24">
        <v>0</v>
      </c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>
        <f>CF31+CF30+CF29</f>
        <v>1642.11</v>
      </c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3">
        <f t="shared" si="0"/>
        <v>1642.11</v>
      </c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50"/>
      <c r="FN28" s="50"/>
    </row>
    <row r="29" spans="1:170" s="35" customFormat="1" ht="24" customHeight="1">
      <c r="A29" s="128" t="s">
        <v>298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9"/>
      <c r="AO29" s="129"/>
      <c r="AP29" s="129"/>
      <c r="AQ29" s="129"/>
      <c r="AR29" s="129"/>
      <c r="AS29" s="129"/>
      <c r="AT29" s="130" t="s">
        <v>303</v>
      </c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20">
        <v>0</v>
      </c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>
        <v>1630.86</v>
      </c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19">
        <f t="shared" si="0"/>
        <v>1630.86</v>
      </c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22"/>
      <c r="EU29" s="122"/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38"/>
      <c r="FN29" s="38"/>
    </row>
    <row r="30" spans="1:170" s="35" customFormat="1" ht="24" customHeight="1">
      <c r="A30" s="128" t="s">
        <v>298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9"/>
      <c r="AO30" s="129"/>
      <c r="AP30" s="129"/>
      <c r="AQ30" s="129"/>
      <c r="AR30" s="129"/>
      <c r="AS30" s="129"/>
      <c r="AT30" s="130" t="s">
        <v>365</v>
      </c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20">
        <v>0</v>
      </c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>
        <v>11.25</v>
      </c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19">
        <f>CF30</f>
        <v>11.25</v>
      </c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38"/>
      <c r="FN30" s="38"/>
    </row>
    <row r="31" spans="1:170" s="35" customFormat="1" ht="24" customHeight="1">
      <c r="A31" s="128" t="s">
        <v>298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9"/>
      <c r="AO31" s="129"/>
      <c r="AP31" s="129"/>
      <c r="AQ31" s="129"/>
      <c r="AR31" s="129"/>
      <c r="AS31" s="129"/>
      <c r="AT31" s="130" t="s">
        <v>302</v>
      </c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20">
        <v>0</v>
      </c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>
        <v>0</v>
      </c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19">
        <f t="shared" si="0"/>
        <v>0</v>
      </c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38"/>
      <c r="FN31" s="38"/>
    </row>
    <row r="32" spans="1:170" s="45" customFormat="1" ht="24" customHeight="1">
      <c r="A32" s="125" t="s">
        <v>298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6"/>
      <c r="AO32" s="126"/>
      <c r="AP32" s="126"/>
      <c r="AQ32" s="126"/>
      <c r="AR32" s="126"/>
      <c r="AS32" s="126"/>
      <c r="AT32" s="156" t="s">
        <v>301</v>
      </c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24">
        <v>0</v>
      </c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>
        <f>CF33+CF34+CF35</f>
        <v>15083.939999999999</v>
      </c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3">
        <f t="shared" si="0"/>
        <v>15083.939999999999</v>
      </c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50"/>
      <c r="FN32" s="50"/>
    </row>
    <row r="33" spans="1:170" s="35" customFormat="1" ht="26.25" customHeight="1">
      <c r="A33" s="128" t="s">
        <v>298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9"/>
      <c r="AO33" s="129"/>
      <c r="AP33" s="129"/>
      <c r="AQ33" s="129"/>
      <c r="AR33" s="129"/>
      <c r="AS33" s="129"/>
      <c r="AT33" s="130" t="s">
        <v>300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20">
        <v>0</v>
      </c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>
        <v>14925.06</v>
      </c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19">
        <f t="shared" si="0"/>
        <v>14925.06</v>
      </c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38"/>
      <c r="FN33" s="38"/>
    </row>
    <row r="34" spans="1:170" s="35" customFormat="1" ht="27" customHeight="1">
      <c r="A34" s="128" t="s">
        <v>298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9"/>
      <c r="AO34" s="129"/>
      <c r="AP34" s="129"/>
      <c r="AQ34" s="129"/>
      <c r="AR34" s="129"/>
      <c r="AS34" s="129"/>
      <c r="AT34" s="130" t="s">
        <v>299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20">
        <v>0</v>
      </c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>
        <v>8.88</v>
      </c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19">
        <f t="shared" si="0"/>
        <v>8.88</v>
      </c>
      <c r="EF34" s="119"/>
      <c r="EG34" s="119"/>
      <c r="EH34" s="119"/>
      <c r="EI34" s="119"/>
      <c r="EJ34" s="119"/>
      <c r="EK34" s="119"/>
      <c r="EL34" s="119"/>
      <c r="EM34" s="119"/>
      <c r="EN34" s="119"/>
      <c r="EO34" s="119"/>
      <c r="EP34" s="119"/>
      <c r="EQ34" s="119"/>
      <c r="ER34" s="119"/>
      <c r="ES34" s="119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38"/>
      <c r="FN34" s="38"/>
    </row>
    <row r="35" spans="1:170" s="35" customFormat="1" ht="24" customHeight="1">
      <c r="A35" s="128" t="s">
        <v>298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9"/>
      <c r="AO35" s="129"/>
      <c r="AP35" s="129"/>
      <c r="AQ35" s="129"/>
      <c r="AR35" s="129"/>
      <c r="AS35" s="129"/>
      <c r="AT35" s="130" t="s">
        <v>297</v>
      </c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20">
        <v>0</v>
      </c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>
        <v>150</v>
      </c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19">
        <f t="shared" si="0"/>
        <v>150</v>
      </c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38"/>
      <c r="FN35" s="38"/>
    </row>
    <row r="36" spans="1:170" s="45" customFormat="1" ht="38.25" customHeight="1" hidden="1">
      <c r="A36" s="125" t="s">
        <v>296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6"/>
      <c r="AO36" s="126"/>
      <c r="AP36" s="126"/>
      <c r="AQ36" s="126"/>
      <c r="AR36" s="126"/>
      <c r="AS36" s="126"/>
      <c r="AT36" s="131" t="s">
        <v>295</v>
      </c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24">
        <f>BJ37</f>
        <v>0</v>
      </c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>
        <f>CF37</f>
        <v>0</v>
      </c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3">
        <f t="shared" si="0"/>
        <v>0</v>
      </c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50"/>
      <c r="FN36" s="50"/>
    </row>
    <row r="37" spans="1:170" s="35" customFormat="1" ht="27.75" customHeight="1" hidden="1">
      <c r="A37" s="128" t="s">
        <v>294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9"/>
      <c r="AO37" s="129"/>
      <c r="AP37" s="129"/>
      <c r="AQ37" s="129"/>
      <c r="AR37" s="129"/>
      <c r="AS37" s="129"/>
      <c r="AT37" s="127" t="s">
        <v>293</v>
      </c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0">
        <f>BJ38+BJ39+BJ40+BJ41</f>
        <v>0</v>
      </c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>
        <f>CF38+CF39+CF40+CF41</f>
        <v>0</v>
      </c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19">
        <f t="shared" si="0"/>
        <v>0</v>
      </c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19"/>
      <c r="ES37" s="119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38"/>
      <c r="FN37" s="38"/>
    </row>
    <row r="38" spans="1:170" s="35" customFormat="1" ht="28.5" customHeight="1" hidden="1">
      <c r="A38" s="128" t="s">
        <v>292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9"/>
      <c r="AO38" s="129"/>
      <c r="AP38" s="129"/>
      <c r="AQ38" s="129"/>
      <c r="AR38" s="129"/>
      <c r="AS38" s="129"/>
      <c r="AT38" s="127" t="s">
        <v>291</v>
      </c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0">
        <v>0</v>
      </c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>
        <v>0</v>
      </c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19">
        <f t="shared" si="0"/>
        <v>0</v>
      </c>
      <c r="EF38" s="119"/>
      <c r="EG38" s="119"/>
      <c r="EH38" s="119"/>
      <c r="EI38" s="119"/>
      <c r="EJ38" s="119"/>
      <c r="EK38" s="119"/>
      <c r="EL38" s="119"/>
      <c r="EM38" s="119"/>
      <c r="EN38" s="119"/>
      <c r="EO38" s="119"/>
      <c r="EP38" s="119"/>
      <c r="EQ38" s="119"/>
      <c r="ER38" s="119"/>
      <c r="ES38" s="119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38"/>
      <c r="FN38" s="38"/>
    </row>
    <row r="39" spans="1:170" s="35" customFormat="1" ht="26.25" customHeight="1" hidden="1">
      <c r="A39" s="128" t="s">
        <v>290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9"/>
      <c r="AO39" s="129"/>
      <c r="AP39" s="129"/>
      <c r="AQ39" s="129"/>
      <c r="AR39" s="129"/>
      <c r="AS39" s="129"/>
      <c r="AT39" s="127" t="s">
        <v>289</v>
      </c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0">
        <v>0</v>
      </c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>
        <v>0</v>
      </c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19">
        <f t="shared" si="0"/>
        <v>0</v>
      </c>
      <c r="EF39" s="119"/>
      <c r="EG39" s="119"/>
      <c r="EH39" s="119"/>
      <c r="EI39" s="119"/>
      <c r="EJ39" s="119"/>
      <c r="EK39" s="119"/>
      <c r="EL39" s="119"/>
      <c r="EM39" s="119"/>
      <c r="EN39" s="119"/>
      <c r="EO39" s="119"/>
      <c r="EP39" s="119"/>
      <c r="EQ39" s="119"/>
      <c r="ER39" s="119"/>
      <c r="ES39" s="119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38"/>
      <c r="FN39" s="38"/>
    </row>
    <row r="40" spans="1:170" s="35" customFormat="1" ht="26.25" customHeight="1" hidden="1">
      <c r="A40" s="128" t="s">
        <v>288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9"/>
      <c r="AO40" s="129"/>
      <c r="AP40" s="129"/>
      <c r="AQ40" s="129"/>
      <c r="AR40" s="129"/>
      <c r="AS40" s="129"/>
      <c r="AT40" s="127" t="s">
        <v>287</v>
      </c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0">
        <v>0</v>
      </c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>
        <v>0</v>
      </c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19">
        <f t="shared" si="0"/>
        <v>0</v>
      </c>
      <c r="EF40" s="119"/>
      <c r="EG40" s="119"/>
      <c r="EH40" s="119"/>
      <c r="EI40" s="119"/>
      <c r="EJ40" s="119"/>
      <c r="EK40" s="119"/>
      <c r="EL40" s="119"/>
      <c r="EM40" s="119"/>
      <c r="EN40" s="119"/>
      <c r="EO40" s="119"/>
      <c r="EP40" s="119"/>
      <c r="EQ40" s="119"/>
      <c r="ER40" s="119"/>
      <c r="ES40" s="119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38"/>
      <c r="FN40" s="38"/>
    </row>
    <row r="41" spans="1:170" s="35" customFormat="1" ht="27" customHeight="1" hidden="1">
      <c r="A41" s="128" t="s">
        <v>286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9"/>
      <c r="AO41" s="129"/>
      <c r="AP41" s="129"/>
      <c r="AQ41" s="129"/>
      <c r="AR41" s="129"/>
      <c r="AS41" s="129"/>
      <c r="AT41" s="127" t="s">
        <v>285</v>
      </c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0">
        <v>0</v>
      </c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>
        <v>0</v>
      </c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19">
        <f t="shared" si="0"/>
        <v>0</v>
      </c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22"/>
      <c r="EU41" s="122"/>
      <c r="EV41" s="122"/>
      <c r="EW41" s="122"/>
      <c r="EX41" s="122"/>
      <c r="EY41" s="122"/>
      <c r="EZ41" s="122"/>
      <c r="FA41" s="122"/>
      <c r="FB41" s="122"/>
      <c r="FC41" s="122"/>
      <c r="FD41" s="122"/>
      <c r="FE41" s="122"/>
      <c r="FF41" s="122"/>
      <c r="FG41" s="122"/>
      <c r="FH41" s="122"/>
      <c r="FI41" s="122"/>
      <c r="FJ41" s="122"/>
      <c r="FK41" s="38"/>
      <c r="FN41" s="38"/>
    </row>
    <row r="42" spans="1:167" s="35" customFormat="1" ht="23.25" customHeight="1">
      <c r="A42" s="142" t="s">
        <v>284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26"/>
      <c r="AO42" s="126"/>
      <c r="AP42" s="126"/>
      <c r="AQ42" s="126"/>
      <c r="AR42" s="126"/>
      <c r="AS42" s="126"/>
      <c r="AT42" s="131" t="s">
        <v>283</v>
      </c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24">
        <f>BJ43+BJ62</f>
        <v>2600</v>
      </c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>
        <f>CF43+CF62</f>
        <v>158070.42</v>
      </c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3">
        <f t="shared" si="0"/>
        <v>158070.42</v>
      </c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2"/>
      <c r="EU42" s="122"/>
      <c r="EV42" s="122"/>
      <c r="EW42" s="122"/>
      <c r="EX42" s="122"/>
      <c r="EY42" s="122"/>
      <c r="EZ42" s="122"/>
      <c r="FA42" s="122"/>
      <c r="FB42" s="122"/>
      <c r="FC42" s="122"/>
      <c r="FD42" s="122"/>
      <c r="FE42" s="122"/>
      <c r="FF42" s="122"/>
      <c r="FG42" s="122"/>
      <c r="FH42" s="122"/>
      <c r="FI42" s="52"/>
      <c r="FJ42" s="52"/>
      <c r="FK42" s="38"/>
    </row>
    <row r="43" spans="1:175" s="35" customFormat="1" ht="34.5" customHeight="1" hidden="1">
      <c r="A43" s="125" t="s">
        <v>282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6"/>
      <c r="AO43" s="126"/>
      <c r="AP43" s="126"/>
      <c r="AQ43" s="126"/>
      <c r="AR43" s="126"/>
      <c r="AS43" s="126"/>
      <c r="AT43" s="131" t="s">
        <v>281</v>
      </c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24">
        <v>0</v>
      </c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>
        <f>CF44+CF50+CF59</f>
        <v>0</v>
      </c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3">
        <f t="shared" si="0"/>
        <v>0</v>
      </c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52"/>
      <c r="FJ43" s="52"/>
      <c r="FK43" s="38"/>
      <c r="FS43" s="38"/>
    </row>
    <row r="44" spans="1:167" s="45" customFormat="1" ht="39.75" customHeight="1" hidden="1">
      <c r="A44" s="125" t="s">
        <v>278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6"/>
      <c r="AO44" s="126"/>
      <c r="AP44" s="126"/>
      <c r="AQ44" s="126"/>
      <c r="AR44" s="126"/>
      <c r="AS44" s="126"/>
      <c r="AT44" s="131" t="s">
        <v>280</v>
      </c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24">
        <f>BJ45+BJ46+BJ47</f>
        <v>0</v>
      </c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>
        <f>CF45+CF49</f>
        <v>0</v>
      </c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3">
        <f t="shared" si="0"/>
        <v>0</v>
      </c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50"/>
    </row>
    <row r="45" spans="1:167" s="35" customFormat="1" ht="33" customHeight="1" hidden="1">
      <c r="A45" s="128" t="s">
        <v>278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9"/>
      <c r="AO45" s="129"/>
      <c r="AP45" s="129"/>
      <c r="AQ45" s="129"/>
      <c r="AR45" s="129"/>
      <c r="AS45" s="129"/>
      <c r="AT45" s="127" t="s">
        <v>279</v>
      </c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0">
        <v>0</v>
      </c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>
        <f>CF46+CF47</f>
        <v>0</v>
      </c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19">
        <f t="shared" si="0"/>
        <v>0</v>
      </c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38"/>
    </row>
    <row r="46" spans="1:167" s="45" customFormat="1" ht="34.5" customHeight="1" hidden="1">
      <c r="A46" s="128" t="s">
        <v>278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6"/>
      <c r="AO46" s="141"/>
      <c r="AP46" s="141"/>
      <c r="AQ46" s="141"/>
      <c r="AR46" s="141"/>
      <c r="AS46" s="141"/>
      <c r="AT46" s="127" t="s">
        <v>277</v>
      </c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20">
        <v>0</v>
      </c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>
        <v>0</v>
      </c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19">
        <f t="shared" si="0"/>
        <v>0</v>
      </c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53"/>
      <c r="FI46" s="53"/>
      <c r="FJ46" s="53"/>
      <c r="FK46" s="50"/>
    </row>
    <row r="47" spans="1:167" s="35" customFormat="1" ht="36.75" customHeight="1" hidden="1">
      <c r="A47" s="128" t="s">
        <v>275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6"/>
      <c r="AO47" s="126"/>
      <c r="AP47" s="126"/>
      <c r="AQ47" s="126"/>
      <c r="AR47" s="126"/>
      <c r="AS47" s="126"/>
      <c r="AT47" s="127" t="s">
        <v>276</v>
      </c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20">
        <v>0</v>
      </c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>
        <v>0</v>
      </c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2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19">
        <f t="shared" si="0"/>
        <v>0</v>
      </c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2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52"/>
      <c r="FI47" s="52"/>
      <c r="FJ47" s="52"/>
      <c r="FK47" s="38"/>
    </row>
    <row r="48" spans="1:167" s="35" customFormat="1" ht="36.75" customHeight="1" hidden="1">
      <c r="A48" s="128" t="s">
        <v>275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6"/>
      <c r="AO48" s="126"/>
      <c r="AP48" s="126"/>
      <c r="AQ48" s="126"/>
      <c r="AR48" s="126"/>
      <c r="AS48" s="126"/>
      <c r="AT48" s="127" t="s">
        <v>274</v>
      </c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20">
        <v>0</v>
      </c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>
        <v>0</v>
      </c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2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19">
        <f t="shared" si="0"/>
        <v>0</v>
      </c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2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52"/>
      <c r="FI48" s="52"/>
      <c r="FJ48" s="52"/>
      <c r="FK48" s="38"/>
    </row>
    <row r="49" spans="1:167" s="35" customFormat="1" ht="53.25" customHeight="1" hidden="1">
      <c r="A49" s="128" t="s">
        <v>273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6"/>
      <c r="AO49" s="126"/>
      <c r="AP49" s="126"/>
      <c r="AQ49" s="126"/>
      <c r="AR49" s="126"/>
      <c r="AS49" s="126"/>
      <c r="AT49" s="127" t="s">
        <v>272</v>
      </c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0">
        <v>0</v>
      </c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>
        <v>0</v>
      </c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2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19">
        <f t="shared" si="0"/>
        <v>0</v>
      </c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2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52"/>
      <c r="FI49" s="52"/>
      <c r="FJ49" s="52"/>
      <c r="FK49" s="38"/>
    </row>
    <row r="50" spans="1:167" s="35" customFormat="1" ht="55.5" customHeight="1" hidden="1">
      <c r="A50" s="125" t="s">
        <v>271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6"/>
      <c r="AO50" s="126"/>
      <c r="AP50" s="126"/>
      <c r="AQ50" s="126"/>
      <c r="AR50" s="126"/>
      <c r="AS50" s="126"/>
      <c r="AT50" s="131" t="s">
        <v>270</v>
      </c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24">
        <f>BJ51</f>
        <v>0</v>
      </c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>
        <f>CF51+CF56</f>
        <v>0</v>
      </c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2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19">
        <f t="shared" si="0"/>
        <v>0</v>
      </c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2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52"/>
      <c r="FI50" s="52"/>
      <c r="FJ50" s="52"/>
      <c r="FK50" s="38"/>
    </row>
    <row r="51" spans="1:167" s="45" customFormat="1" ht="35.25" customHeight="1" hidden="1">
      <c r="A51" s="128" t="s">
        <v>267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6"/>
      <c r="AO51" s="126"/>
      <c r="AP51" s="126"/>
      <c r="AQ51" s="126"/>
      <c r="AR51" s="126"/>
      <c r="AS51" s="126"/>
      <c r="AT51" s="127" t="s">
        <v>269</v>
      </c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0">
        <v>0</v>
      </c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>
        <f>CF52+CF53+CF54+CF55</f>
        <v>0</v>
      </c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  <c r="DV51" s="122"/>
      <c r="DW51" s="122"/>
      <c r="DX51" s="122"/>
      <c r="DY51" s="122"/>
      <c r="DZ51" s="122"/>
      <c r="EA51" s="122"/>
      <c r="EB51" s="122"/>
      <c r="EC51" s="122"/>
      <c r="ED51" s="122"/>
      <c r="EE51" s="119">
        <f t="shared" si="0"/>
        <v>0</v>
      </c>
      <c r="EF51" s="119"/>
      <c r="EG51" s="119"/>
      <c r="EH51" s="119"/>
      <c r="EI51" s="119"/>
      <c r="EJ51" s="119"/>
      <c r="EK51" s="119"/>
      <c r="EL51" s="119"/>
      <c r="EM51" s="119"/>
      <c r="EN51" s="119"/>
      <c r="EO51" s="119"/>
      <c r="EP51" s="119"/>
      <c r="EQ51" s="119"/>
      <c r="ER51" s="119"/>
      <c r="ES51" s="119"/>
      <c r="ET51" s="133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5"/>
      <c r="FK51" s="50"/>
    </row>
    <row r="52" spans="1:167" s="45" customFormat="1" ht="37.5" customHeight="1" hidden="1">
      <c r="A52" s="128" t="s">
        <v>267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6"/>
      <c r="AO52" s="126"/>
      <c r="AP52" s="126"/>
      <c r="AQ52" s="126"/>
      <c r="AR52" s="126"/>
      <c r="AS52" s="126"/>
      <c r="AT52" s="127" t="s">
        <v>268</v>
      </c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0">
        <v>0</v>
      </c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>
        <v>0</v>
      </c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  <c r="DT52" s="122"/>
      <c r="DU52" s="122"/>
      <c r="DV52" s="122"/>
      <c r="DW52" s="122"/>
      <c r="DX52" s="122"/>
      <c r="DY52" s="122"/>
      <c r="DZ52" s="122"/>
      <c r="EA52" s="122"/>
      <c r="EB52" s="122"/>
      <c r="EC52" s="122"/>
      <c r="ED52" s="122"/>
      <c r="EE52" s="119">
        <f t="shared" si="0"/>
        <v>0</v>
      </c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33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5"/>
      <c r="FK52" s="50"/>
    </row>
    <row r="53" spans="1:167" s="45" customFormat="1" ht="37.5" customHeight="1" hidden="1">
      <c r="A53" s="128" t="s">
        <v>267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6"/>
      <c r="AO53" s="126"/>
      <c r="AP53" s="126"/>
      <c r="AQ53" s="126"/>
      <c r="AR53" s="126"/>
      <c r="AS53" s="126"/>
      <c r="AT53" s="127" t="s">
        <v>266</v>
      </c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0">
        <v>0</v>
      </c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>
        <v>0</v>
      </c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19">
        <f t="shared" si="0"/>
        <v>0</v>
      </c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33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5"/>
      <c r="FK53" s="50"/>
    </row>
    <row r="54" spans="1:167" s="45" customFormat="1" ht="37.5" customHeight="1" hidden="1">
      <c r="A54" s="128" t="s">
        <v>265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6"/>
      <c r="AO54" s="126"/>
      <c r="AP54" s="126"/>
      <c r="AQ54" s="126"/>
      <c r="AR54" s="126"/>
      <c r="AS54" s="126"/>
      <c r="AT54" s="127" t="s">
        <v>264</v>
      </c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0">
        <v>0</v>
      </c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>
        <v>0</v>
      </c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19">
        <f aca="true" t="shared" si="1" ref="EE54:EE88">CF54</f>
        <v>0</v>
      </c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33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5"/>
      <c r="FK54" s="50"/>
    </row>
    <row r="55" spans="1:167" s="45" customFormat="1" ht="37.5" customHeight="1" hidden="1">
      <c r="A55" s="128" t="s">
        <v>263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6"/>
      <c r="AO55" s="126"/>
      <c r="AP55" s="126"/>
      <c r="AQ55" s="126"/>
      <c r="AR55" s="126"/>
      <c r="AS55" s="126"/>
      <c r="AT55" s="127" t="s">
        <v>262</v>
      </c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0">
        <v>0</v>
      </c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>
        <v>0</v>
      </c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2"/>
      <c r="DY55" s="122"/>
      <c r="DZ55" s="122"/>
      <c r="EA55" s="122"/>
      <c r="EB55" s="122"/>
      <c r="EC55" s="122"/>
      <c r="ED55" s="122"/>
      <c r="EE55" s="119">
        <f t="shared" si="1"/>
        <v>0</v>
      </c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33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5"/>
      <c r="FK55" s="50"/>
    </row>
    <row r="56" spans="1:167" s="45" customFormat="1" ht="54" customHeight="1" hidden="1">
      <c r="A56" s="128" t="s">
        <v>260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6"/>
      <c r="AO56" s="126"/>
      <c r="AP56" s="126"/>
      <c r="AQ56" s="126"/>
      <c r="AR56" s="126"/>
      <c r="AS56" s="126"/>
      <c r="AT56" s="127" t="s">
        <v>261</v>
      </c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0">
        <v>0</v>
      </c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>
        <v>0</v>
      </c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  <c r="DT56" s="122"/>
      <c r="DU56" s="122"/>
      <c r="DV56" s="122"/>
      <c r="DW56" s="122"/>
      <c r="DX56" s="122"/>
      <c r="DY56" s="122"/>
      <c r="DZ56" s="122"/>
      <c r="EA56" s="122"/>
      <c r="EB56" s="122"/>
      <c r="EC56" s="122"/>
      <c r="ED56" s="122"/>
      <c r="EE56" s="119">
        <f t="shared" si="1"/>
        <v>0</v>
      </c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33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5"/>
      <c r="FK56" s="50"/>
    </row>
    <row r="57" spans="1:167" s="45" customFormat="1" ht="56.25" customHeight="1" hidden="1">
      <c r="A57" s="219" t="s">
        <v>260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2"/>
      <c r="AN57" s="126"/>
      <c r="AO57" s="126"/>
      <c r="AP57" s="126"/>
      <c r="AQ57" s="126"/>
      <c r="AR57" s="126"/>
      <c r="AS57" s="126"/>
      <c r="AT57" s="127" t="s">
        <v>259</v>
      </c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0">
        <v>0</v>
      </c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>
        <v>0</v>
      </c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19">
        <f t="shared" si="1"/>
        <v>0</v>
      </c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33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5"/>
      <c r="FK57" s="50"/>
    </row>
    <row r="58" spans="1:167" s="45" customFormat="1" ht="75" customHeight="1" hidden="1">
      <c r="A58" s="128" t="s">
        <v>258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6"/>
      <c r="AO58" s="126"/>
      <c r="AP58" s="126"/>
      <c r="AQ58" s="126"/>
      <c r="AR58" s="126"/>
      <c r="AS58" s="126"/>
      <c r="AT58" s="127" t="s">
        <v>257</v>
      </c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0">
        <v>0</v>
      </c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>
        <v>0</v>
      </c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19">
        <f t="shared" si="1"/>
        <v>0</v>
      </c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33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5"/>
      <c r="FK58" s="50"/>
    </row>
    <row r="59" spans="1:167" s="45" customFormat="1" ht="38.25" customHeight="1" hidden="1">
      <c r="A59" s="125" t="s">
        <v>255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6"/>
      <c r="AO59" s="126"/>
      <c r="AP59" s="126"/>
      <c r="AQ59" s="126"/>
      <c r="AR59" s="126"/>
      <c r="AS59" s="126"/>
      <c r="AT59" s="131" t="s">
        <v>256</v>
      </c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24">
        <f>BJ60</f>
        <v>0</v>
      </c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>
        <f>CF60+CF61</f>
        <v>0</v>
      </c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3">
        <f t="shared" si="1"/>
        <v>0</v>
      </c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33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5"/>
      <c r="FK59" s="50"/>
    </row>
    <row r="60" spans="1:167" s="45" customFormat="1" ht="38.25" customHeight="1" hidden="1">
      <c r="A60" s="128" t="s">
        <v>255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6"/>
      <c r="AO60" s="126"/>
      <c r="AP60" s="126"/>
      <c r="AQ60" s="126"/>
      <c r="AR60" s="126"/>
      <c r="AS60" s="126"/>
      <c r="AT60" s="127" t="s">
        <v>254</v>
      </c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0">
        <v>0</v>
      </c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>
        <v>0</v>
      </c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19">
        <f t="shared" si="1"/>
        <v>0</v>
      </c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33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5"/>
      <c r="FK60" s="50"/>
    </row>
    <row r="61" spans="1:167" s="45" customFormat="1" ht="41.25" customHeight="1" hidden="1">
      <c r="A61" s="128" t="s">
        <v>255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6"/>
      <c r="AO61" s="126"/>
      <c r="AP61" s="126"/>
      <c r="AQ61" s="126"/>
      <c r="AR61" s="126"/>
      <c r="AS61" s="126"/>
      <c r="AT61" s="127" t="s">
        <v>254</v>
      </c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0">
        <v>0</v>
      </c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>
        <v>0</v>
      </c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19">
        <f t="shared" si="1"/>
        <v>0</v>
      </c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33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5"/>
      <c r="FK61" s="50"/>
    </row>
    <row r="62" spans="1:167" s="45" customFormat="1" ht="24.75" customHeight="1">
      <c r="A62" s="220" t="s">
        <v>251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126"/>
      <c r="AO62" s="126"/>
      <c r="AP62" s="126"/>
      <c r="AQ62" s="126"/>
      <c r="AR62" s="126"/>
      <c r="AS62" s="126"/>
      <c r="AT62" s="131" t="s">
        <v>253</v>
      </c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24">
        <f>BJ63</f>
        <v>2600</v>
      </c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>
        <f>CF63</f>
        <v>158070.42</v>
      </c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3">
        <f t="shared" si="1"/>
        <v>158070.42</v>
      </c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33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5"/>
      <c r="FK62" s="50"/>
    </row>
    <row r="63" spans="1:167" s="45" customFormat="1" ht="30" customHeight="1">
      <c r="A63" s="150" t="s">
        <v>251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26"/>
      <c r="AO63" s="126"/>
      <c r="AP63" s="126"/>
      <c r="AQ63" s="126"/>
      <c r="AR63" s="126"/>
      <c r="AS63" s="126"/>
      <c r="AT63" s="127" t="s">
        <v>252</v>
      </c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0">
        <v>2600</v>
      </c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>
        <f>CF64+CF65+CF66</f>
        <v>158070.42</v>
      </c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3">
        <f t="shared" si="1"/>
        <v>158070.42</v>
      </c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53"/>
      <c r="FI63" s="53"/>
      <c r="FJ63" s="53"/>
      <c r="FK63" s="50"/>
    </row>
    <row r="64" spans="1:167" s="45" customFormat="1" ht="27" customHeight="1">
      <c r="A64" s="150" t="s">
        <v>251</v>
      </c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26"/>
      <c r="AO64" s="126"/>
      <c r="AP64" s="126"/>
      <c r="AQ64" s="126"/>
      <c r="AR64" s="126"/>
      <c r="AS64" s="126"/>
      <c r="AT64" s="127" t="s">
        <v>250</v>
      </c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0">
        <v>0</v>
      </c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>
        <v>158070.42</v>
      </c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3">
        <f t="shared" si="1"/>
        <v>158070.42</v>
      </c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53"/>
      <c r="FI64" s="53"/>
      <c r="FJ64" s="53"/>
      <c r="FK64" s="50"/>
    </row>
    <row r="65" spans="1:167" s="45" customFormat="1" ht="24.75" customHeight="1">
      <c r="A65" s="150" t="s">
        <v>249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26"/>
      <c r="AO65" s="126"/>
      <c r="AP65" s="126"/>
      <c r="AQ65" s="126"/>
      <c r="AR65" s="126"/>
      <c r="AS65" s="126"/>
      <c r="AT65" s="127" t="s">
        <v>248</v>
      </c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0">
        <v>0</v>
      </c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>
        <v>0</v>
      </c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3">
        <f t="shared" si="1"/>
        <v>0</v>
      </c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53"/>
      <c r="FI65" s="53"/>
      <c r="FJ65" s="53"/>
      <c r="FK65" s="50"/>
    </row>
    <row r="66" spans="1:167" s="45" customFormat="1" ht="24.75" customHeight="1">
      <c r="A66" s="150" t="s">
        <v>247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26"/>
      <c r="AO66" s="126"/>
      <c r="AP66" s="126"/>
      <c r="AQ66" s="126"/>
      <c r="AR66" s="126"/>
      <c r="AS66" s="126"/>
      <c r="AT66" s="127" t="s">
        <v>426</v>
      </c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0">
        <v>0</v>
      </c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>
        <v>0</v>
      </c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3">
        <f t="shared" si="1"/>
        <v>0</v>
      </c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53"/>
      <c r="FI66" s="53"/>
      <c r="FJ66" s="53"/>
      <c r="FK66" s="50"/>
    </row>
    <row r="67" spans="1:167" s="35" customFormat="1" ht="26.25" customHeight="1">
      <c r="A67" s="142" t="s">
        <v>246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29"/>
      <c r="AO67" s="129"/>
      <c r="AP67" s="129"/>
      <c r="AQ67" s="129"/>
      <c r="AR67" s="129"/>
      <c r="AS67" s="129"/>
      <c r="AT67" s="131" t="s">
        <v>245</v>
      </c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36">
        <f>BJ68+BJ74</f>
        <v>1528500</v>
      </c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24">
        <f>CF68+CF74</f>
        <v>1038707.77</v>
      </c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3">
        <f t="shared" si="1"/>
        <v>1038707.77</v>
      </c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52"/>
      <c r="FI67" s="52"/>
      <c r="FJ67" s="52"/>
      <c r="FK67" s="38"/>
    </row>
    <row r="68" spans="1:167" s="35" customFormat="1" ht="27" customHeight="1">
      <c r="A68" s="142" t="s">
        <v>240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26"/>
      <c r="AO68" s="126"/>
      <c r="AP68" s="126"/>
      <c r="AQ68" s="126"/>
      <c r="AR68" s="126"/>
      <c r="AS68" s="126"/>
      <c r="AT68" s="131" t="s">
        <v>244</v>
      </c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24">
        <f>BJ69</f>
        <v>424700</v>
      </c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>
        <f>CF69</f>
        <v>41374.369999999995</v>
      </c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2"/>
      <c r="CX68" s="122"/>
      <c r="CY68" s="122"/>
      <c r="CZ68" s="122"/>
      <c r="DA68" s="122"/>
      <c r="DB68" s="122"/>
      <c r="DC68" s="122"/>
      <c r="DD68" s="122"/>
      <c r="DE68" s="122"/>
      <c r="DF68" s="122"/>
      <c r="DG68" s="122"/>
      <c r="DH68" s="122"/>
      <c r="DI68" s="122"/>
      <c r="DJ68" s="122"/>
      <c r="DK68" s="122"/>
      <c r="DL68" s="122"/>
      <c r="DM68" s="122"/>
      <c r="DN68" s="122"/>
      <c r="DO68" s="122"/>
      <c r="DP68" s="122"/>
      <c r="DQ68" s="122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3">
        <f t="shared" si="1"/>
        <v>41374.369999999995</v>
      </c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52"/>
      <c r="FI68" s="52"/>
      <c r="FJ68" s="52"/>
      <c r="FK68" s="38"/>
    </row>
    <row r="69" spans="1:167" s="45" customFormat="1" ht="40.5" customHeight="1">
      <c r="A69" s="125" t="s">
        <v>243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6"/>
      <c r="AO69" s="126"/>
      <c r="AP69" s="126"/>
      <c r="AQ69" s="126"/>
      <c r="AR69" s="126"/>
      <c r="AS69" s="126"/>
      <c r="AT69" s="131" t="s">
        <v>242</v>
      </c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24">
        <f>BJ70</f>
        <v>424700</v>
      </c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>
        <f>CF70+CF71+CF73</f>
        <v>41374.369999999995</v>
      </c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3">
        <f t="shared" si="1"/>
        <v>41374.369999999995</v>
      </c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33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5"/>
      <c r="FK69" s="50"/>
    </row>
    <row r="70" spans="1:167" s="35" customFormat="1" ht="27.75" customHeight="1">
      <c r="A70" s="143" t="s">
        <v>240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29"/>
      <c r="AO70" s="129"/>
      <c r="AP70" s="129"/>
      <c r="AQ70" s="129"/>
      <c r="AR70" s="129"/>
      <c r="AS70" s="129"/>
      <c r="AT70" s="127" t="s">
        <v>241</v>
      </c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0">
        <v>424700</v>
      </c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>
        <v>39668.09</v>
      </c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2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19">
        <f t="shared" si="1"/>
        <v>39668.09</v>
      </c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53"/>
      <c r="EU70" s="154"/>
      <c r="EV70" s="154"/>
      <c r="EW70" s="154"/>
      <c r="EX70" s="154"/>
      <c r="EY70" s="154"/>
      <c r="EZ70" s="154"/>
      <c r="FA70" s="154"/>
      <c r="FB70" s="154"/>
      <c r="FC70" s="154"/>
      <c r="FD70" s="154"/>
      <c r="FE70" s="154"/>
      <c r="FF70" s="154"/>
      <c r="FG70" s="154"/>
      <c r="FH70" s="154"/>
      <c r="FI70" s="154"/>
      <c r="FJ70" s="155"/>
      <c r="FK70" s="38"/>
    </row>
    <row r="71" spans="1:167" s="35" customFormat="1" ht="27.75" customHeight="1" hidden="1">
      <c r="A71" s="143" t="s">
        <v>240</v>
      </c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29"/>
      <c r="AO71" s="129"/>
      <c r="AP71" s="129"/>
      <c r="AQ71" s="129"/>
      <c r="AR71" s="129"/>
      <c r="AS71" s="129"/>
      <c r="AT71" s="127" t="s">
        <v>237</v>
      </c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0">
        <v>0</v>
      </c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>
        <f>CF72</f>
        <v>1706.28</v>
      </c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2"/>
      <c r="CX71" s="122"/>
      <c r="CY71" s="122"/>
      <c r="CZ71" s="122"/>
      <c r="DA71" s="122"/>
      <c r="DB71" s="122"/>
      <c r="DC71" s="122"/>
      <c r="DD71" s="122"/>
      <c r="DE71" s="122"/>
      <c r="DF71" s="122"/>
      <c r="DG71" s="122"/>
      <c r="DH71" s="122"/>
      <c r="DI71" s="122"/>
      <c r="DJ71" s="122"/>
      <c r="DK71" s="122"/>
      <c r="DL71" s="122"/>
      <c r="DM71" s="122"/>
      <c r="DN71" s="122"/>
      <c r="DO71" s="122"/>
      <c r="DP71" s="122"/>
      <c r="DQ71" s="122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19">
        <f t="shared" si="1"/>
        <v>1706.28</v>
      </c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53"/>
      <c r="EU71" s="154"/>
      <c r="EV71" s="154"/>
      <c r="EW71" s="154"/>
      <c r="EX71" s="154"/>
      <c r="EY71" s="154"/>
      <c r="EZ71" s="154"/>
      <c r="FA71" s="154"/>
      <c r="FB71" s="154"/>
      <c r="FC71" s="154"/>
      <c r="FD71" s="154"/>
      <c r="FE71" s="154"/>
      <c r="FF71" s="154"/>
      <c r="FG71" s="154"/>
      <c r="FH71" s="154"/>
      <c r="FI71" s="154"/>
      <c r="FJ71" s="155"/>
      <c r="FK71" s="38"/>
    </row>
    <row r="72" spans="1:167" s="35" customFormat="1" ht="24.75" customHeight="1">
      <c r="A72" s="143" t="s">
        <v>239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29"/>
      <c r="AO72" s="129"/>
      <c r="AP72" s="129"/>
      <c r="AQ72" s="129"/>
      <c r="AR72" s="129"/>
      <c r="AS72" s="129"/>
      <c r="AT72" s="127" t="s">
        <v>238</v>
      </c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0">
        <v>0</v>
      </c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>
        <v>1706.28</v>
      </c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122"/>
      <c r="DH72" s="122"/>
      <c r="DI72" s="122"/>
      <c r="DJ72" s="122"/>
      <c r="DK72" s="122"/>
      <c r="DL72" s="122"/>
      <c r="DM72" s="122"/>
      <c r="DN72" s="122"/>
      <c r="DO72" s="122"/>
      <c r="DP72" s="122"/>
      <c r="DQ72" s="122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19">
        <f t="shared" si="1"/>
        <v>1706.28</v>
      </c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53"/>
      <c r="EU72" s="154"/>
      <c r="EV72" s="154"/>
      <c r="EW72" s="154"/>
      <c r="EX72" s="154"/>
      <c r="EY72" s="154"/>
      <c r="EZ72" s="154"/>
      <c r="FA72" s="154"/>
      <c r="FB72" s="154"/>
      <c r="FC72" s="154"/>
      <c r="FD72" s="154"/>
      <c r="FE72" s="154"/>
      <c r="FF72" s="154"/>
      <c r="FG72" s="154"/>
      <c r="FH72" s="154"/>
      <c r="FI72" s="154"/>
      <c r="FJ72" s="155"/>
      <c r="FK72" s="38"/>
    </row>
    <row r="73" spans="1:167" s="35" customFormat="1" ht="24.75" customHeight="1">
      <c r="A73" s="143" t="s">
        <v>239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29"/>
      <c r="AO73" s="129"/>
      <c r="AP73" s="129"/>
      <c r="AQ73" s="129"/>
      <c r="AR73" s="129"/>
      <c r="AS73" s="129"/>
      <c r="AT73" s="127" t="s">
        <v>347</v>
      </c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0">
        <v>0</v>
      </c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>
        <v>0</v>
      </c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  <c r="CU73" s="120"/>
      <c r="CV73" s="120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19">
        <f>CF73</f>
        <v>0</v>
      </c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53"/>
      <c r="EU73" s="154"/>
      <c r="EV73" s="154"/>
      <c r="EW73" s="154"/>
      <c r="EX73" s="154"/>
      <c r="EY73" s="154"/>
      <c r="EZ73" s="154"/>
      <c r="FA73" s="154"/>
      <c r="FB73" s="154"/>
      <c r="FC73" s="154"/>
      <c r="FD73" s="154"/>
      <c r="FE73" s="154"/>
      <c r="FF73" s="154"/>
      <c r="FG73" s="154"/>
      <c r="FH73" s="154"/>
      <c r="FI73" s="154"/>
      <c r="FJ73" s="155"/>
      <c r="FK73" s="38"/>
    </row>
    <row r="74" spans="1:167" s="45" customFormat="1" ht="25.5" customHeight="1">
      <c r="A74" s="142" t="s">
        <v>236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26"/>
      <c r="AO74" s="126"/>
      <c r="AP74" s="126"/>
      <c r="AQ74" s="126"/>
      <c r="AR74" s="126"/>
      <c r="AS74" s="126"/>
      <c r="AT74" s="131" t="s">
        <v>235</v>
      </c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24">
        <f>BJ76+BJ82</f>
        <v>1103800</v>
      </c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>
        <f>CF76+CF81</f>
        <v>997333.4</v>
      </c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3">
        <f t="shared" si="1"/>
        <v>997333.4</v>
      </c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33"/>
      <c r="EU74" s="134"/>
      <c r="EV74" s="134"/>
      <c r="EW74" s="134"/>
      <c r="EX74" s="134"/>
      <c r="EY74" s="134"/>
      <c r="EZ74" s="134"/>
      <c r="FA74" s="134"/>
      <c r="FB74" s="134"/>
      <c r="FC74" s="134"/>
      <c r="FD74" s="134"/>
      <c r="FE74" s="134"/>
      <c r="FF74" s="134"/>
      <c r="FG74" s="134"/>
      <c r="FH74" s="134"/>
      <c r="FI74" s="134"/>
      <c r="FJ74" s="135"/>
      <c r="FK74" s="50"/>
    </row>
    <row r="75" spans="1:167" s="45" customFormat="1" ht="21.75" customHeight="1">
      <c r="A75" s="142" t="s">
        <v>234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26"/>
      <c r="AO75" s="126"/>
      <c r="AP75" s="126"/>
      <c r="AQ75" s="126"/>
      <c r="AR75" s="126"/>
      <c r="AS75" s="126"/>
      <c r="AT75" s="131" t="s">
        <v>233</v>
      </c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24">
        <f>BJ76</f>
        <v>275800</v>
      </c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>
        <f>CF76</f>
        <v>957231.41</v>
      </c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3">
        <f t="shared" si="1"/>
        <v>957231.41</v>
      </c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53"/>
      <c r="FI75" s="53"/>
      <c r="FJ75" s="53"/>
      <c r="FK75" s="50"/>
    </row>
    <row r="76" spans="1:167" s="45" customFormat="1" ht="24.75" customHeight="1">
      <c r="A76" s="142" t="s">
        <v>231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26"/>
      <c r="AO76" s="126"/>
      <c r="AP76" s="126"/>
      <c r="AQ76" s="126"/>
      <c r="AR76" s="126"/>
      <c r="AS76" s="126"/>
      <c r="AT76" s="131" t="s">
        <v>232</v>
      </c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24">
        <v>275800</v>
      </c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>
        <f>CF77+CF78+CF79+CF80</f>
        <v>957231.41</v>
      </c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3">
        <f t="shared" si="1"/>
        <v>957231.41</v>
      </c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33"/>
      <c r="EU76" s="134"/>
      <c r="EV76" s="134"/>
      <c r="EW76" s="134"/>
      <c r="EX76" s="134"/>
      <c r="EY76" s="134"/>
      <c r="EZ76" s="134"/>
      <c r="FA76" s="134"/>
      <c r="FB76" s="134"/>
      <c r="FC76" s="134"/>
      <c r="FD76" s="134"/>
      <c r="FE76" s="134"/>
      <c r="FF76" s="134"/>
      <c r="FG76" s="134"/>
      <c r="FH76" s="134"/>
      <c r="FI76" s="134"/>
      <c r="FJ76" s="135"/>
      <c r="FK76" s="50"/>
    </row>
    <row r="77" spans="1:167" s="35" customFormat="1" ht="23.25" customHeight="1">
      <c r="A77" s="143" t="s">
        <v>231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29"/>
      <c r="AO77" s="129"/>
      <c r="AP77" s="129"/>
      <c r="AQ77" s="129"/>
      <c r="AR77" s="129"/>
      <c r="AS77" s="129"/>
      <c r="AT77" s="127" t="s">
        <v>230</v>
      </c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0">
        <v>0</v>
      </c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>
        <v>943248.25</v>
      </c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0"/>
      <c r="CV77" s="120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19">
        <f t="shared" si="1"/>
        <v>943248.25</v>
      </c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53"/>
      <c r="EU77" s="154"/>
      <c r="EV77" s="154"/>
      <c r="EW77" s="154"/>
      <c r="EX77" s="154"/>
      <c r="EY77" s="154"/>
      <c r="EZ77" s="154"/>
      <c r="FA77" s="154"/>
      <c r="FB77" s="154"/>
      <c r="FC77" s="154"/>
      <c r="FD77" s="154"/>
      <c r="FE77" s="154"/>
      <c r="FF77" s="154"/>
      <c r="FG77" s="154"/>
      <c r="FH77" s="154"/>
      <c r="FI77" s="154"/>
      <c r="FJ77" s="155"/>
      <c r="FK77" s="38"/>
    </row>
    <row r="78" spans="1:167" s="35" customFormat="1" ht="26.25" customHeight="1">
      <c r="A78" s="143" t="s">
        <v>228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29"/>
      <c r="AO78" s="129"/>
      <c r="AP78" s="129"/>
      <c r="AQ78" s="129"/>
      <c r="AR78" s="129"/>
      <c r="AS78" s="129"/>
      <c r="AT78" s="127" t="s">
        <v>229</v>
      </c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0">
        <v>0</v>
      </c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>
        <v>13883.16</v>
      </c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2"/>
      <c r="CX78" s="122"/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19">
        <f t="shared" si="1"/>
        <v>13883.16</v>
      </c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53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54"/>
      <c r="FG78" s="154"/>
      <c r="FH78" s="154"/>
      <c r="FI78" s="154"/>
      <c r="FJ78" s="155"/>
      <c r="FK78" s="38"/>
    </row>
    <row r="79" spans="1:167" s="35" customFormat="1" ht="25.5" customHeight="1">
      <c r="A79" s="143" t="s">
        <v>228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29"/>
      <c r="AO79" s="129"/>
      <c r="AP79" s="129"/>
      <c r="AQ79" s="129"/>
      <c r="AR79" s="129"/>
      <c r="AS79" s="129"/>
      <c r="AT79" s="127" t="s">
        <v>227</v>
      </c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0">
        <v>0</v>
      </c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>
        <v>100</v>
      </c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  <c r="CU79" s="120"/>
      <c r="CV79" s="120"/>
      <c r="CW79" s="122"/>
      <c r="CX79" s="122"/>
      <c r="CY79" s="122"/>
      <c r="CZ79" s="122"/>
      <c r="DA79" s="122"/>
      <c r="DB79" s="122"/>
      <c r="DC79" s="122"/>
      <c r="DD79" s="122"/>
      <c r="DE79" s="122"/>
      <c r="DF79" s="122"/>
      <c r="DG79" s="122"/>
      <c r="DH79" s="122"/>
      <c r="DI79" s="122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19">
        <f t="shared" si="1"/>
        <v>100</v>
      </c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53"/>
      <c r="EU79" s="154"/>
      <c r="EV79" s="154"/>
      <c r="EW79" s="154"/>
      <c r="EX79" s="154"/>
      <c r="EY79" s="154"/>
      <c r="EZ79" s="154"/>
      <c r="FA79" s="154"/>
      <c r="FB79" s="154"/>
      <c r="FC79" s="154"/>
      <c r="FD79" s="154"/>
      <c r="FE79" s="154"/>
      <c r="FF79" s="154"/>
      <c r="FG79" s="154"/>
      <c r="FH79" s="154"/>
      <c r="FI79" s="154"/>
      <c r="FJ79" s="155"/>
      <c r="FK79" s="38"/>
    </row>
    <row r="80" spans="1:167" s="35" customFormat="1" ht="25.5" customHeight="1">
      <c r="A80" s="143" t="s">
        <v>228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29"/>
      <c r="AO80" s="129"/>
      <c r="AP80" s="129"/>
      <c r="AQ80" s="129"/>
      <c r="AR80" s="129"/>
      <c r="AS80" s="129"/>
      <c r="AT80" s="127" t="s">
        <v>471</v>
      </c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0">
        <v>0</v>
      </c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>
        <v>0</v>
      </c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2"/>
      <c r="CX80" s="122"/>
      <c r="CY80" s="122"/>
      <c r="CZ80" s="122"/>
      <c r="DA80" s="122"/>
      <c r="DB80" s="122"/>
      <c r="DC80" s="122"/>
      <c r="DD80" s="122"/>
      <c r="DE80" s="122"/>
      <c r="DF80" s="122"/>
      <c r="DG80" s="122"/>
      <c r="DH80" s="122"/>
      <c r="DI80" s="122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19">
        <f>CF80</f>
        <v>0</v>
      </c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53"/>
      <c r="EU80" s="154"/>
      <c r="EV80" s="154"/>
      <c r="EW80" s="154"/>
      <c r="EX80" s="154"/>
      <c r="EY80" s="154"/>
      <c r="EZ80" s="154"/>
      <c r="FA80" s="154"/>
      <c r="FB80" s="154"/>
      <c r="FC80" s="154"/>
      <c r="FD80" s="154"/>
      <c r="FE80" s="154"/>
      <c r="FF80" s="154"/>
      <c r="FG80" s="154"/>
      <c r="FH80" s="154"/>
      <c r="FI80" s="154"/>
      <c r="FJ80" s="155"/>
      <c r="FK80" s="38"/>
    </row>
    <row r="81" spans="1:167" s="35" customFormat="1" ht="23.25" customHeight="1">
      <c r="A81" s="142" t="s">
        <v>224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29"/>
      <c r="AO81" s="129"/>
      <c r="AP81" s="129"/>
      <c r="AQ81" s="129"/>
      <c r="AR81" s="129"/>
      <c r="AS81" s="129"/>
      <c r="AT81" s="131" t="s">
        <v>226</v>
      </c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24">
        <f>BJ82</f>
        <v>828000</v>
      </c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>
        <f>CF82</f>
        <v>40101.99</v>
      </c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3">
        <f t="shared" si="1"/>
        <v>40101.99</v>
      </c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  <c r="FG81" s="122"/>
      <c r="FH81" s="52"/>
      <c r="FI81" s="52"/>
      <c r="FJ81" s="52"/>
      <c r="FK81" s="38"/>
    </row>
    <row r="82" spans="1:167" s="45" customFormat="1" ht="23.25" customHeight="1">
      <c r="A82" s="142" t="s">
        <v>224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26"/>
      <c r="AO82" s="126"/>
      <c r="AP82" s="126"/>
      <c r="AQ82" s="126"/>
      <c r="AR82" s="126"/>
      <c r="AS82" s="126"/>
      <c r="AT82" s="131" t="s">
        <v>225</v>
      </c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24">
        <v>828000</v>
      </c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>
        <f>CF83+CF84+CF85</f>
        <v>40101.99</v>
      </c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3">
        <f t="shared" si="1"/>
        <v>40101.99</v>
      </c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33"/>
      <c r="EU82" s="134"/>
      <c r="EV82" s="134"/>
      <c r="EW82" s="134"/>
      <c r="EX82" s="134"/>
      <c r="EY82" s="134"/>
      <c r="EZ82" s="134"/>
      <c r="FA82" s="134"/>
      <c r="FB82" s="134"/>
      <c r="FC82" s="134"/>
      <c r="FD82" s="134"/>
      <c r="FE82" s="134"/>
      <c r="FF82" s="134"/>
      <c r="FG82" s="134"/>
      <c r="FH82" s="134"/>
      <c r="FI82" s="134"/>
      <c r="FJ82" s="135"/>
      <c r="FK82" s="50"/>
    </row>
    <row r="83" spans="1:167" s="35" customFormat="1" ht="25.5" customHeight="1">
      <c r="A83" s="143" t="s">
        <v>224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29"/>
      <c r="AO83" s="129"/>
      <c r="AP83" s="129"/>
      <c r="AQ83" s="129"/>
      <c r="AR83" s="129"/>
      <c r="AS83" s="129"/>
      <c r="AT83" s="127" t="s">
        <v>223</v>
      </c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0">
        <v>0</v>
      </c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>
        <v>37341.32</v>
      </c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19">
        <f t="shared" si="1"/>
        <v>37341.32</v>
      </c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53"/>
      <c r="EU83" s="154"/>
      <c r="EV83" s="154"/>
      <c r="EW83" s="154"/>
      <c r="EX83" s="154"/>
      <c r="EY83" s="154"/>
      <c r="EZ83" s="154"/>
      <c r="FA83" s="154"/>
      <c r="FB83" s="154"/>
      <c r="FC83" s="154"/>
      <c r="FD83" s="154"/>
      <c r="FE83" s="154"/>
      <c r="FF83" s="154"/>
      <c r="FG83" s="154"/>
      <c r="FH83" s="154"/>
      <c r="FI83" s="154"/>
      <c r="FJ83" s="155"/>
      <c r="FK83" s="38"/>
    </row>
    <row r="84" spans="1:167" s="35" customFormat="1" ht="24.75" customHeight="1">
      <c r="A84" s="143" t="s">
        <v>222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29"/>
      <c r="AO84" s="129"/>
      <c r="AP84" s="129"/>
      <c r="AQ84" s="129"/>
      <c r="AR84" s="129"/>
      <c r="AS84" s="129"/>
      <c r="AT84" s="127" t="s">
        <v>221</v>
      </c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0">
        <v>0</v>
      </c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>
        <v>2760.67</v>
      </c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2"/>
      <c r="CX84" s="122"/>
      <c r="CY84" s="122"/>
      <c r="CZ84" s="122"/>
      <c r="DA84" s="122"/>
      <c r="DB84" s="122"/>
      <c r="DC84" s="122"/>
      <c r="DD84" s="122"/>
      <c r="DE84" s="122"/>
      <c r="DF84" s="122"/>
      <c r="DG84" s="122"/>
      <c r="DH84" s="122"/>
      <c r="DI84" s="122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19">
        <f t="shared" si="1"/>
        <v>2760.67</v>
      </c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53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5"/>
      <c r="FK84" s="38"/>
    </row>
    <row r="85" spans="1:167" s="35" customFormat="1" ht="24.75" customHeight="1">
      <c r="A85" s="143" t="s">
        <v>222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29"/>
      <c r="AO85" s="129"/>
      <c r="AP85" s="129"/>
      <c r="AQ85" s="129"/>
      <c r="AR85" s="129"/>
      <c r="AS85" s="129"/>
      <c r="AT85" s="127" t="s">
        <v>353</v>
      </c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0">
        <v>0</v>
      </c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>
        <v>0</v>
      </c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19">
        <f>CF85</f>
        <v>0</v>
      </c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53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5"/>
      <c r="FK85" s="38"/>
    </row>
    <row r="86" spans="1:167" s="45" customFormat="1" ht="22.5" customHeight="1">
      <c r="A86" s="142" t="s">
        <v>220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26"/>
      <c r="AO86" s="126"/>
      <c r="AP86" s="126"/>
      <c r="AQ86" s="126"/>
      <c r="AR86" s="126"/>
      <c r="AS86" s="126"/>
      <c r="AT86" s="131" t="s">
        <v>219</v>
      </c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24">
        <f>BJ87</f>
        <v>24000</v>
      </c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>
        <f>CF87</f>
        <v>4100</v>
      </c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3">
        <f t="shared" si="1"/>
        <v>4100</v>
      </c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33"/>
      <c r="EU86" s="134"/>
      <c r="EV86" s="134"/>
      <c r="EW86" s="134"/>
      <c r="EX86" s="134"/>
      <c r="EY86" s="134"/>
      <c r="EZ86" s="134"/>
      <c r="FA86" s="134"/>
      <c r="FB86" s="134"/>
      <c r="FC86" s="134"/>
      <c r="FD86" s="134"/>
      <c r="FE86" s="134"/>
      <c r="FF86" s="134"/>
      <c r="FG86" s="134"/>
      <c r="FH86" s="134"/>
      <c r="FI86" s="134"/>
      <c r="FJ86" s="135"/>
      <c r="FK86" s="50"/>
    </row>
    <row r="87" spans="1:167" s="45" customFormat="1" ht="44.25" customHeight="1">
      <c r="A87" s="128" t="s">
        <v>218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9"/>
      <c r="AO87" s="129"/>
      <c r="AP87" s="129"/>
      <c r="AQ87" s="129"/>
      <c r="AR87" s="129"/>
      <c r="AS87" s="129"/>
      <c r="AT87" s="127" t="s">
        <v>217</v>
      </c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0">
        <f>BJ88</f>
        <v>24000</v>
      </c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>
        <f>CF88</f>
        <v>4100</v>
      </c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19">
        <f t="shared" si="1"/>
        <v>4100</v>
      </c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33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5"/>
      <c r="FI87" s="53"/>
      <c r="FJ87" s="53"/>
      <c r="FK87" s="50"/>
    </row>
    <row r="88" spans="1:167" s="45" customFormat="1" ht="63.75" customHeight="1">
      <c r="A88" s="150" t="s">
        <v>215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29"/>
      <c r="AO88" s="129"/>
      <c r="AP88" s="129"/>
      <c r="AQ88" s="129"/>
      <c r="AR88" s="129"/>
      <c r="AS88" s="129"/>
      <c r="AT88" s="127" t="s">
        <v>216</v>
      </c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0">
        <v>24000</v>
      </c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>
        <f>CF89</f>
        <v>4100</v>
      </c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19">
        <f t="shared" si="1"/>
        <v>4100</v>
      </c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33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5"/>
      <c r="FI88" s="53"/>
      <c r="FJ88" s="53"/>
      <c r="FK88" s="50"/>
    </row>
    <row r="89" spans="1:167" s="45" customFormat="1" ht="61.5" customHeight="1">
      <c r="A89" s="150" t="s">
        <v>215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29"/>
      <c r="AO89" s="129"/>
      <c r="AP89" s="129"/>
      <c r="AQ89" s="129"/>
      <c r="AR89" s="129"/>
      <c r="AS89" s="129"/>
      <c r="AT89" s="127" t="s">
        <v>214</v>
      </c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0">
        <v>0</v>
      </c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>
        <v>4100</v>
      </c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19">
        <f aca="true" t="shared" si="2" ref="EE89:EE104">CF89</f>
        <v>4100</v>
      </c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33"/>
      <c r="EU89" s="134"/>
      <c r="EV89" s="134"/>
      <c r="EW89" s="134"/>
      <c r="EX89" s="134"/>
      <c r="EY89" s="134"/>
      <c r="EZ89" s="134"/>
      <c r="FA89" s="134"/>
      <c r="FB89" s="134"/>
      <c r="FC89" s="134"/>
      <c r="FD89" s="134"/>
      <c r="FE89" s="134"/>
      <c r="FF89" s="134"/>
      <c r="FG89" s="134"/>
      <c r="FH89" s="135"/>
      <c r="FI89" s="53"/>
      <c r="FJ89" s="53"/>
      <c r="FK89" s="50"/>
    </row>
    <row r="90" spans="1:167" s="35" customFormat="1" ht="42.75" customHeight="1" hidden="1">
      <c r="A90" s="220" t="s">
        <v>213</v>
      </c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129"/>
      <c r="AO90" s="129"/>
      <c r="AP90" s="129"/>
      <c r="AQ90" s="129"/>
      <c r="AR90" s="129"/>
      <c r="AS90" s="129"/>
      <c r="AT90" s="131" t="s">
        <v>212</v>
      </c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24">
        <v>0</v>
      </c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>
        <f>CF91</f>
        <v>0</v>
      </c>
      <c r="CG90" s="124"/>
      <c r="CH90" s="124"/>
      <c r="CI90" s="124"/>
      <c r="CJ90" s="124"/>
      <c r="CK90" s="124"/>
      <c r="CL90" s="124"/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  <c r="ED90" s="122"/>
      <c r="EE90" s="123">
        <f t="shared" si="2"/>
        <v>0</v>
      </c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2"/>
      <c r="EU90" s="122"/>
      <c r="EV90" s="122"/>
      <c r="EW90" s="122"/>
      <c r="EX90" s="122"/>
      <c r="EY90" s="122"/>
      <c r="EZ90" s="122"/>
      <c r="FA90" s="122"/>
      <c r="FB90" s="122"/>
      <c r="FC90" s="122"/>
      <c r="FD90" s="122"/>
      <c r="FE90" s="122"/>
      <c r="FF90" s="122"/>
      <c r="FG90" s="122"/>
      <c r="FH90" s="52"/>
      <c r="FI90" s="52"/>
      <c r="FJ90" s="52"/>
      <c r="FK90" s="38"/>
    </row>
    <row r="91" spans="1:167" s="45" customFormat="1" ht="26.25" customHeight="1" hidden="1">
      <c r="A91" s="142" t="s">
        <v>211</v>
      </c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26"/>
      <c r="AO91" s="126"/>
      <c r="AP91" s="126"/>
      <c r="AQ91" s="126"/>
      <c r="AR91" s="126"/>
      <c r="AS91" s="126"/>
      <c r="AT91" s="131" t="s">
        <v>210</v>
      </c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24">
        <v>0</v>
      </c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>
        <f>CF93</f>
        <v>0</v>
      </c>
      <c r="CG91" s="124"/>
      <c r="CH91" s="124"/>
      <c r="CI91" s="124"/>
      <c r="CJ91" s="124"/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3">
        <f t="shared" si="2"/>
        <v>0</v>
      </c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33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5"/>
      <c r="FK91" s="50"/>
    </row>
    <row r="92" spans="1:167" s="45" customFormat="1" ht="36" customHeight="1" hidden="1">
      <c r="A92" s="125" t="s">
        <v>209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6"/>
      <c r="AO92" s="126"/>
      <c r="AP92" s="126"/>
      <c r="AQ92" s="126"/>
      <c r="AR92" s="126"/>
      <c r="AS92" s="126"/>
      <c r="AT92" s="131" t="s">
        <v>208</v>
      </c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24">
        <v>0</v>
      </c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>
        <f>CF93</f>
        <v>0</v>
      </c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3">
        <f t="shared" si="2"/>
        <v>0</v>
      </c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53"/>
      <c r="FI92" s="53"/>
      <c r="FJ92" s="53"/>
      <c r="FK92" s="50"/>
    </row>
    <row r="93" spans="1:167" s="45" customFormat="1" ht="24.75" customHeight="1" hidden="1">
      <c r="A93" s="142" t="s">
        <v>206</v>
      </c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26"/>
      <c r="AO93" s="126"/>
      <c r="AP93" s="126"/>
      <c r="AQ93" s="126"/>
      <c r="AR93" s="126"/>
      <c r="AS93" s="126"/>
      <c r="AT93" s="131" t="s">
        <v>207</v>
      </c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24">
        <v>0</v>
      </c>
      <c r="BK93" s="124"/>
      <c r="BL93" s="124"/>
      <c r="BM93" s="124"/>
      <c r="BN93" s="124"/>
      <c r="BO93" s="124"/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>
        <f>CF94</f>
        <v>0</v>
      </c>
      <c r="CG93" s="124"/>
      <c r="CH93" s="124"/>
      <c r="CI93" s="124"/>
      <c r="CJ93" s="124"/>
      <c r="CK93" s="124"/>
      <c r="CL93" s="124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3">
        <f t="shared" si="2"/>
        <v>0</v>
      </c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53"/>
      <c r="FI93" s="53"/>
      <c r="FJ93" s="53"/>
      <c r="FK93" s="50"/>
    </row>
    <row r="94" spans="1:167" s="35" customFormat="1" ht="26.25" customHeight="1" hidden="1">
      <c r="A94" s="143" t="s">
        <v>206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29"/>
      <c r="AO94" s="129"/>
      <c r="AP94" s="129"/>
      <c r="AQ94" s="129"/>
      <c r="AR94" s="129"/>
      <c r="AS94" s="129"/>
      <c r="AT94" s="127" t="s">
        <v>205</v>
      </c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0">
        <v>0</v>
      </c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>
        <v>0</v>
      </c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/>
      <c r="DY94" s="122"/>
      <c r="DZ94" s="122"/>
      <c r="EA94" s="122"/>
      <c r="EB94" s="122"/>
      <c r="EC94" s="122"/>
      <c r="ED94" s="122"/>
      <c r="EE94" s="119">
        <f t="shared" si="2"/>
        <v>0</v>
      </c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53"/>
      <c r="EU94" s="154"/>
      <c r="EV94" s="154"/>
      <c r="EW94" s="154"/>
      <c r="EX94" s="154"/>
      <c r="EY94" s="154"/>
      <c r="EZ94" s="154"/>
      <c r="FA94" s="154"/>
      <c r="FB94" s="154"/>
      <c r="FC94" s="154"/>
      <c r="FD94" s="154"/>
      <c r="FE94" s="154"/>
      <c r="FF94" s="154"/>
      <c r="FG94" s="154"/>
      <c r="FH94" s="154"/>
      <c r="FI94" s="154"/>
      <c r="FJ94" s="155"/>
      <c r="FK94" s="38"/>
    </row>
    <row r="95" spans="1:167" s="35" customFormat="1" ht="36.75" customHeight="1">
      <c r="A95" s="125" t="s">
        <v>204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6"/>
      <c r="AO95" s="126"/>
      <c r="AP95" s="126"/>
      <c r="AQ95" s="126"/>
      <c r="AR95" s="126"/>
      <c r="AS95" s="126"/>
      <c r="AT95" s="131" t="s">
        <v>203</v>
      </c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  <c r="BI95" s="131"/>
      <c r="BJ95" s="124">
        <f>BJ96</f>
        <v>222000</v>
      </c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>
        <f>CF96+CF98</f>
        <v>222048</v>
      </c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3">
        <f t="shared" si="2"/>
        <v>222048</v>
      </c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  <c r="ES95" s="123"/>
      <c r="ET95" s="133"/>
      <c r="EU95" s="134"/>
      <c r="EV95" s="134"/>
      <c r="EW95" s="134"/>
      <c r="EX95" s="134"/>
      <c r="EY95" s="134"/>
      <c r="EZ95" s="134"/>
      <c r="FA95" s="134"/>
      <c r="FB95" s="134"/>
      <c r="FC95" s="134"/>
      <c r="FD95" s="134"/>
      <c r="FE95" s="134"/>
      <c r="FF95" s="134"/>
      <c r="FG95" s="134"/>
      <c r="FH95" s="134"/>
      <c r="FI95" s="134"/>
      <c r="FJ95" s="135"/>
      <c r="FK95" s="38"/>
    </row>
    <row r="96" spans="1:167" s="47" customFormat="1" ht="50.25" customHeight="1">
      <c r="A96" s="128" t="s">
        <v>202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9"/>
      <c r="AO96" s="129"/>
      <c r="AP96" s="129"/>
      <c r="AQ96" s="129"/>
      <c r="AR96" s="129"/>
      <c r="AS96" s="129"/>
      <c r="AT96" s="127" t="s">
        <v>201</v>
      </c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0">
        <f>BJ97</f>
        <v>222000</v>
      </c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>
        <f>CF97</f>
        <v>222048</v>
      </c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  <c r="ED96" s="122"/>
      <c r="EE96" s="119">
        <f t="shared" si="2"/>
        <v>222048</v>
      </c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53"/>
      <c r="EU96" s="154"/>
      <c r="EV96" s="154"/>
      <c r="EW96" s="154"/>
      <c r="EX96" s="154"/>
      <c r="EY96" s="154"/>
      <c r="EZ96" s="154"/>
      <c r="FA96" s="154"/>
      <c r="FB96" s="154"/>
      <c r="FC96" s="154"/>
      <c r="FD96" s="154"/>
      <c r="FE96" s="154"/>
      <c r="FF96" s="154"/>
      <c r="FG96" s="154"/>
      <c r="FH96" s="154"/>
      <c r="FI96" s="154"/>
      <c r="FJ96" s="155"/>
      <c r="FK96" s="51"/>
    </row>
    <row r="97" spans="1:167" s="47" customFormat="1" ht="45.75" customHeight="1">
      <c r="A97" s="128" t="s">
        <v>200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9"/>
      <c r="AO97" s="129"/>
      <c r="AP97" s="129"/>
      <c r="AQ97" s="129"/>
      <c r="AR97" s="129"/>
      <c r="AS97" s="129"/>
      <c r="AT97" s="127" t="s">
        <v>199</v>
      </c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0">
        <v>222000</v>
      </c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>
        <v>222048</v>
      </c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  <c r="CU97" s="120"/>
      <c r="CV97" s="120"/>
      <c r="CW97" s="122"/>
      <c r="CX97" s="122"/>
      <c r="CY97" s="122"/>
      <c r="CZ97" s="122"/>
      <c r="DA97" s="122"/>
      <c r="DB97" s="122"/>
      <c r="DC97" s="122"/>
      <c r="DD97" s="122"/>
      <c r="DE97" s="122"/>
      <c r="DF97" s="122"/>
      <c r="DG97" s="122"/>
      <c r="DH97" s="122"/>
      <c r="DI97" s="122"/>
      <c r="DJ97" s="122"/>
      <c r="DK97" s="122"/>
      <c r="DL97" s="122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19">
        <f t="shared" si="2"/>
        <v>222048</v>
      </c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53"/>
      <c r="EU97" s="154"/>
      <c r="EV97" s="154"/>
      <c r="EW97" s="154"/>
      <c r="EX97" s="154"/>
      <c r="EY97" s="154"/>
      <c r="EZ97" s="154"/>
      <c r="FA97" s="154"/>
      <c r="FB97" s="154"/>
      <c r="FC97" s="154"/>
      <c r="FD97" s="154"/>
      <c r="FE97" s="154"/>
      <c r="FF97" s="154"/>
      <c r="FG97" s="154"/>
      <c r="FH97" s="154"/>
      <c r="FI97" s="154"/>
      <c r="FJ97" s="155"/>
      <c r="FK97" s="51"/>
    </row>
    <row r="98" spans="1:176" s="47" customFormat="1" ht="39" customHeight="1" hidden="1">
      <c r="A98" s="151" t="s">
        <v>198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2"/>
      <c r="AL98" s="48"/>
      <c r="AM98" s="48"/>
      <c r="AN98" s="46"/>
      <c r="AO98" s="46"/>
      <c r="AP98" s="46"/>
      <c r="AQ98" s="46"/>
      <c r="AR98" s="46"/>
      <c r="AS98" s="46"/>
      <c r="AT98" s="127" t="s">
        <v>197</v>
      </c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0">
        <f>BJ99</f>
        <v>0</v>
      </c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>
        <f>CF99</f>
        <v>0</v>
      </c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  <c r="CU98" s="120"/>
      <c r="CV98" s="120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19">
        <f t="shared" si="2"/>
        <v>0</v>
      </c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33"/>
      <c r="EU98" s="134"/>
      <c r="EV98" s="134"/>
      <c r="EW98" s="134"/>
      <c r="EX98" s="134"/>
      <c r="EY98" s="134"/>
      <c r="EZ98" s="134"/>
      <c r="FA98" s="134"/>
      <c r="FB98" s="134"/>
      <c r="FC98" s="134"/>
      <c r="FD98" s="134"/>
      <c r="FE98" s="134"/>
      <c r="FF98" s="134"/>
      <c r="FG98" s="134"/>
      <c r="FH98" s="134"/>
      <c r="FI98" s="134"/>
      <c r="FJ98" s="135"/>
      <c r="FK98" s="54"/>
      <c r="FL98" s="49"/>
      <c r="FM98" s="49"/>
      <c r="FN98" s="49"/>
      <c r="FO98" s="49"/>
      <c r="FP98" s="49"/>
      <c r="FQ98" s="49"/>
      <c r="FR98" s="49"/>
      <c r="FS98" s="49"/>
      <c r="FT98" s="49"/>
    </row>
    <row r="99" spans="1:176" s="47" customFormat="1" ht="40.5" customHeight="1" hidden="1">
      <c r="A99" s="217" t="s">
        <v>196</v>
      </c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8"/>
      <c r="AL99" s="48"/>
      <c r="AM99" s="48"/>
      <c r="AN99" s="46"/>
      <c r="AO99" s="46"/>
      <c r="AP99" s="46"/>
      <c r="AQ99" s="46"/>
      <c r="AR99" s="46"/>
      <c r="AS99" s="46"/>
      <c r="AT99" s="127" t="s">
        <v>195</v>
      </c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0">
        <v>0</v>
      </c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>
        <v>0</v>
      </c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19">
        <f t="shared" si="2"/>
        <v>0</v>
      </c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33"/>
      <c r="EU99" s="134"/>
      <c r="EV99" s="134"/>
      <c r="EW99" s="134"/>
      <c r="EX99" s="134"/>
      <c r="EY99" s="134"/>
      <c r="EZ99" s="134"/>
      <c r="FA99" s="134"/>
      <c r="FB99" s="134"/>
      <c r="FC99" s="134"/>
      <c r="FD99" s="134"/>
      <c r="FE99" s="134"/>
      <c r="FF99" s="134"/>
      <c r="FG99" s="134"/>
      <c r="FH99" s="134"/>
      <c r="FI99" s="134"/>
      <c r="FJ99" s="135"/>
      <c r="FK99" s="54"/>
      <c r="FL99" s="49"/>
      <c r="FM99" s="49"/>
      <c r="FN99" s="49"/>
      <c r="FO99" s="49"/>
      <c r="FP99" s="49"/>
      <c r="FQ99" s="49"/>
      <c r="FR99" s="49"/>
      <c r="FS99" s="49"/>
      <c r="FT99" s="49"/>
    </row>
    <row r="100" spans="1:167" s="35" customFormat="1" ht="26.25" customHeight="1" hidden="1">
      <c r="A100" s="125" t="s">
        <v>194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6"/>
      <c r="AO100" s="126"/>
      <c r="AP100" s="126"/>
      <c r="AQ100" s="126"/>
      <c r="AR100" s="126"/>
      <c r="AS100" s="126"/>
      <c r="AT100" s="131" t="s">
        <v>193</v>
      </c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24">
        <f>BJ103</f>
        <v>0</v>
      </c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>
        <f>CF103+CF101</f>
        <v>0</v>
      </c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  <c r="DS100" s="121"/>
      <c r="DT100" s="121"/>
      <c r="DU100" s="121"/>
      <c r="DV100" s="121"/>
      <c r="DW100" s="121"/>
      <c r="DX100" s="121"/>
      <c r="DY100" s="121"/>
      <c r="DZ100" s="121"/>
      <c r="EA100" s="121"/>
      <c r="EB100" s="121"/>
      <c r="EC100" s="121"/>
      <c r="ED100" s="121"/>
      <c r="EE100" s="123">
        <f t="shared" si="2"/>
        <v>0</v>
      </c>
      <c r="EF100" s="123"/>
      <c r="EG100" s="123"/>
      <c r="EH100" s="123"/>
      <c r="EI100" s="123"/>
      <c r="EJ100" s="123"/>
      <c r="EK100" s="123"/>
      <c r="EL100" s="123"/>
      <c r="EM100" s="123"/>
      <c r="EN100" s="123"/>
      <c r="EO100" s="123"/>
      <c r="EP100" s="123"/>
      <c r="EQ100" s="123"/>
      <c r="ER100" s="123"/>
      <c r="ES100" s="123"/>
      <c r="ET100" s="133"/>
      <c r="EU100" s="134"/>
      <c r="EV100" s="134"/>
      <c r="EW100" s="134"/>
      <c r="EX100" s="134"/>
      <c r="EY100" s="134"/>
      <c r="EZ100" s="134"/>
      <c r="FA100" s="134"/>
      <c r="FB100" s="134"/>
      <c r="FC100" s="134"/>
      <c r="FD100" s="134"/>
      <c r="FE100" s="134"/>
      <c r="FF100" s="134"/>
      <c r="FG100" s="134"/>
      <c r="FH100" s="134"/>
      <c r="FI100" s="134"/>
      <c r="FJ100" s="135"/>
      <c r="FK100" s="38"/>
    </row>
    <row r="101" spans="1:176" s="47" customFormat="1" ht="56.25" customHeight="1" hidden="1">
      <c r="A101" s="151" t="s">
        <v>192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2"/>
      <c r="AL101" s="48"/>
      <c r="AM101" s="48"/>
      <c r="AN101" s="46"/>
      <c r="AO101" s="46"/>
      <c r="AP101" s="46"/>
      <c r="AQ101" s="46"/>
      <c r="AR101" s="46"/>
      <c r="AS101" s="46"/>
      <c r="AT101" s="127" t="s">
        <v>191</v>
      </c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0">
        <f>BJ102</f>
        <v>0</v>
      </c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>
        <f>CF102</f>
        <v>0</v>
      </c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2"/>
      <c r="CX101" s="122"/>
      <c r="CY101" s="122"/>
      <c r="CZ101" s="122"/>
      <c r="DA101" s="122"/>
      <c r="DB101" s="122"/>
      <c r="DC101" s="122"/>
      <c r="DD101" s="122"/>
      <c r="DE101" s="122"/>
      <c r="DF101" s="122"/>
      <c r="DG101" s="122"/>
      <c r="DH101" s="122"/>
      <c r="DI101" s="122"/>
      <c r="DJ101" s="122"/>
      <c r="DK101" s="122"/>
      <c r="DL101" s="122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19">
        <f t="shared" si="2"/>
        <v>0</v>
      </c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33"/>
      <c r="EU101" s="134"/>
      <c r="EV101" s="134"/>
      <c r="EW101" s="134"/>
      <c r="EX101" s="134"/>
      <c r="EY101" s="134"/>
      <c r="EZ101" s="134"/>
      <c r="FA101" s="134"/>
      <c r="FB101" s="134"/>
      <c r="FC101" s="134"/>
      <c r="FD101" s="134"/>
      <c r="FE101" s="134"/>
      <c r="FF101" s="134"/>
      <c r="FG101" s="134"/>
      <c r="FH101" s="134"/>
      <c r="FI101" s="134"/>
      <c r="FJ101" s="135"/>
      <c r="FK101" s="54"/>
      <c r="FL101" s="49"/>
      <c r="FM101" s="49"/>
      <c r="FN101" s="49"/>
      <c r="FO101" s="49"/>
      <c r="FP101" s="49"/>
      <c r="FQ101" s="49"/>
      <c r="FR101" s="49"/>
      <c r="FS101" s="49"/>
      <c r="FT101" s="49"/>
    </row>
    <row r="102" spans="1:167" s="47" customFormat="1" ht="55.5" customHeight="1" hidden="1">
      <c r="A102" s="128" t="s">
        <v>190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9"/>
      <c r="AO102" s="129"/>
      <c r="AP102" s="129"/>
      <c r="AQ102" s="129"/>
      <c r="AR102" s="129"/>
      <c r="AS102" s="129"/>
      <c r="AT102" s="127" t="s">
        <v>189</v>
      </c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0">
        <v>0</v>
      </c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>
        <v>0</v>
      </c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  <c r="CU102" s="120"/>
      <c r="CV102" s="120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2"/>
      <c r="DM102" s="122"/>
      <c r="DN102" s="122"/>
      <c r="DO102" s="122"/>
      <c r="DP102" s="122"/>
      <c r="DQ102" s="122"/>
      <c r="DR102" s="122"/>
      <c r="DS102" s="122"/>
      <c r="DT102" s="122"/>
      <c r="DU102" s="122"/>
      <c r="DV102" s="122"/>
      <c r="DW102" s="122"/>
      <c r="DX102" s="122"/>
      <c r="DY102" s="122"/>
      <c r="DZ102" s="122"/>
      <c r="EA102" s="122"/>
      <c r="EB102" s="122"/>
      <c r="EC102" s="122"/>
      <c r="ED102" s="122"/>
      <c r="EE102" s="119">
        <f t="shared" si="2"/>
        <v>0</v>
      </c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53"/>
      <c r="EU102" s="154"/>
      <c r="EV102" s="154"/>
      <c r="EW102" s="154"/>
      <c r="EX102" s="154"/>
      <c r="EY102" s="154"/>
      <c r="EZ102" s="154"/>
      <c r="FA102" s="154"/>
      <c r="FB102" s="154"/>
      <c r="FC102" s="154"/>
      <c r="FD102" s="154"/>
      <c r="FE102" s="154"/>
      <c r="FF102" s="154"/>
      <c r="FG102" s="154"/>
      <c r="FH102" s="154"/>
      <c r="FI102" s="154"/>
      <c r="FJ102" s="155"/>
      <c r="FK102" s="51"/>
    </row>
    <row r="103" spans="1:176" s="47" customFormat="1" ht="39" customHeight="1" hidden="1">
      <c r="A103" s="151" t="s">
        <v>188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2"/>
      <c r="AL103" s="48"/>
      <c r="AM103" s="48"/>
      <c r="AN103" s="46"/>
      <c r="AO103" s="46"/>
      <c r="AP103" s="46"/>
      <c r="AQ103" s="46"/>
      <c r="AR103" s="46"/>
      <c r="AS103" s="46"/>
      <c r="AT103" s="127" t="s">
        <v>187</v>
      </c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0">
        <f>BJ104</f>
        <v>0</v>
      </c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>
        <f>CF104</f>
        <v>0</v>
      </c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2"/>
      <c r="DO103" s="122"/>
      <c r="DP103" s="122"/>
      <c r="DQ103" s="122"/>
      <c r="DR103" s="122"/>
      <c r="DS103" s="122"/>
      <c r="DT103" s="122"/>
      <c r="DU103" s="122"/>
      <c r="DV103" s="122"/>
      <c r="DW103" s="122"/>
      <c r="DX103" s="122"/>
      <c r="DY103" s="122"/>
      <c r="DZ103" s="122"/>
      <c r="EA103" s="122"/>
      <c r="EB103" s="122"/>
      <c r="EC103" s="122"/>
      <c r="ED103" s="122"/>
      <c r="EE103" s="119">
        <f t="shared" si="2"/>
        <v>0</v>
      </c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33"/>
      <c r="EU103" s="134"/>
      <c r="EV103" s="134"/>
      <c r="EW103" s="134"/>
      <c r="EX103" s="134"/>
      <c r="EY103" s="134"/>
      <c r="EZ103" s="134"/>
      <c r="FA103" s="134"/>
      <c r="FB103" s="134"/>
      <c r="FC103" s="134"/>
      <c r="FD103" s="134"/>
      <c r="FE103" s="134"/>
      <c r="FF103" s="134"/>
      <c r="FG103" s="134"/>
      <c r="FH103" s="134"/>
      <c r="FI103" s="134"/>
      <c r="FJ103" s="135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39.75" customHeight="1" hidden="1">
      <c r="A104" s="128" t="s">
        <v>186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9"/>
      <c r="AO104" s="129"/>
      <c r="AP104" s="129"/>
      <c r="AQ104" s="129"/>
      <c r="AR104" s="129"/>
      <c r="AS104" s="129"/>
      <c r="AT104" s="127" t="s">
        <v>185</v>
      </c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0">
        <v>0</v>
      </c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>
        <v>0</v>
      </c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  <c r="CU104" s="120"/>
      <c r="CV104" s="120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2"/>
      <c r="DM104" s="122"/>
      <c r="DN104" s="122"/>
      <c r="DO104" s="122"/>
      <c r="DP104" s="122"/>
      <c r="DQ104" s="122"/>
      <c r="DR104" s="122"/>
      <c r="DS104" s="122"/>
      <c r="DT104" s="122"/>
      <c r="DU104" s="122"/>
      <c r="DV104" s="122"/>
      <c r="DW104" s="122"/>
      <c r="DX104" s="122"/>
      <c r="DY104" s="122"/>
      <c r="DZ104" s="122"/>
      <c r="EA104" s="122"/>
      <c r="EB104" s="122"/>
      <c r="EC104" s="122"/>
      <c r="ED104" s="122"/>
      <c r="EE104" s="119">
        <f t="shared" si="2"/>
        <v>0</v>
      </c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53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4"/>
      <c r="FH104" s="154"/>
      <c r="FI104" s="154"/>
      <c r="FJ104" s="155"/>
      <c r="FK104" s="38"/>
    </row>
    <row r="105" spans="1:167" s="35" customFormat="1" ht="30.75" customHeight="1" hidden="1">
      <c r="A105" s="142" t="s">
        <v>184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26"/>
      <c r="AO105" s="126"/>
      <c r="AP105" s="126"/>
      <c r="AQ105" s="126"/>
      <c r="AR105" s="126"/>
      <c r="AS105" s="126"/>
      <c r="AT105" s="131" t="s">
        <v>183</v>
      </c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  <c r="BI105" s="131"/>
      <c r="BJ105" s="124">
        <f>BJ107</f>
        <v>0</v>
      </c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>
        <f>CF107</f>
        <v>0</v>
      </c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121"/>
      <c r="DX105" s="121"/>
      <c r="DY105" s="121"/>
      <c r="DZ105" s="121"/>
      <c r="EA105" s="121"/>
      <c r="EB105" s="121"/>
      <c r="EC105" s="121"/>
      <c r="ED105" s="121"/>
      <c r="EE105" s="123">
        <f>EE107</f>
        <v>0</v>
      </c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22"/>
      <c r="EU105" s="122"/>
      <c r="EV105" s="122"/>
      <c r="EW105" s="122"/>
      <c r="EX105" s="122"/>
      <c r="EY105" s="122"/>
      <c r="EZ105" s="122"/>
      <c r="FA105" s="122"/>
      <c r="FB105" s="122"/>
      <c r="FC105" s="122"/>
      <c r="FD105" s="122"/>
      <c r="FE105" s="122"/>
      <c r="FF105" s="122"/>
      <c r="FG105" s="122"/>
      <c r="FH105" s="52"/>
      <c r="FI105" s="52"/>
      <c r="FJ105" s="52"/>
      <c r="FK105" s="38"/>
    </row>
    <row r="106" spans="1:167" s="35" customFormat="1" ht="27" customHeight="1" hidden="1">
      <c r="A106" s="143" t="s">
        <v>182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26"/>
      <c r="AO106" s="126"/>
      <c r="AP106" s="126"/>
      <c r="AQ106" s="126"/>
      <c r="AR106" s="126"/>
      <c r="AS106" s="126"/>
      <c r="AT106" s="131" t="s">
        <v>181</v>
      </c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24">
        <v>0</v>
      </c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>
        <f>CF107</f>
        <v>0</v>
      </c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 s="121"/>
      <c r="DT106" s="121"/>
      <c r="DU106" s="121"/>
      <c r="DV106" s="121"/>
      <c r="DW106" s="121"/>
      <c r="DX106" s="121"/>
      <c r="DY106" s="121"/>
      <c r="DZ106" s="121"/>
      <c r="EA106" s="121"/>
      <c r="EB106" s="121"/>
      <c r="EC106" s="121"/>
      <c r="ED106" s="121"/>
      <c r="EE106" s="123">
        <f aca="true" t="shared" si="3" ref="EE106:EE134">CF106</f>
        <v>0</v>
      </c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1"/>
      <c r="EU106" s="121"/>
      <c r="EV106" s="121"/>
      <c r="EW106" s="121"/>
      <c r="EX106" s="121"/>
      <c r="EY106" s="121"/>
      <c r="EZ106" s="121"/>
      <c r="FA106" s="121"/>
      <c r="FB106" s="121"/>
      <c r="FC106" s="121"/>
      <c r="FD106" s="121"/>
      <c r="FE106" s="121"/>
      <c r="FF106" s="121"/>
      <c r="FG106" s="121"/>
      <c r="FH106" s="121"/>
      <c r="FI106" s="121"/>
      <c r="FJ106" s="121"/>
      <c r="FK106" s="38"/>
    </row>
    <row r="107" spans="1:167" s="45" customFormat="1" ht="23.25" customHeight="1" hidden="1">
      <c r="A107" s="128" t="s">
        <v>180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9"/>
      <c r="AO107" s="129"/>
      <c r="AP107" s="129"/>
      <c r="AQ107" s="129"/>
      <c r="AR107" s="129"/>
      <c r="AS107" s="129"/>
      <c r="AT107" s="127" t="s">
        <v>179</v>
      </c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0">
        <v>0</v>
      </c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>
        <v>0</v>
      </c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  <c r="CU107" s="120"/>
      <c r="CV107" s="120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19">
        <f t="shared" si="3"/>
        <v>0</v>
      </c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1"/>
      <c r="FF107" s="121"/>
      <c r="FG107" s="121"/>
      <c r="FH107" s="121"/>
      <c r="FI107" s="121"/>
      <c r="FJ107" s="121"/>
      <c r="FK107" s="50"/>
    </row>
    <row r="108" spans="1:167" s="107" customFormat="1" ht="28.5" customHeight="1">
      <c r="A108" s="125" t="s">
        <v>178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6"/>
      <c r="AO108" s="126"/>
      <c r="AP108" s="126"/>
      <c r="AQ108" s="126"/>
      <c r="AR108" s="126"/>
      <c r="AS108" s="126"/>
      <c r="AT108" s="131" t="s">
        <v>177</v>
      </c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  <c r="BI108" s="131"/>
      <c r="BJ108" s="137">
        <f>BJ109</f>
        <v>15243100</v>
      </c>
      <c r="BK108" s="138"/>
      <c r="BL108" s="138"/>
      <c r="BM108" s="138"/>
      <c r="BN108" s="138"/>
      <c r="BO108" s="138"/>
      <c r="BP108" s="138"/>
      <c r="BQ108" s="138"/>
      <c r="BR108" s="138"/>
      <c r="BS108" s="138"/>
      <c r="BT108" s="138"/>
      <c r="BU108" s="138"/>
      <c r="BV108" s="138"/>
      <c r="BW108" s="138"/>
      <c r="BX108" s="138"/>
      <c r="BY108" s="138"/>
      <c r="BZ108" s="138"/>
      <c r="CA108" s="138"/>
      <c r="CB108" s="138"/>
      <c r="CC108" s="138"/>
      <c r="CD108" s="138"/>
      <c r="CE108" s="139"/>
      <c r="CF108" s="124">
        <f>CF109</f>
        <v>12119143.91</v>
      </c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3">
        <f t="shared" si="3"/>
        <v>12119143.91</v>
      </c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33"/>
      <c r="EU108" s="134"/>
      <c r="EV108" s="134"/>
      <c r="EW108" s="134"/>
      <c r="EX108" s="134"/>
      <c r="EY108" s="134"/>
      <c r="EZ108" s="134"/>
      <c r="FA108" s="134"/>
      <c r="FB108" s="134"/>
      <c r="FC108" s="134"/>
      <c r="FD108" s="134"/>
      <c r="FE108" s="134"/>
      <c r="FF108" s="134"/>
      <c r="FG108" s="134"/>
      <c r="FH108" s="134"/>
      <c r="FI108" s="134"/>
      <c r="FJ108" s="135"/>
      <c r="FK108" s="102"/>
    </row>
    <row r="109" spans="1:256" s="107" customFormat="1" ht="36.75" customHeight="1">
      <c r="A109" s="125" t="s">
        <v>176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6"/>
      <c r="AO109" s="126"/>
      <c r="AP109" s="126"/>
      <c r="AQ109" s="126"/>
      <c r="AR109" s="126"/>
      <c r="AS109" s="126"/>
      <c r="AT109" s="131" t="s">
        <v>175</v>
      </c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  <c r="BI109" s="131"/>
      <c r="BJ109" s="124">
        <f>BJ110+BJ113+BJ116+BJ121</f>
        <v>15243100</v>
      </c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>
        <f>CF110+CF113+CF116+CF121</f>
        <v>12119143.91</v>
      </c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3">
        <f t="shared" si="3"/>
        <v>12119143.91</v>
      </c>
      <c r="EF109" s="123"/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3"/>
      <c r="ER109" s="123"/>
      <c r="ES109" s="123"/>
      <c r="ET109" s="133"/>
      <c r="EU109" s="134"/>
      <c r="EV109" s="134"/>
      <c r="EW109" s="134"/>
      <c r="EX109" s="134"/>
      <c r="EY109" s="134"/>
      <c r="EZ109" s="134"/>
      <c r="FA109" s="134"/>
      <c r="FB109" s="134"/>
      <c r="FC109" s="134"/>
      <c r="FD109" s="134"/>
      <c r="FE109" s="134"/>
      <c r="FF109" s="134"/>
      <c r="FG109" s="134"/>
      <c r="FH109" s="134"/>
      <c r="FI109" s="134"/>
      <c r="FJ109" s="135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  <c r="GC109" s="102"/>
      <c r="GD109" s="102"/>
      <c r="GE109" s="102"/>
      <c r="GF109" s="102"/>
      <c r="GG109" s="102"/>
      <c r="GH109" s="102"/>
      <c r="GI109" s="102"/>
      <c r="GJ109" s="102"/>
      <c r="GK109" s="102"/>
      <c r="GL109" s="102"/>
      <c r="GM109" s="102"/>
      <c r="GN109" s="102"/>
      <c r="GO109" s="102"/>
      <c r="GP109" s="102"/>
      <c r="GQ109" s="102"/>
      <c r="GR109" s="102"/>
      <c r="GS109" s="102"/>
      <c r="GT109" s="102"/>
      <c r="GU109" s="102"/>
      <c r="GV109" s="102"/>
      <c r="GW109" s="102"/>
      <c r="GX109" s="102"/>
      <c r="GY109" s="102"/>
      <c r="GZ109" s="102"/>
      <c r="HA109" s="102"/>
      <c r="HB109" s="102"/>
      <c r="HC109" s="102"/>
      <c r="HD109" s="102"/>
      <c r="HE109" s="102"/>
      <c r="HF109" s="102"/>
      <c r="HG109" s="102"/>
      <c r="HH109" s="102"/>
      <c r="HI109" s="102"/>
      <c r="HJ109" s="102"/>
      <c r="HK109" s="102"/>
      <c r="HL109" s="102"/>
      <c r="HM109" s="102"/>
      <c r="HN109" s="102"/>
      <c r="HO109" s="102"/>
      <c r="HP109" s="102"/>
      <c r="HQ109" s="102"/>
      <c r="HR109" s="102"/>
      <c r="HS109" s="102"/>
      <c r="HT109" s="102"/>
      <c r="HU109" s="102"/>
      <c r="HV109" s="102"/>
      <c r="HW109" s="102"/>
      <c r="HX109" s="102"/>
      <c r="HY109" s="102"/>
      <c r="HZ109" s="102"/>
      <c r="IA109" s="102"/>
      <c r="IB109" s="102"/>
      <c r="IC109" s="102"/>
      <c r="ID109" s="102"/>
      <c r="IE109" s="102"/>
      <c r="IF109" s="102"/>
      <c r="IG109" s="102"/>
      <c r="IH109" s="102"/>
      <c r="II109" s="102"/>
      <c r="IJ109" s="102"/>
      <c r="IK109" s="102"/>
      <c r="IL109" s="102"/>
      <c r="IM109" s="102"/>
      <c r="IN109" s="102"/>
      <c r="IO109" s="102"/>
      <c r="IP109" s="102"/>
      <c r="IQ109" s="102"/>
      <c r="IR109" s="102"/>
      <c r="IS109" s="102"/>
      <c r="IT109" s="102"/>
      <c r="IU109" s="102"/>
      <c r="IV109" s="102"/>
    </row>
    <row r="110" spans="1:256" s="107" customFormat="1" ht="31.5" customHeight="1">
      <c r="A110" s="125" t="s">
        <v>174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6"/>
      <c r="AO110" s="126"/>
      <c r="AP110" s="126"/>
      <c r="AQ110" s="126"/>
      <c r="AR110" s="126"/>
      <c r="AS110" s="126"/>
      <c r="AT110" s="131" t="s">
        <v>451</v>
      </c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24">
        <f>BJ112</f>
        <v>9277300</v>
      </c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>
        <f>CF112</f>
        <v>6280000</v>
      </c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3">
        <f t="shared" si="3"/>
        <v>6280000</v>
      </c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3"/>
      <c r="ER110" s="123"/>
      <c r="ES110" s="123"/>
      <c r="ET110" s="133"/>
      <c r="EU110" s="134"/>
      <c r="EV110" s="134"/>
      <c r="EW110" s="134"/>
      <c r="EX110" s="134"/>
      <c r="EY110" s="134"/>
      <c r="EZ110" s="134"/>
      <c r="FA110" s="134"/>
      <c r="FB110" s="134"/>
      <c r="FC110" s="134"/>
      <c r="FD110" s="134"/>
      <c r="FE110" s="134"/>
      <c r="FF110" s="134"/>
      <c r="FG110" s="134"/>
      <c r="FH110" s="134"/>
      <c r="FI110" s="134"/>
      <c r="FJ110" s="135"/>
      <c r="FK110" s="102"/>
      <c r="FL110" s="102"/>
      <c r="FM110" s="102"/>
      <c r="FN110" s="102"/>
      <c r="FO110" s="102"/>
      <c r="FP110" s="102"/>
      <c r="FQ110" s="102"/>
      <c r="FR110" s="102"/>
      <c r="FS110" s="102"/>
      <c r="FT110" s="102"/>
      <c r="FU110" s="102"/>
      <c r="FV110" s="102"/>
      <c r="FW110" s="102"/>
      <c r="FX110" s="102"/>
      <c r="FY110" s="102"/>
      <c r="FZ110" s="102"/>
      <c r="GA110" s="102"/>
      <c r="GB110" s="102"/>
      <c r="GC110" s="102"/>
      <c r="GD110" s="102"/>
      <c r="GE110" s="102"/>
      <c r="GF110" s="102"/>
      <c r="GG110" s="102"/>
      <c r="GH110" s="102"/>
      <c r="GI110" s="102"/>
      <c r="GJ110" s="102"/>
      <c r="GK110" s="102"/>
      <c r="GL110" s="102"/>
      <c r="GM110" s="102"/>
      <c r="GN110" s="102"/>
      <c r="GO110" s="102"/>
      <c r="GP110" s="102"/>
      <c r="GQ110" s="102"/>
      <c r="GR110" s="102"/>
      <c r="GS110" s="102"/>
      <c r="GT110" s="102"/>
      <c r="GU110" s="102"/>
      <c r="GV110" s="102"/>
      <c r="GW110" s="102"/>
      <c r="GX110" s="102"/>
      <c r="GY110" s="102"/>
      <c r="GZ110" s="102"/>
      <c r="HA110" s="102"/>
      <c r="HB110" s="102"/>
      <c r="HC110" s="102"/>
      <c r="HD110" s="102"/>
      <c r="HE110" s="102"/>
      <c r="HF110" s="102"/>
      <c r="HG110" s="102"/>
      <c r="HH110" s="102"/>
      <c r="HI110" s="102"/>
      <c r="HJ110" s="102"/>
      <c r="HK110" s="102"/>
      <c r="HL110" s="102"/>
      <c r="HM110" s="102"/>
      <c r="HN110" s="102"/>
      <c r="HO110" s="102"/>
      <c r="HP110" s="102"/>
      <c r="HQ110" s="102"/>
      <c r="HR110" s="102"/>
      <c r="HS110" s="102"/>
      <c r="HT110" s="102"/>
      <c r="HU110" s="102"/>
      <c r="HV110" s="102"/>
      <c r="HW110" s="102"/>
      <c r="HX110" s="102"/>
      <c r="HY110" s="102"/>
      <c r="HZ110" s="102"/>
      <c r="IA110" s="102"/>
      <c r="IB110" s="102"/>
      <c r="IC110" s="102"/>
      <c r="ID110" s="102"/>
      <c r="IE110" s="102"/>
      <c r="IF110" s="102"/>
      <c r="IG110" s="102"/>
      <c r="IH110" s="102"/>
      <c r="II110" s="102"/>
      <c r="IJ110" s="102"/>
      <c r="IK110" s="102"/>
      <c r="IL110" s="102"/>
      <c r="IM110" s="102"/>
      <c r="IN110" s="102"/>
      <c r="IO110" s="102"/>
      <c r="IP110" s="102"/>
      <c r="IQ110" s="102"/>
      <c r="IR110" s="102"/>
      <c r="IS110" s="102"/>
      <c r="IT110" s="102"/>
      <c r="IU110" s="102"/>
      <c r="IV110" s="102"/>
    </row>
    <row r="111" spans="1:256" s="83" customFormat="1" ht="26.25" customHeight="1">
      <c r="A111" s="128" t="s">
        <v>173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9"/>
      <c r="AO111" s="129"/>
      <c r="AP111" s="129"/>
      <c r="AQ111" s="129"/>
      <c r="AR111" s="129"/>
      <c r="AS111" s="129"/>
      <c r="AT111" s="127" t="s">
        <v>450</v>
      </c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0">
        <f>BJ112</f>
        <v>9277300</v>
      </c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>
        <f>CF112</f>
        <v>6280000</v>
      </c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  <c r="CU111" s="120"/>
      <c r="CV111" s="120"/>
      <c r="CW111" s="122" t="s">
        <v>165</v>
      </c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19">
        <f t="shared" si="3"/>
        <v>6280000</v>
      </c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53"/>
      <c r="EU111" s="154"/>
      <c r="EV111" s="154"/>
      <c r="EW111" s="154"/>
      <c r="EX111" s="154"/>
      <c r="EY111" s="154"/>
      <c r="EZ111" s="154"/>
      <c r="FA111" s="154"/>
      <c r="FB111" s="154"/>
      <c r="FC111" s="154"/>
      <c r="FD111" s="154"/>
      <c r="FE111" s="154"/>
      <c r="FF111" s="154"/>
      <c r="FG111" s="154"/>
      <c r="FH111" s="154"/>
      <c r="FI111" s="154"/>
      <c r="FJ111" s="1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</row>
    <row r="112" spans="1:256" s="83" customFormat="1" ht="27" customHeight="1">
      <c r="A112" s="128" t="s">
        <v>172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9"/>
      <c r="AO112" s="129"/>
      <c r="AP112" s="129"/>
      <c r="AQ112" s="129"/>
      <c r="AR112" s="129"/>
      <c r="AS112" s="129"/>
      <c r="AT112" s="127" t="s">
        <v>449</v>
      </c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0">
        <v>9277300</v>
      </c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>
        <v>6280000</v>
      </c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  <c r="CU112" s="120"/>
      <c r="CV112" s="120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  <c r="DT112" s="122"/>
      <c r="DU112" s="122"/>
      <c r="DV112" s="122"/>
      <c r="DW112" s="122"/>
      <c r="DX112" s="122"/>
      <c r="DY112" s="122"/>
      <c r="DZ112" s="122"/>
      <c r="EA112" s="122"/>
      <c r="EB112" s="122"/>
      <c r="EC112" s="122"/>
      <c r="ED112" s="122"/>
      <c r="EE112" s="119">
        <f t="shared" si="3"/>
        <v>6280000</v>
      </c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53"/>
      <c r="EU112" s="154"/>
      <c r="EV112" s="154"/>
      <c r="EW112" s="154"/>
      <c r="EX112" s="154"/>
      <c r="EY112" s="154"/>
      <c r="EZ112" s="154"/>
      <c r="FA112" s="154"/>
      <c r="FB112" s="154"/>
      <c r="FC112" s="154"/>
      <c r="FD112" s="154"/>
      <c r="FE112" s="154"/>
      <c r="FF112" s="154"/>
      <c r="FG112" s="154"/>
      <c r="FH112" s="154"/>
      <c r="FI112" s="154"/>
      <c r="FJ112" s="155"/>
      <c r="FK112" s="55"/>
      <c r="FL112" s="55"/>
      <c r="FM112" s="55"/>
      <c r="FN112" s="55"/>
      <c r="FO112" s="55"/>
      <c r="FP112" s="55"/>
      <c r="FQ112" s="55"/>
      <c r="FR112" s="55"/>
      <c r="FS112" s="55"/>
      <c r="FT112" s="55"/>
      <c r="FU112" s="55"/>
      <c r="FV112" s="55"/>
      <c r="FW112" s="55"/>
      <c r="FX112" s="55"/>
      <c r="FY112" s="55"/>
      <c r="FZ112" s="55"/>
      <c r="GA112" s="55"/>
      <c r="GB112" s="55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GW112" s="55"/>
      <c r="GX112" s="55"/>
      <c r="GY112" s="55"/>
      <c r="GZ112" s="55"/>
      <c r="HA112" s="55"/>
      <c r="HB112" s="55"/>
      <c r="HC112" s="55"/>
      <c r="HD112" s="55"/>
      <c r="HE112" s="55"/>
      <c r="HF112" s="55"/>
      <c r="HG112" s="55"/>
      <c r="HH112" s="55"/>
      <c r="HI112" s="55"/>
      <c r="HJ112" s="55"/>
      <c r="HK112" s="55"/>
      <c r="HL112" s="55"/>
      <c r="HM112" s="55"/>
      <c r="HN112" s="55"/>
      <c r="HO112" s="55"/>
      <c r="HP112" s="55"/>
      <c r="HQ112" s="55"/>
      <c r="HR112" s="55"/>
      <c r="HS112" s="55"/>
      <c r="HT112" s="55"/>
      <c r="HU112" s="55"/>
      <c r="HV112" s="55"/>
      <c r="HW112" s="55"/>
      <c r="HX112" s="55"/>
      <c r="HY112" s="55"/>
      <c r="HZ112" s="55"/>
      <c r="IA112" s="55"/>
      <c r="IB112" s="55"/>
      <c r="IC112" s="55"/>
      <c r="ID112" s="55"/>
      <c r="IE112" s="55"/>
      <c r="IF112" s="55"/>
      <c r="IG112" s="55"/>
      <c r="IH112" s="55"/>
      <c r="II112" s="55"/>
      <c r="IJ112" s="55"/>
      <c r="IK112" s="55"/>
      <c r="IL112" s="55"/>
      <c r="IM112" s="55"/>
      <c r="IN112" s="55"/>
      <c r="IO112" s="55"/>
      <c r="IP112" s="55"/>
      <c r="IQ112" s="55"/>
      <c r="IR112" s="55"/>
      <c r="IS112" s="55"/>
      <c r="IT112" s="55"/>
      <c r="IU112" s="55"/>
      <c r="IV112" s="55"/>
    </row>
    <row r="113" spans="1:256" s="107" customFormat="1" ht="31.5" customHeight="1">
      <c r="A113" s="125" t="s">
        <v>479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6"/>
      <c r="AO113" s="126"/>
      <c r="AP113" s="126"/>
      <c r="AQ113" s="126"/>
      <c r="AR113" s="126"/>
      <c r="AS113" s="126"/>
      <c r="AT113" s="131" t="s">
        <v>477</v>
      </c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  <c r="BI113" s="131"/>
      <c r="BJ113" s="124">
        <f>BJ115</f>
        <v>3410000</v>
      </c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>
        <f>CF115</f>
        <v>3410000</v>
      </c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121"/>
      <c r="DU113" s="121"/>
      <c r="DV113" s="121"/>
      <c r="DW113" s="121"/>
      <c r="DX113" s="121"/>
      <c r="DY113" s="121"/>
      <c r="DZ113" s="121"/>
      <c r="EA113" s="121"/>
      <c r="EB113" s="121"/>
      <c r="EC113" s="121"/>
      <c r="ED113" s="121"/>
      <c r="EE113" s="123">
        <f>CF113</f>
        <v>3410000</v>
      </c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33"/>
      <c r="EU113" s="134"/>
      <c r="EV113" s="134"/>
      <c r="EW113" s="134"/>
      <c r="EX113" s="134"/>
      <c r="EY113" s="134"/>
      <c r="EZ113" s="134"/>
      <c r="FA113" s="134"/>
      <c r="FB113" s="134"/>
      <c r="FC113" s="134"/>
      <c r="FD113" s="134"/>
      <c r="FE113" s="134"/>
      <c r="FF113" s="134"/>
      <c r="FG113" s="134"/>
      <c r="FH113" s="134"/>
      <c r="FI113" s="134"/>
      <c r="FJ113" s="135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  <c r="GC113" s="102"/>
      <c r="GD113" s="102"/>
      <c r="GE113" s="102"/>
      <c r="GF113" s="102"/>
      <c r="GG113" s="102"/>
      <c r="GH113" s="102"/>
      <c r="GI113" s="102"/>
      <c r="GJ113" s="102"/>
      <c r="GK113" s="102"/>
      <c r="GL113" s="102"/>
      <c r="GM113" s="102"/>
      <c r="GN113" s="102"/>
      <c r="GO113" s="102"/>
      <c r="GP113" s="102"/>
      <c r="GQ113" s="102"/>
      <c r="GR113" s="102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  <c r="HD113" s="102"/>
      <c r="HE113" s="102"/>
      <c r="HF113" s="102"/>
      <c r="HG113" s="102"/>
      <c r="HH113" s="102"/>
      <c r="HI113" s="102"/>
      <c r="HJ113" s="102"/>
      <c r="HK113" s="102"/>
      <c r="HL113" s="102"/>
      <c r="HM113" s="102"/>
      <c r="HN113" s="102"/>
      <c r="HO113" s="102"/>
      <c r="HP113" s="102"/>
      <c r="HQ113" s="102"/>
      <c r="HR113" s="102"/>
      <c r="HS113" s="102"/>
      <c r="HT113" s="102"/>
      <c r="HU113" s="102"/>
      <c r="HV113" s="102"/>
      <c r="HW113" s="102"/>
      <c r="HX113" s="102"/>
      <c r="HY113" s="102"/>
      <c r="HZ113" s="102"/>
      <c r="IA113" s="102"/>
      <c r="IB113" s="102"/>
      <c r="IC113" s="102"/>
      <c r="ID113" s="102"/>
      <c r="IE113" s="102"/>
      <c r="IF113" s="102"/>
      <c r="IG113" s="102"/>
      <c r="IH113" s="102"/>
      <c r="II113" s="102"/>
      <c r="IJ113" s="102"/>
      <c r="IK113" s="102"/>
      <c r="IL113" s="102"/>
      <c r="IM113" s="102"/>
      <c r="IN113" s="102"/>
      <c r="IO113" s="102"/>
      <c r="IP113" s="102"/>
      <c r="IQ113" s="102"/>
      <c r="IR113" s="102"/>
      <c r="IS113" s="102"/>
      <c r="IT113" s="102"/>
      <c r="IU113" s="102"/>
      <c r="IV113" s="102"/>
    </row>
    <row r="114" spans="1:256" s="83" customFormat="1" ht="26.25" customHeight="1">
      <c r="A114" s="128" t="s">
        <v>481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9"/>
      <c r="AO114" s="129"/>
      <c r="AP114" s="129"/>
      <c r="AQ114" s="129"/>
      <c r="AR114" s="129"/>
      <c r="AS114" s="129"/>
      <c r="AT114" s="127" t="s">
        <v>482</v>
      </c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0">
        <f>BJ115</f>
        <v>3410000</v>
      </c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>
        <f>CF115</f>
        <v>3410000</v>
      </c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  <c r="CU114" s="120"/>
      <c r="CV114" s="120"/>
      <c r="CW114" s="122" t="s">
        <v>165</v>
      </c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  <c r="ED114" s="122"/>
      <c r="EE114" s="119">
        <f>CF114</f>
        <v>3410000</v>
      </c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53"/>
      <c r="EU114" s="154"/>
      <c r="EV114" s="154"/>
      <c r="EW114" s="154"/>
      <c r="EX114" s="154"/>
      <c r="EY114" s="154"/>
      <c r="EZ114" s="154"/>
      <c r="FA114" s="154"/>
      <c r="FB114" s="154"/>
      <c r="FC114" s="154"/>
      <c r="FD114" s="154"/>
      <c r="FE114" s="154"/>
      <c r="FF114" s="154"/>
      <c r="FG114" s="154"/>
      <c r="FH114" s="154"/>
      <c r="FI114" s="154"/>
      <c r="FJ114" s="155"/>
      <c r="FK114" s="55"/>
      <c r="FL114" s="55"/>
      <c r="FM114" s="55"/>
      <c r="FN114" s="55"/>
      <c r="FO114" s="55"/>
      <c r="FP114" s="55"/>
      <c r="FQ114" s="55"/>
      <c r="FR114" s="55"/>
      <c r="FS114" s="55"/>
      <c r="FT114" s="55"/>
      <c r="FU114" s="55"/>
      <c r="FV114" s="55"/>
      <c r="FW114" s="55"/>
      <c r="FX114" s="55"/>
      <c r="FY114" s="55"/>
      <c r="FZ114" s="55"/>
      <c r="GA114" s="55"/>
      <c r="GB114" s="55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GW114" s="55"/>
      <c r="GX114" s="55"/>
      <c r="GY114" s="55"/>
      <c r="GZ114" s="55"/>
      <c r="HA114" s="55"/>
      <c r="HB114" s="55"/>
      <c r="HC114" s="55"/>
      <c r="HD114" s="55"/>
      <c r="HE114" s="55"/>
      <c r="HF114" s="55"/>
      <c r="HG114" s="55"/>
      <c r="HH114" s="55"/>
      <c r="HI114" s="55"/>
      <c r="HJ114" s="55"/>
      <c r="HK114" s="55"/>
      <c r="HL114" s="55"/>
      <c r="HM114" s="55"/>
      <c r="HN114" s="55"/>
      <c r="HO114" s="55"/>
      <c r="HP114" s="55"/>
      <c r="HQ114" s="55"/>
      <c r="HR114" s="55"/>
      <c r="HS114" s="55"/>
      <c r="HT114" s="55"/>
      <c r="HU114" s="55"/>
      <c r="HV114" s="55"/>
      <c r="HW114" s="55"/>
      <c r="HX114" s="55"/>
      <c r="HY114" s="55"/>
      <c r="HZ114" s="55"/>
      <c r="IA114" s="55"/>
      <c r="IB114" s="55"/>
      <c r="IC114" s="55"/>
      <c r="ID114" s="55"/>
      <c r="IE114" s="55"/>
      <c r="IF114" s="55"/>
      <c r="IG114" s="55"/>
      <c r="IH114" s="55"/>
      <c r="II114" s="55"/>
      <c r="IJ114" s="55"/>
      <c r="IK114" s="55"/>
      <c r="IL114" s="55"/>
      <c r="IM114" s="55"/>
      <c r="IN114" s="55"/>
      <c r="IO114" s="55"/>
      <c r="IP114" s="55"/>
      <c r="IQ114" s="55"/>
      <c r="IR114" s="55"/>
      <c r="IS114" s="55"/>
      <c r="IT114" s="55"/>
      <c r="IU114" s="55"/>
      <c r="IV114" s="55"/>
    </row>
    <row r="115" spans="1:256" s="83" customFormat="1" ht="27" customHeight="1">
      <c r="A115" s="128" t="s">
        <v>478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9"/>
      <c r="AO115" s="129"/>
      <c r="AP115" s="129"/>
      <c r="AQ115" s="129"/>
      <c r="AR115" s="129"/>
      <c r="AS115" s="129"/>
      <c r="AT115" s="127" t="s">
        <v>480</v>
      </c>
      <c r="AU115" s="127"/>
      <c r="AV115" s="127"/>
      <c r="AW115" s="127"/>
      <c r="AX115" s="127"/>
      <c r="AY115" s="127"/>
      <c r="AZ115" s="127"/>
      <c r="BA115" s="127"/>
      <c r="BB115" s="127"/>
      <c r="BC115" s="127"/>
      <c r="BD115" s="127"/>
      <c r="BE115" s="127"/>
      <c r="BF115" s="127"/>
      <c r="BG115" s="127"/>
      <c r="BH115" s="127"/>
      <c r="BI115" s="127"/>
      <c r="BJ115" s="120">
        <v>3410000</v>
      </c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>
        <v>3410000</v>
      </c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  <c r="CU115" s="120"/>
      <c r="CV115" s="120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19">
        <f>CF115</f>
        <v>3410000</v>
      </c>
      <c r="EF115" s="119"/>
      <c r="EG115" s="119"/>
      <c r="EH115" s="119"/>
      <c r="EI115" s="119"/>
      <c r="EJ115" s="119"/>
      <c r="EK115" s="119"/>
      <c r="EL115" s="119"/>
      <c r="EM115" s="119"/>
      <c r="EN115" s="119"/>
      <c r="EO115" s="119"/>
      <c r="EP115" s="119"/>
      <c r="EQ115" s="119"/>
      <c r="ER115" s="119"/>
      <c r="ES115" s="119"/>
      <c r="ET115" s="153"/>
      <c r="EU115" s="154"/>
      <c r="EV115" s="154"/>
      <c r="EW115" s="154"/>
      <c r="EX115" s="154"/>
      <c r="EY115" s="154"/>
      <c r="EZ115" s="154"/>
      <c r="FA115" s="154"/>
      <c r="FB115" s="154"/>
      <c r="FC115" s="154"/>
      <c r="FD115" s="154"/>
      <c r="FE115" s="154"/>
      <c r="FF115" s="154"/>
      <c r="FG115" s="154"/>
      <c r="FH115" s="154"/>
      <c r="FI115" s="154"/>
      <c r="FJ115" s="1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107" customFormat="1" ht="28.5" customHeight="1">
      <c r="A116" s="125" t="s">
        <v>171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6"/>
      <c r="AO116" s="126"/>
      <c r="AP116" s="126"/>
      <c r="AQ116" s="126"/>
      <c r="AR116" s="126"/>
      <c r="AS116" s="126"/>
      <c r="AT116" s="131" t="s">
        <v>448</v>
      </c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  <c r="BI116" s="131"/>
      <c r="BJ116" s="124">
        <f>BJ119+BJ117</f>
        <v>231300</v>
      </c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>
        <f>CF119+CF117</f>
        <v>123743.91</v>
      </c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 s="121"/>
      <c r="DT116" s="121"/>
      <c r="DU116" s="121"/>
      <c r="DV116" s="121"/>
      <c r="DW116" s="121"/>
      <c r="DX116" s="121"/>
      <c r="DY116" s="121"/>
      <c r="DZ116" s="121"/>
      <c r="EA116" s="121"/>
      <c r="EB116" s="121"/>
      <c r="EC116" s="121"/>
      <c r="ED116" s="121"/>
      <c r="EE116" s="123">
        <f t="shared" si="3"/>
        <v>123743.91</v>
      </c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33"/>
      <c r="EU116" s="134"/>
      <c r="EV116" s="134"/>
      <c r="EW116" s="134"/>
      <c r="EX116" s="134"/>
      <c r="EY116" s="134"/>
      <c r="EZ116" s="134"/>
      <c r="FA116" s="134"/>
      <c r="FB116" s="134"/>
      <c r="FC116" s="134"/>
      <c r="FD116" s="134"/>
      <c r="FE116" s="134"/>
      <c r="FF116" s="134"/>
      <c r="FG116" s="134"/>
      <c r="FH116" s="134"/>
      <c r="FI116" s="134"/>
      <c r="FJ116" s="135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02"/>
      <c r="GL116" s="102"/>
      <c r="GM116" s="102"/>
      <c r="GN116" s="102"/>
      <c r="GO116" s="102"/>
      <c r="GP116" s="102"/>
      <c r="GQ116" s="102"/>
      <c r="GR116" s="102"/>
      <c r="GS116" s="102"/>
      <c r="GT116" s="102"/>
      <c r="GU116" s="102"/>
      <c r="GV116" s="102"/>
      <c r="GW116" s="102"/>
      <c r="GX116" s="102"/>
      <c r="GY116" s="102"/>
      <c r="GZ116" s="102"/>
      <c r="HA116" s="102"/>
      <c r="HB116" s="102"/>
      <c r="HC116" s="102"/>
      <c r="HD116" s="102"/>
      <c r="HE116" s="102"/>
      <c r="HF116" s="102"/>
      <c r="HG116" s="102"/>
      <c r="HH116" s="102"/>
      <c r="HI116" s="102"/>
      <c r="HJ116" s="102"/>
      <c r="HK116" s="102"/>
      <c r="HL116" s="102"/>
      <c r="HM116" s="102"/>
      <c r="HN116" s="102"/>
      <c r="HO116" s="102"/>
      <c r="HP116" s="102"/>
      <c r="HQ116" s="102"/>
      <c r="HR116" s="102"/>
      <c r="HS116" s="102"/>
      <c r="HT116" s="102"/>
      <c r="HU116" s="102"/>
      <c r="HV116" s="102"/>
      <c r="HW116" s="102"/>
      <c r="HX116" s="102"/>
      <c r="HY116" s="102"/>
      <c r="HZ116" s="102"/>
      <c r="IA116" s="102"/>
      <c r="IB116" s="102"/>
      <c r="IC116" s="102"/>
      <c r="ID116" s="102"/>
      <c r="IE116" s="102"/>
      <c r="IF116" s="102"/>
      <c r="IG116" s="102"/>
      <c r="IH116" s="102"/>
      <c r="II116" s="102"/>
      <c r="IJ116" s="102"/>
      <c r="IK116" s="102"/>
      <c r="IL116" s="102"/>
      <c r="IM116" s="102"/>
      <c r="IN116" s="102"/>
      <c r="IO116" s="102"/>
      <c r="IP116" s="102"/>
      <c r="IQ116" s="102"/>
      <c r="IR116" s="102"/>
      <c r="IS116" s="102"/>
      <c r="IT116" s="102"/>
      <c r="IU116" s="102"/>
      <c r="IV116" s="102"/>
    </row>
    <row r="117" spans="1:166" s="102" customFormat="1" ht="42" customHeight="1">
      <c r="A117" s="125" t="s">
        <v>169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6"/>
      <c r="AO117" s="126"/>
      <c r="AP117" s="126"/>
      <c r="AQ117" s="126"/>
      <c r="AR117" s="126"/>
      <c r="AS117" s="126"/>
      <c r="AT117" s="131" t="s">
        <v>447</v>
      </c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24">
        <f>BJ118</f>
        <v>200</v>
      </c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>
        <f>CF118</f>
        <v>200</v>
      </c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3">
        <f>CF117</f>
        <v>200</v>
      </c>
      <c r="EF117" s="123"/>
      <c r="EG117" s="123"/>
      <c r="EH117" s="123"/>
      <c r="EI117" s="123"/>
      <c r="EJ117" s="123"/>
      <c r="EK117" s="123"/>
      <c r="EL117" s="123"/>
      <c r="EM117" s="123"/>
      <c r="EN117" s="123"/>
      <c r="EO117" s="123"/>
      <c r="EP117" s="123"/>
      <c r="EQ117" s="123"/>
      <c r="ER117" s="123"/>
      <c r="ES117" s="123"/>
      <c r="ET117" s="121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1"/>
      <c r="FF117" s="121"/>
      <c r="FG117" s="121"/>
      <c r="FH117" s="53"/>
      <c r="FI117" s="53"/>
      <c r="FJ117" s="53"/>
    </row>
    <row r="118" spans="1:166" s="55" customFormat="1" ht="41.25" customHeight="1">
      <c r="A118" s="128" t="s">
        <v>169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9"/>
      <c r="AO118" s="129"/>
      <c r="AP118" s="129"/>
      <c r="AQ118" s="129"/>
      <c r="AR118" s="129"/>
      <c r="AS118" s="129"/>
      <c r="AT118" s="127" t="s">
        <v>446</v>
      </c>
      <c r="AU118" s="127"/>
      <c r="AV118" s="127"/>
      <c r="AW118" s="127"/>
      <c r="AX118" s="127"/>
      <c r="AY118" s="127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0">
        <v>200</v>
      </c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>
        <v>200</v>
      </c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  <c r="EB118" s="122"/>
      <c r="EC118" s="122"/>
      <c r="ED118" s="122"/>
      <c r="EE118" s="119">
        <f>CF118</f>
        <v>200</v>
      </c>
      <c r="EF118" s="119"/>
      <c r="EG118" s="119"/>
      <c r="EH118" s="119"/>
      <c r="EI118" s="119"/>
      <c r="EJ118" s="119"/>
      <c r="EK118" s="119"/>
      <c r="EL118" s="119"/>
      <c r="EM118" s="119"/>
      <c r="EN118" s="119"/>
      <c r="EO118" s="119"/>
      <c r="EP118" s="119"/>
      <c r="EQ118" s="119"/>
      <c r="ER118" s="119"/>
      <c r="ES118" s="119"/>
      <c r="ET118" s="122"/>
      <c r="EU118" s="122"/>
      <c r="EV118" s="122"/>
      <c r="EW118" s="122"/>
      <c r="EX118" s="122"/>
      <c r="EY118" s="122"/>
      <c r="EZ118" s="122"/>
      <c r="FA118" s="122"/>
      <c r="FB118" s="122"/>
      <c r="FC118" s="122"/>
      <c r="FD118" s="122"/>
      <c r="FE118" s="122"/>
      <c r="FF118" s="122"/>
      <c r="FG118" s="122"/>
      <c r="FH118" s="52"/>
      <c r="FI118" s="52"/>
      <c r="FJ118" s="52"/>
    </row>
    <row r="119" spans="1:256" s="107" customFormat="1" ht="42" customHeight="1">
      <c r="A119" s="125" t="s">
        <v>170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6"/>
      <c r="AO119" s="126"/>
      <c r="AP119" s="126"/>
      <c r="AQ119" s="126"/>
      <c r="AR119" s="126"/>
      <c r="AS119" s="126"/>
      <c r="AT119" s="131" t="s">
        <v>445</v>
      </c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  <c r="BI119" s="131"/>
      <c r="BJ119" s="124">
        <f>BJ120</f>
        <v>231100</v>
      </c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>
        <f>CF120</f>
        <v>123543.91</v>
      </c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 s="121"/>
      <c r="DT119" s="121"/>
      <c r="DU119" s="121"/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3">
        <f t="shared" si="3"/>
        <v>123543.91</v>
      </c>
      <c r="EF119" s="123"/>
      <c r="EG119" s="123"/>
      <c r="EH119" s="123"/>
      <c r="EI119" s="123"/>
      <c r="EJ119" s="123"/>
      <c r="EK119" s="123"/>
      <c r="EL119" s="123"/>
      <c r="EM119" s="123"/>
      <c r="EN119" s="123"/>
      <c r="EO119" s="123"/>
      <c r="EP119" s="123"/>
      <c r="EQ119" s="123"/>
      <c r="ER119" s="123"/>
      <c r="ES119" s="123"/>
      <c r="ET119" s="133"/>
      <c r="EU119" s="134"/>
      <c r="EV119" s="134"/>
      <c r="EW119" s="134"/>
      <c r="EX119" s="134"/>
      <c r="EY119" s="134"/>
      <c r="EZ119" s="134"/>
      <c r="FA119" s="134"/>
      <c r="FB119" s="134"/>
      <c r="FC119" s="134"/>
      <c r="FD119" s="134"/>
      <c r="FE119" s="134"/>
      <c r="FF119" s="134"/>
      <c r="FG119" s="134"/>
      <c r="FH119" s="134"/>
      <c r="FI119" s="134"/>
      <c r="FJ119" s="135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  <c r="FX119" s="102"/>
      <c r="FY119" s="102"/>
      <c r="FZ119" s="102"/>
      <c r="GA119" s="102"/>
      <c r="GB119" s="102"/>
      <c r="GC119" s="102"/>
      <c r="GD119" s="102"/>
      <c r="GE119" s="102"/>
      <c r="GF119" s="102"/>
      <c r="GG119" s="102"/>
      <c r="GH119" s="102"/>
      <c r="GI119" s="102"/>
      <c r="GJ119" s="102"/>
      <c r="GK119" s="102"/>
      <c r="GL119" s="102"/>
      <c r="GM119" s="102"/>
      <c r="GN119" s="102"/>
      <c r="GO119" s="102"/>
      <c r="GP119" s="102"/>
      <c r="GQ119" s="102"/>
      <c r="GR119" s="102"/>
      <c r="GS119" s="102"/>
      <c r="GT119" s="102"/>
      <c r="GU119" s="102"/>
      <c r="GV119" s="102"/>
      <c r="GW119" s="102"/>
      <c r="GX119" s="102"/>
      <c r="GY119" s="102"/>
      <c r="GZ119" s="102"/>
      <c r="HA119" s="102"/>
      <c r="HB119" s="102"/>
      <c r="HC119" s="102"/>
      <c r="HD119" s="102"/>
      <c r="HE119" s="102"/>
      <c r="HF119" s="102"/>
      <c r="HG119" s="102"/>
      <c r="HH119" s="102"/>
      <c r="HI119" s="102"/>
      <c r="HJ119" s="102"/>
      <c r="HK119" s="102"/>
      <c r="HL119" s="102"/>
      <c r="HM119" s="102"/>
      <c r="HN119" s="102"/>
      <c r="HO119" s="102"/>
      <c r="HP119" s="102"/>
      <c r="HQ119" s="102"/>
      <c r="HR119" s="102"/>
      <c r="HS119" s="102"/>
      <c r="HT119" s="102"/>
      <c r="HU119" s="102"/>
      <c r="HV119" s="102"/>
      <c r="HW119" s="102"/>
      <c r="HX119" s="102"/>
      <c r="HY119" s="102"/>
      <c r="HZ119" s="102"/>
      <c r="IA119" s="102"/>
      <c r="IB119" s="102"/>
      <c r="IC119" s="102"/>
      <c r="ID119" s="102"/>
      <c r="IE119" s="102"/>
      <c r="IF119" s="102"/>
      <c r="IG119" s="102"/>
      <c r="IH119" s="102"/>
      <c r="II119" s="102"/>
      <c r="IJ119" s="102"/>
      <c r="IK119" s="102"/>
      <c r="IL119" s="102"/>
      <c r="IM119" s="102"/>
      <c r="IN119" s="102"/>
      <c r="IO119" s="102"/>
      <c r="IP119" s="102"/>
      <c r="IQ119" s="102"/>
      <c r="IR119" s="102"/>
      <c r="IS119" s="102"/>
      <c r="IT119" s="102"/>
      <c r="IU119" s="102"/>
      <c r="IV119" s="102"/>
    </row>
    <row r="120" spans="1:256" s="108" customFormat="1" ht="42.75" customHeight="1">
      <c r="A120" s="128" t="s">
        <v>170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9"/>
      <c r="AO120" s="129"/>
      <c r="AP120" s="129"/>
      <c r="AQ120" s="129"/>
      <c r="AR120" s="129"/>
      <c r="AS120" s="129"/>
      <c r="AT120" s="127" t="s">
        <v>444</v>
      </c>
      <c r="AU120" s="127"/>
      <c r="AV120" s="127"/>
      <c r="AW120" s="127"/>
      <c r="AX120" s="127"/>
      <c r="AY120" s="127"/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0">
        <v>231100</v>
      </c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>
        <v>123543.91</v>
      </c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22"/>
      <c r="DQ120" s="122"/>
      <c r="DR120" s="122"/>
      <c r="DS120" s="122"/>
      <c r="DT120" s="122"/>
      <c r="DU120" s="122"/>
      <c r="DV120" s="122"/>
      <c r="DW120" s="122"/>
      <c r="DX120" s="122"/>
      <c r="DY120" s="122"/>
      <c r="DZ120" s="122"/>
      <c r="EA120" s="122"/>
      <c r="EB120" s="122"/>
      <c r="EC120" s="122"/>
      <c r="ED120" s="122"/>
      <c r="EE120" s="119">
        <f t="shared" si="3"/>
        <v>123543.91</v>
      </c>
      <c r="EF120" s="119"/>
      <c r="EG120" s="119"/>
      <c r="EH120" s="119"/>
      <c r="EI120" s="119"/>
      <c r="EJ120" s="119"/>
      <c r="EK120" s="119"/>
      <c r="EL120" s="119"/>
      <c r="EM120" s="119"/>
      <c r="EN120" s="119"/>
      <c r="EO120" s="119"/>
      <c r="EP120" s="119"/>
      <c r="EQ120" s="119"/>
      <c r="ER120" s="119"/>
      <c r="ES120" s="119"/>
      <c r="ET120" s="153"/>
      <c r="EU120" s="154"/>
      <c r="EV120" s="154"/>
      <c r="EW120" s="154"/>
      <c r="EX120" s="154"/>
      <c r="EY120" s="154"/>
      <c r="EZ120" s="154"/>
      <c r="FA120" s="154"/>
      <c r="FB120" s="154"/>
      <c r="FC120" s="154"/>
      <c r="FD120" s="154"/>
      <c r="FE120" s="154"/>
      <c r="FF120" s="154"/>
      <c r="FG120" s="154"/>
      <c r="FH120" s="154"/>
      <c r="FI120" s="154"/>
      <c r="FJ120" s="1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GW120" s="55"/>
      <c r="GX120" s="55"/>
      <c r="GY120" s="55"/>
      <c r="GZ120" s="55"/>
      <c r="HA120" s="55"/>
      <c r="HB120" s="55"/>
      <c r="HC120" s="55"/>
      <c r="HD120" s="55"/>
      <c r="HE120" s="55"/>
      <c r="HF120" s="55"/>
      <c r="HG120" s="55"/>
      <c r="HH120" s="55"/>
      <c r="HI120" s="55"/>
      <c r="HJ120" s="55"/>
      <c r="HK120" s="55"/>
      <c r="HL120" s="55"/>
      <c r="HM120" s="55"/>
      <c r="HN120" s="55"/>
      <c r="HO120" s="55"/>
      <c r="HP120" s="55"/>
      <c r="HQ120" s="55"/>
      <c r="HR120" s="55"/>
      <c r="HS120" s="55"/>
      <c r="HT120" s="55"/>
      <c r="HU120" s="55"/>
      <c r="HV120" s="55"/>
      <c r="HW120" s="55"/>
      <c r="HX120" s="55"/>
      <c r="HY120" s="55"/>
      <c r="HZ120" s="55"/>
      <c r="IA120" s="55"/>
      <c r="IB120" s="55"/>
      <c r="IC120" s="55"/>
      <c r="ID120" s="55"/>
      <c r="IE120" s="55"/>
      <c r="IF120" s="55"/>
      <c r="IG120" s="55"/>
      <c r="IH120" s="55"/>
      <c r="II120" s="55"/>
      <c r="IJ120" s="55"/>
      <c r="IK120" s="55"/>
      <c r="IL120" s="55"/>
      <c r="IM120" s="55"/>
      <c r="IN120" s="55"/>
      <c r="IO120" s="55"/>
      <c r="IP120" s="55"/>
      <c r="IQ120" s="55"/>
      <c r="IR120" s="55"/>
      <c r="IS120" s="55"/>
      <c r="IT120" s="55"/>
      <c r="IU120" s="55"/>
      <c r="IV120" s="55"/>
    </row>
    <row r="121" spans="1:256" s="107" customFormat="1" ht="33" customHeight="1">
      <c r="A121" s="125" t="s">
        <v>342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6"/>
      <c r="AO121" s="126"/>
      <c r="AP121" s="126"/>
      <c r="AQ121" s="126"/>
      <c r="AR121" s="126"/>
      <c r="AS121" s="126"/>
      <c r="AT121" s="131" t="s">
        <v>443</v>
      </c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24">
        <f>BJ122+BJ124+BJ126</f>
        <v>2324500</v>
      </c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>
        <f>CF122+CF124+CF126</f>
        <v>2305400</v>
      </c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3">
        <f aca="true" t="shared" si="4" ref="EE121:EE127">CF121</f>
        <v>2305400</v>
      </c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33"/>
      <c r="EU121" s="134"/>
      <c r="EV121" s="134"/>
      <c r="EW121" s="134"/>
      <c r="EX121" s="134"/>
      <c r="EY121" s="134"/>
      <c r="EZ121" s="134"/>
      <c r="FA121" s="134"/>
      <c r="FB121" s="134"/>
      <c r="FC121" s="134"/>
      <c r="FD121" s="134"/>
      <c r="FE121" s="134"/>
      <c r="FF121" s="134"/>
      <c r="FG121" s="134"/>
      <c r="FH121" s="134"/>
      <c r="FI121" s="134"/>
      <c r="FJ121" s="135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  <c r="GC121" s="102"/>
      <c r="GD121" s="102"/>
      <c r="GE121" s="102"/>
      <c r="GF121" s="102"/>
      <c r="GG121" s="102"/>
      <c r="GH121" s="102"/>
      <c r="GI121" s="102"/>
      <c r="GJ121" s="102"/>
      <c r="GK121" s="102"/>
      <c r="GL121" s="102"/>
      <c r="GM121" s="102"/>
      <c r="GN121" s="102"/>
      <c r="GO121" s="102"/>
      <c r="GP121" s="102"/>
      <c r="GQ121" s="102"/>
      <c r="GR121" s="102"/>
      <c r="GS121" s="102"/>
      <c r="GT121" s="102"/>
      <c r="GU121" s="102"/>
      <c r="GV121" s="102"/>
      <c r="GW121" s="102"/>
      <c r="GX121" s="102"/>
      <c r="GY121" s="102"/>
      <c r="GZ121" s="102"/>
      <c r="HA121" s="102"/>
      <c r="HB121" s="102"/>
      <c r="HC121" s="102"/>
      <c r="HD121" s="102"/>
      <c r="HE121" s="102"/>
      <c r="HF121" s="102"/>
      <c r="HG121" s="102"/>
      <c r="HH121" s="102"/>
      <c r="HI121" s="102"/>
      <c r="HJ121" s="102"/>
      <c r="HK121" s="102"/>
      <c r="HL121" s="102"/>
      <c r="HM121" s="102"/>
      <c r="HN121" s="102"/>
      <c r="HO121" s="102"/>
      <c r="HP121" s="102"/>
      <c r="HQ121" s="102"/>
      <c r="HR121" s="102"/>
      <c r="HS121" s="102"/>
      <c r="HT121" s="102"/>
      <c r="HU121" s="102"/>
      <c r="HV121" s="102"/>
      <c r="HW121" s="102"/>
      <c r="HX121" s="102"/>
      <c r="HY121" s="102"/>
      <c r="HZ121" s="102"/>
      <c r="IA121" s="102"/>
      <c r="IB121" s="102"/>
      <c r="IC121" s="102"/>
      <c r="ID121" s="102"/>
      <c r="IE121" s="102"/>
      <c r="IF121" s="102"/>
      <c r="IG121" s="102"/>
      <c r="IH121" s="102"/>
      <c r="II121" s="102"/>
      <c r="IJ121" s="102"/>
      <c r="IK121" s="102"/>
      <c r="IL121" s="102"/>
      <c r="IM121" s="102"/>
      <c r="IN121" s="102"/>
      <c r="IO121" s="102"/>
      <c r="IP121" s="102"/>
      <c r="IQ121" s="102"/>
      <c r="IR121" s="102"/>
      <c r="IS121" s="102"/>
      <c r="IT121" s="102"/>
      <c r="IU121" s="102"/>
      <c r="IV121" s="102"/>
    </row>
    <row r="122" spans="1:256" s="107" customFormat="1" ht="64.5" customHeight="1">
      <c r="A122" s="147" t="s">
        <v>363</v>
      </c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9"/>
      <c r="AN122" s="126"/>
      <c r="AO122" s="126"/>
      <c r="AP122" s="126"/>
      <c r="AQ122" s="126"/>
      <c r="AR122" s="126"/>
      <c r="AS122" s="126"/>
      <c r="AT122" s="131" t="s">
        <v>442</v>
      </c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  <c r="BI122" s="131"/>
      <c r="BJ122" s="124">
        <f>BJ123</f>
        <v>2324500</v>
      </c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>
        <f>CF123</f>
        <v>2305400</v>
      </c>
      <c r="CG122" s="124"/>
      <c r="CH122" s="124"/>
      <c r="CI122" s="124"/>
      <c r="CJ122" s="124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  <c r="DK122" s="121"/>
      <c r="DL122" s="121"/>
      <c r="DM122" s="121"/>
      <c r="DN122" s="121"/>
      <c r="DO122" s="121"/>
      <c r="DP122" s="121"/>
      <c r="DQ122" s="121"/>
      <c r="DR122" s="121"/>
      <c r="DS122" s="121"/>
      <c r="DT122" s="121"/>
      <c r="DU122" s="121"/>
      <c r="DV122" s="121"/>
      <c r="DW122" s="121"/>
      <c r="DX122" s="121"/>
      <c r="DY122" s="121"/>
      <c r="DZ122" s="121"/>
      <c r="EA122" s="121"/>
      <c r="EB122" s="121"/>
      <c r="EC122" s="121"/>
      <c r="ED122" s="121"/>
      <c r="EE122" s="123">
        <f t="shared" si="4"/>
        <v>2305400</v>
      </c>
      <c r="EF122" s="123"/>
      <c r="EG122" s="123"/>
      <c r="EH122" s="123"/>
      <c r="EI122" s="123"/>
      <c r="EJ122" s="123"/>
      <c r="EK122" s="123"/>
      <c r="EL122" s="123"/>
      <c r="EM122" s="123"/>
      <c r="EN122" s="123"/>
      <c r="EO122" s="123"/>
      <c r="EP122" s="123"/>
      <c r="EQ122" s="123"/>
      <c r="ER122" s="123"/>
      <c r="ES122" s="123"/>
      <c r="ET122" s="133"/>
      <c r="EU122" s="134"/>
      <c r="EV122" s="134"/>
      <c r="EW122" s="134"/>
      <c r="EX122" s="134"/>
      <c r="EY122" s="134"/>
      <c r="EZ122" s="134"/>
      <c r="FA122" s="134"/>
      <c r="FB122" s="134"/>
      <c r="FC122" s="134"/>
      <c r="FD122" s="134"/>
      <c r="FE122" s="134"/>
      <c r="FF122" s="134"/>
      <c r="FG122" s="134"/>
      <c r="FH122" s="134"/>
      <c r="FI122" s="134"/>
      <c r="FJ122" s="135"/>
      <c r="FK122" s="102"/>
      <c r="FL122" s="102"/>
      <c r="FM122" s="102"/>
      <c r="FN122" s="102"/>
      <c r="FO122" s="102"/>
      <c r="FP122" s="102"/>
      <c r="FQ122" s="102"/>
      <c r="FR122" s="102"/>
      <c r="FS122" s="102"/>
      <c r="FT122" s="102"/>
      <c r="FU122" s="102"/>
      <c r="FV122" s="102"/>
      <c r="FW122" s="102"/>
      <c r="FX122" s="102"/>
      <c r="FY122" s="102"/>
      <c r="FZ122" s="102"/>
      <c r="GA122" s="102"/>
      <c r="GB122" s="102"/>
      <c r="GC122" s="102"/>
      <c r="GD122" s="102"/>
      <c r="GE122" s="102"/>
      <c r="GF122" s="102"/>
      <c r="GG122" s="102"/>
      <c r="GH122" s="102"/>
      <c r="GI122" s="102"/>
      <c r="GJ122" s="102"/>
      <c r="GK122" s="102"/>
      <c r="GL122" s="102"/>
      <c r="GM122" s="102"/>
      <c r="GN122" s="102"/>
      <c r="GO122" s="102"/>
      <c r="GP122" s="102"/>
      <c r="GQ122" s="102"/>
      <c r="GR122" s="102"/>
      <c r="GS122" s="102"/>
      <c r="GT122" s="102"/>
      <c r="GU122" s="102"/>
      <c r="GV122" s="102"/>
      <c r="GW122" s="102"/>
      <c r="GX122" s="102"/>
      <c r="GY122" s="102"/>
      <c r="GZ122" s="102"/>
      <c r="HA122" s="102"/>
      <c r="HB122" s="102"/>
      <c r="HC122" s="102"/>
      <c r="HD122" s="102"/>
      <c r="HE122" s="102"/>
      <c r="HF122" s="102"/>
      <c r="HG122" s="102"/>
      <c r="HH122" s="102"/>
      <c r="HI122" s="102"/>
      <c r="HJ122" s="102"/>
      <c r="HK122" s="102"/>
      <c r="HL122" s="102"/>
      <c r="HM122" s="102"/>
      <c r="HN122" s="102"/>
      <c r="HO122" s="102"/>
      <c r="HP122" s="102"/>
      <c r="HQ122" s="102"/>
      <c r="HR122" s="102"/>
      <c r="HS122" s="102"/>
      <c r="HT122" s="102"/>
      <c r="HU122" s="102"/>
      <c r="HV122" s="102"/>
      <c r="HW122" s="102"/>
      <c r="HX122" s="102"/>
      <c r="HY122" s="102"/>
      <c r="HZ122" s="102"/>
      <c r="IA122" s="102"/>
      <c r="IB122" s="102"/>
      <c r="IC122" s="102"/>
      <c r="ID122" s="102"/>
      <c r="IE122" s="102"/>
      <c r="IF122" s="102"/>
      <c r="IG122" s="102"/>
      <c r="IH122" s="102"/>
      <c r="II122" s="102"/>
      <c r="IJ122" s="102"/>
      <c r="IK122" s="102"/>
      <c r="IL122" s="102"/>
      <c r="IM122" s="102"/>
      <c r="IN122" s="102"/>
      <c r="IO122" s="102"/>
      <c r="IP122" s="102"/>
      <c r="IQ122" s="102"/>
      <c r="IR122" s="102"/>
      <c r="IS122" s="102"/>
      <c r="IT122" s="102"/>
      <c r="IU122" s="102"/>
      <c r="IV122" s="102"/>
    </row>
    <row r="123" spans="1:256" s="108" customFormat="1" ht="69.75" customHeight="1">
      <c r="A123" s="144" t="s">
        <v>364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6"/>
      <c r="AN123" s="129"/>
      <c r="AO123" s="129"/>
      <c r="AP123" s="129"/>
      <c r="AQ123" s="129"/>
      <c r="AR123" s="129"/>
      <c r="AS123" s="129"/>
      <c r="AT123" s="127" t="s">
        <v>441</v>
      </c>
      <c r="AU123" s="127"/>
      <c r="AV123" s="127"/>
      <c r="AW123" s="127"/>
      <c r="AX123" s="127"/>
      <c r="AY123" s="127"/>
      <c r="AZ123" s="127"/>
      <c r="BA123" s="127"/>
      <c r="BB123" s="127"/>
      <c r="BC123" s="127"/>
      <c r="BD123" s="127"/>
      <c r="BE123" s="127"/>
      <c r="BF123" s="127"/>
      <c r="BG123" s="127"/>
      <c r="BH123" s="127"/>
      <c r="BI123" s="127"/>
      <c r="BJ123" s="120">
        <v>2324500</v>
      </c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>
        <v>2305400</v>
      </c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22"/>
      <c r="DQ123" s="122"/>
      <c r="DR123" s="122"/>
      <c r="DS123" s="122"/>
      <c r="DT123" s="122"/>
      <c r="DU123" s="122"/>
      <c r="DV123" s="122"/>
      <c r="DW123" s="122"/>
      <c r="DX123" s="122"/>
      <c r="DY123" s="122"/>
      <c r="DZ123" s="122"/>
      <c r="EA123" s="122"/>
      <c r="EB123" s="122"/>
      <c r="EC123" s="122"/>
      <c r="ED123" s="122"/>
      <c r="EE123" s="119">
        <f t="shared" si="4"/>
        <v>2305400</v>
      </c>
      <c r="EF123" s="119"/>
      <c r="EG123" s="119"/>
      <c r="EH123" s="119"/>
      <c r="EI123" s="119"/>
      <c r="EJ123" s="119"/>
      <c r="EK123" s="119"/>
      <c r="EL123" s="119"/>
      <c r="EM123" s="119"/>
      <c r="EN123" s="119"/>
      <c r="EO123" s="119"/>
      <c r="EP123" s="119"/>
      <c r="EQ123" s="119"/>
      <c r="ER123" s="119"/>
      <c r="ES123" s="119"/>
      <c r="ET123" s="153"/>
      <c r="EU123" s="154"/>
      <c r="EV123" s="154"/>
      <c r="EW123" s="154"/>
      <c r="EX123" s="154"/>
      <c r="EY123" s="154"/>
      <c r="EZ123" s="154"/>
      <c r="FA123" s="154"/>
      <c r="FB123" s="154"/>
      <c r="FC123" s="154"/>
      <c r="FD123" s="154"/>
      <c r="FE123" s="154"/>
      <c r="FF123" s="154"/>
      <c r="FG123" s="154"/>
      <c r="FH123" s="154"/>
      <c r="FI123" s="154"/>
      <c r="FJ123" s="1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  <c r="IV123" s="55"/>
    </row>
    <row r="124" spans="1:256" s="107" customFormat="1" ht="73.5" customHeight="1" hidden="1">
      <c r="A124" s="125" t="s">
        <v>374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6"/>
      <c r="AO124" s="126"/>
      <c r="AP124" s="126"/>
      <c r="AQ124" s="126"/>
      <c r="AR124" s="126"/>
      <c r="AS124" s="126"/>
      <c r="AT124" s="131" t="s">
        <v>371</v>
      </c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  <c r="BI124" s="131"/>
      <c r="BJ124" s="124">
        <f>BJ125</f>
        <v>0</v>
      </c>
      <c r="BK124" s="124"/>
      <c r="BL124" s="124"/>
      <c r="BM124" s="124"/>
      <c r="BN124" s="124"/>
      <c r="BO124" s="124"/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  <c r="CF124" s="124">
        <f>CF125</f>
        <v>0</v>
      </c>
      <c r="CG124" s="124"/>
      <c r="CH124" s="124"/>
      <c r="CI124" s="124"/>
      <c r="CJ124" s="124"/>
      <c r="CK124" s="124"/>
      <c r="CL124" s="124"/>
      <c r="CM124" s="124"/>
      <c r="CN124" s="124"/>
      <c r="CO124" s="124"/>
      <c r="CP124" s="124"/>
      <c r="CQ124" s="124"/>
      <c r="CR124" s="124"/>
      <c r="CS124" s="124"/>
      <c r="CT124" s="124"/>
      <c r="CU124" s="124"/>
      <c r="CV124" s="124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 s="121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3">
        <f t="shared" si="4"/>
        <v>0</v>
      </c>
      <c r="EF124" s="123"/>
      <c r="EG124" s="123"/>
      <c r="EH124" s="123"/>
      <c r="EI124" s="123"/>
      <c r="EJ124" s="123"/>
      <c r="EK124" s="123"/>
      <c r="EL124" s="123"/>
      <c r="EM124" s="123"/>
      <c r="EN124" s="123"/>
      <c r="EO124" s="123"/>
      <c r="EP124" s="123"/>
      <c r="EQ124" s="123"/>
      <c r="ER124" s="123"/>
      <c r="ES124" s="123"/>
      <c r="ET124" s="133"/>
      <c r="EU124" s="134"/>
      <c r="EV124" s="134"/>
      <c r="EW124" s="134"/>
      <c r="EX124" s="134"/>
      <c r="EY124" s="134"/>
      <c r="EZ124" s="134"/>
      <c r="FA124" s="134"/>
      <c r="FB124" s="134"/>
      <c r="FC124" s="134"/>
      <c r="FD124" s="134"/>
      <c r="FE124" s="134"/>
      <c r="FF124" s="134"/>
      <c r="FG124" s="134"/>
      <c r="FH124" s="134"/>
      <c r="FI124" s="134"/>
      <c r="FJ124" s="135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  <c r="FX124" s="102"/>
      <c r="FY124" s="102"/>
      <c r="FZ124" s="102"/>
      <c r="GA124" s="102"/>
      <c r="GB124" s="102"/>
      <c r="GC124" s="102"/>
      <c r="GD124" s="102"/>
      <c r="GE124" s="102"/>
      <c r="GF124" s="102"/>
      <c r="GG124" s="102"/>
      <c r="GH124" s="102"/>
      <c r="GI124" s="102"/>
      <c r="GJ124" s="102"/>
      <c r="GK124" s="102"/>
      <c r="GL124" s="102"/>
      <c r="GM124" s="102"/>
      <c r="GN124" s="102"/>
      <c r="GO124" s="102"/>
      <c r="GP124" s="102"/>
      <c r="GQ124" s="102"/>
      <c r="GR124" s="102"/>
      <c r="GS124" s="102"/>
      <c r="GT124" s="102"/>
      <c r="GU124" s="102"/>
      <c r="GV124" s="102"/>
      <c r="GW124" s="102"/>
      <c r="GX124" s="102"/>
      <c r="GY124" s="102"/>
      <c r="GZ124" s="102"/>
      <c r="HA124" s="102"/>
      <c r="HB124" s="102"/>
      <c r="HC124" s="102"/>
      <c r="HD124" s="102"/>
      <c r="HE124" s="102"/>
      <c r="HF124" s="102"/>
      <c r="HG124" s="102"/>
      <c r="HH124" s="102"/>
      <c r="HI124" s="102"/>
      <c r="HJ124" s="102"/>
      <c r="HK124" s="102"/>
      <c r="HL124" s="102"/>
      <c r="HM124" s="102"/>
      <c r="HN124" s="102"/>
      <c r="HO124" s="102"/>
      <c r="HP124" s="102"/>
      <c r="HQ124" s="102"/>
      <c r="HR124" s="102"/>
      <c r="HS124" s="102"/>
      <c r="HT124" s="102"/>
      <c r="HU124" s="102"/>
      <c r="HV124" s="102"/>
      <c r="HW124" s="102"/>
      <c r="HX124" s="102"/>
      <c r="HY124" s="102"/>
      <c r="HZ124" s="102"/>
      <c r="IA124" s="102"/>
      <c r="IB124" s="102"/>
      <c r="IC124" s="102"/>
      <c r="ID124" s="102"/>
      <c r="IE124" s="102"/>
      <c r="IF124" s="102"/>
      <c r="IG124" s="102"/>
      <c r="IH124" s="102"/>
      <c r="II124" s="102"/>
      <c r="IJ124" s="102"/>
      <c r="IK124" s="102"/>
      <c r="IL124" s="102"/>
      <c r="IM124" s="102"/>
      <c r="IN124" s="102"/>
      <c r="IO124" s="102"/>
      <c r="IP124" s="102"/>
      <c r="IQ124" s="102"/>
      <c r="IR124" s="102"/>
      <c r="IS124" s="102"/>
      <c r="IT124" s="102"/>
      <c r="IU124" s="102"/>
      <c r="IV124" s="102"/>
    </row>
    <row r="125" spans="1:256" s="108" customFormat="1" ht="63.75" customHeight="1" hidden="1">
      <c r="A125" s="128" t="s">
        <v>373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9"/>
      <c r="AO125" s="129"/>
      <c r="AP125" s="129"/>
      <c r="AQ125" s="129"/>
      <c r="AR125" s="129"/>
      <c r="AS125" s="129"/>
      <c r="AT125" s="127" t="s">
        <v>372</v>
      </c>
      <c r="AU125" s="127"/>
      <c r="AV125" s="127"/>
      <c r="AW125" s="127"/>
      <c r="AX125" s="127"/>
      <c r="AY125" s="127"/>
      <c r="AZ125" s="127"/>
      <c r="BA125" s="127"/>
      <c r="BB125" s="127"/>
      <c r="BC125" s="127"/>
      <c r="BD125" s="127"/>
      <c r="BE125" s="127"/>
      <c r="BF125" s="127"/>
      <c r="BG125" s="127"/>
      <c r="BH125" s="127"/>
      <c r="BI125" s="127"/>
      <c r="BJ125" s="120">
        <v>0</v>
      </c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>
        <v>0</v>
      </c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  <c r="CU125" s="120"/>
      <c r="CV125" s="120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  <c r="EB125" s="122"/>
      <c r="EC125" s="122"/>
      <c r="ED125" s="122"/>
      <c r="EE125" s="119">
        <f t="shared" si="4"/>
        <v>0</v>
      </c>
      <c r="EF125" s="119"/>
      <c r="EG125" s="119"/>
      <c r="EH125" s="119"/>
      <c r="EI125" s="119"/>
      <c r="EJ125" s="119"/>
      <c r="EK125" s="119"/>
      <c r="EL125" s="119"/>
      <c r="EM125" s="119"/>
      <c r="EN125" s="119"/>
      <c r="EO125" s="119"/>
      <c r="EP125" s="119"/>
      <c r="EQ125" s="119"/>
      <c r="ER125" s="119"/>
      <c r="ES125" s="119"/>
      <c r="ET125" s="153"/>
      <c r="EU125" s="154"/>
      <c r="EV125" s="154"/>
      <c r="EW125" s="154"/>
      <c r="EX125" s="154"/>
      <c r="EY125" s="154"/>
      <c r="EZ125" s="154"/>
      <c r="FA125" s="154"/>
      <c r="FB125" s="154"/>
      <c r="FC125" s="154"/>
      <c r="FD125" s="154"/>
      <c r="FE125" s="154"/>
      <c r="FF125" s="154"/>
      <c r="FG125" s="154"/>
      <c r="FH125" s="154"/>
      <c r="FI125" s="154"/>
      <c r="FJ125" s="1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GW125" s="55"/>
      <c r="GX125" s="55"/>
      <c r="GY125" s="55"/>
      <c r="GZ125" s="55"/>
      <c r="HA125" s="55"/>
      <c r="HB125" s="55"/>
      <c r="HC125" s="55"/>
      <c r="HD125" s="55"/>
      <c r="HE125" s="55"/>
      <c r="HF125" s="55"/>
      <c r="HG125" s="55"/>
      <c r="HH125" s="55"/>
      <c r="HI125" s="55"/>
      <c r="HJ125" s="55"/>
      <c r="HK125" s="55"/>
      <c r="HL125" s="55"/>
      <c r="HM125" s="55"/>
      <c r="HN125" s="55"/>
      <c r="HO125" s="55"/>
      <c r="HP125" s="55"/>
      <c r="HQ125" s="55"/>
      <c r="HR125" s="55"/>
      <c r="HS125" s="55"/>
      <c r="HT125" s="55"/>
      <c r="HU125" s="55"/>
      <c r="HV125" s="55"/>
      <c r="HW125" s="55"/>
      <c r="HX125" s="55"/>
      <c r="HY125" s="55"/>
      <c r="HZ125" s="55"/>
      <c r="IA125" s="55"/>
      <c r="IB125" s="55"/>
      <c r="IC125" s="55"/>
      <c r="ID125" s="55"/>
      <c r="IE125" s="55"/>
      <c r="IF125" s="55"/>
      <c r="IG125" s="55"/>
      <c r="IH125" s="55"/>
      <c r="II125" s="55"/>
      <c r="IJ125" s="55"/>
      <c r="IK125" s="55"/>
      <c r="IL125" s="55"/>
      <c r="IM125" s="55"/>
      <c r="IN125" s="55"/>
      <c r="IO125" s="55"/>
      <c r="IP125" s="55"/>
      <c r="IQ125" s="55"/>
      <c r="IR125" s="55"/>
      <c r="IS125" s="55"/>
      <c r="IT125" s="55"/>
      <c r="IU125" s="55"/>
      <c r="IV125" s="55"/>
    </row>
    <row r="126" spans="1:256" s="107" customFormat="1" ht="42" customHeight="1" hidden="1">
      <c r="A126" s="125" t="s">
        <v>344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6"/>
      <c r="AO126" s="126"/>
      <c r="AP126" s="126"/>
      <c r="AQ126" s="126"/>
      <c r="AR126" s="126"/>
      <c r="AS126" s="126"/>
      <c r="AT126" s="131" t="s">
        <v>369</v>
      </c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  <c r="BI126" s="131"/>
      <c r="BJ126" s="124">
        <f>BJ127</f>
        <v>0</v>
      </c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>
        <f>CF127</f>
        <v>0</v>
      </c>
      <c r="CG126" s="124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 s="121"/>
      <c r="DT126" s="121"/>
      <c r="DU126" s="121"/>
      <c r="DV126" s="121"/>
      <c r="DW126" s="121"/>
      <c r="DX126" s="121"/>
      <c r="DY126" s="121"/>
      <c r="DZ126" s="121"/>
      <c r="EA126" s="121"/>
      <c r="EB126" s="121"/>
      <c r="EC126" s="121"/>
      <c r="ED126" s="121"/>
      <c r="EE126" s="123">
        <f t="shared" si="4"/>
        <v>0</v>
      </c>
      <c r="EF126" s="123"/>
      <c r="EG126" s="123"/>
      <c r="EH126" s="123"/>
      <c r="EI126" s="123"/>
      <c r="EJ126" s="123"/>
      <c r="EK126" s="123"/>
      <c r="EL126" s="123"/>
      <c r="EM126" s="123"/>
      <c r="EN126" s="123"/>
      <c r="EO126" s="123"/>
      <c r="EP126" s="123"/>
      <c r="EQ126" s="123"/>
      <c r="ER126" s="123"/>
      <c r="ES126" s="123"/>
      <c r="ET126" s="133"/>
      <c r="EU126" s="134"/>
      <c r="EV126" s="134"/>
      <c r="EW126" s="134"/>
      <c r="EX126" s="134"/>
      <c r="EY126" s="134"/>
      <c r="EZ126" s="134"/>
      <c r="FA126" s="134"/>
      <c r="FB126" s="134"/>
      <c r="FC126" s="134"/>
      <c r="FD126" s="134"/>
      <c r="FE126" s="134"/>
      <c r="FF126" s="134"/>
      <c r="FG126" s="134"/>
      <c r="FH126" s="134"/>
      <c r="FI126" s="134"/>
      <c r="FJ126" s="135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02"/>
      <c r="GL126" s="102"/>
      <c r="GM126" s="102"/>
      <c r="GN126" s="102"/>
      <c r="GO126" s="102"/>
      <c r="GP126" s="102"/>
      <c r="GQ126" s="102"/>
      <c r="GR126" s="102"/>
      <c r="GS126" s="102"/>
      <c r="GT126" s="102"/>
      <c r="GU126" s="102"/>
      <c r="GV126" s="102"/>
      <c r="GW126" s="102"/>
      <c r="GX126" s="102"/>
      <c r="GY126" s="102"/>
      <c r="GZ126" s="102"/>
      <c r="HA126" s="102"/>
      <c r="HB126" s="102"/>
      <c r="HC126" s="102"/>
      <c r="HD126" s="102"/>
      <c r="HE126" s="102"/>
      <c r="HF126" s="102"/>
      <c r="HG126" s="102"/>
      <c r="HH126" s="102"/>
      <c r="HI126" s="102"/>
      <c r="HJ126" s="102"/>
      <c r="HK126" s="102"/>
      <c r="HL126" s="102"/>
      <c r="HM126" s="102"/>
      <c r="HN126" s="102"/>
      <c r="HO126" s="102"/>
      <c r="HP126" s="102"/>
      <c r="HQ126" s="102"/>
      <c r="HR126" s="102"/>
      <c r="HS126" s="102"/>
      <c r="HT126" s="102"/>
      <c r="HU126" s="102"/>
      <c r="HV126" s="102"/>
      <c r="HW126" s="102"/>
      <c r="HX126" s="102"/>
      <c r="HY126" s="102"/>
      <c r="HZ126" s="102"/>
      <c r="IA126" s="102"/>
      <c r="IB126" s="102"/>
      <c r="IC126" s="102"/>
      <c r="ID126" s="102"/>
      <c r="IE126" s="102"/>
      <c r="IF126" s="102"/>
      <c r="IG126" s="102"/>
      <c r="IH126" s="102"/>
      <c r="II126" s="102"/>
      <c r="IJ126" s="102"/>
      <c r="IK126" s="102"/>
      <c r="IL126" s="102"/>
      <c r="IM126" s="102"/>
      <c r="IN126" s="102"/>
      <c r="IO126" s="102"/>
      <c r="IP126" s="102"/>
      <c r="IQ126" s="102"/>
      <c r="IR126" s="102"/>
      <c r="IS126" s="102"/>
      <c r="IT126" s="102"/>
      <c r="IU126" s="102"/>
      <c r="IV126" s="102"/>
    </row>
    <row r="127" spans="1:256" s="108" customFormat="1" ht="42.75" customHeight="1" hidden="1">
      <c r="A127" s="128" t="s">
        <v>343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9"/>
      <c r="AO127" s="129"/>
      <c r="AP127" s="129"/>
      <c r="AQ127" s="129"/>
      <c r="AR127" s="129"/>
      <c r="AS127" s="129"/>
      <c r="AT127" s="127" t="s">
        <v>370</v>
      </c>
      <c r="AU127" s="127"/>
      <c r="AV127" s="127"/>
      <c r="AW127" s="127"/>
      <c r="AX127" s="127"/>
      <c r="AY127" s="127"/>
      <c r="AZ127" s="127"/>
      <c r="BA127" s="127"/>
      <c r="BB127" s="127"/>
      <c r="BC127" s="127"/>
      <c r="BD127" s="127"/>
      <c r="BE127" s="127"/>
      <c r="BF127" s="127"/>
      <c r="BG127" s="127"/>
      <c r="BH127" s="127"/>
      <c r="BI127" s="127"/>
      <c r="BJ127" s="120">
        <v>0</v>
      </c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>
        <v>0</v>
      </c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22"/>
      <c r="DQ127" s="122"/>
      <c r="DR127" s="122"/>
      <c r="DS127" s="122"/>
      <c r="DT127" s="122"/>
      <c r="DU127" s="122"/>
      <c r="DV127" s="122"/>
      <c r="DW127" s="122"/>
      <c r="DX127" s="122"/>
      <c r="DY127" s="122"/>
      <c r="DZ127" s="122"/>
      <c r="EA127" s="122"/>
      <c r="EB127" s="122"/>
      <c r="EC127" s="122"/>
      <c r="ED127" s="122"/>
      <c r="EE127" s="119">
        <f t="shared" si="4"/>
        <v>0</v>
      </c>
      <c r="EF127" s="119"/>
      <c r="EG127" s="119"/>
      <c r="EH127" s="119"/>
      <c r="EI127" s="119"/>
      <c r="EJ127" s="119"/>
      <c r="EK127" s="119"/>
      <c r="EL127" s="119"/>
      <c r="EM127" s="119"/>
      <c r="EN127" s="119"/>
      <c r="EO127" s="119"/>
      <c r="EP127" s="119"/>
      <c r="EQ127" s="119"/>
      <c r="ER127" s="119"/>
      <c r="ES127" s="119"/>
      <c r="ET127" s="153"/>
      <c r="EU127" s="154"/>
      <c r="EV127" s="154"/>
      <c r="EW127" s="154"/>
      <c r="EX127" s="154"/>
      <c r="EY127" s="154"/>
      <c r="EZ127" s="154"/>
      <c r="FA127" s="154"/>
      <c r="FB127" s="154"/>
      <c r="FC127" s="154"/>
      <c r="FD127" s="154"/>
      <c r="FE127" s="154"/>
      <c r="FF127" s="154"/>
      <c r="FG127" s="154"/>
      <c r="FH127" s="154"/>
      <c r="FI127" s="154"/>
      <c r="FJ127" s="1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107" customFormat="1" ht="88.5" customHeight="1" hidden="1">
      <c r="A128" s="125" t="s">
        <v>430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6"/>
      <c r="AO128" s="126"/>
      <c r="AP128" s="126"/>
      <c r="AQ128" s="126"/>
      <c r="AR128" s="126"/>
      <c r="AS128" s="126"/>
      <c r="AT128" s="131" t="s">
        <v>427</v>
      </c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  <c r="BI128" s="131"/>
      <c r="BJ128" s="124">
        <f>BJ129</f>
        <v>0</v>
      </c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>
        <f>CF129</f>
        <v>0</v>
      </c>
      <c r="CG128" s="124"/>
      <c r="CH128" s="124"/>
      <c r="CI128" s="124"/>
      <c r="CJ128" s="124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  <c r="CU128" s="124"/>
      <c r="CV128" s="124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 s="121"/>
      <c r="DT128" s="121"/>
      <c r="DU128" s="121"/>
      <c r="DV128" s="121"/>
      <c r="DW128" s="121"/>
      <c r="DX128" s="121"/>
      <c r="DY128" s="121"/>
      <c r="DZ128" s="121"/>
      <c r="EA128" s="121"/>
      <c r="EB128" s="121"/>
      <c r="EC128" s="121"/>
      <c r="ED128" s="121"/>
      <c r="EE128" s="123">
        <f>CF128</f>
        <v>0</v>
      </c>
      <c r="EF128" s="123"/>
      <c r="EG128" s="123"/>
      <c r="EH128" s="123"/>
      <c r="EI128" s="123"/>
      <c r="EJ128" s="123"/>
      <c r="EK128" s="123"/>
      <c r="EL128" s="123"/>
      <c r="EM128" s="123"/>
      <c r="EN128" s="123"/>
      <c r="EO128" s="123"/>
      <c r="EP128" s="123"/>
      <c r="EQ128" s="123"/>
      <c r="ER128" s="123"/>
      <c r="ES128" s="123"/>
      <c r="ET128" s="133"/>
      <c r="EU128" s="134"/>
      <c r="EV128" s="134"/>
      <c r="EW128" s="134"/>
      <c r="EX128" s="134"/>
      <c r="EY128" s="134"/>
      <c r="EZ128" s="134"/>
      <c r="FA128" s="134"/>
      <c r="FB128" s="134"/>
      <c r="FC128" s="134"/>
      <c r="FD128" s="134"/>
      <c r="FE128" s="134"/>
      <c r="FF128" s="134"/>
      <c r="FG128" s="134"/>
      <c r="FH128" s="134"/>
      <c r="FI128" s="134"/>
      <c r="FJ128" s="135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  <c r="FX128" s="102"/>
      <c r="FY128" s="102"/>
      <c r="FZ128" s="102"/>
      <c r="GA128" s="102"/>
      <c r="GB128" s="102"/>
      <c r="GC128" s="102"/>
      <c r="GD128" s="102"/>
      <c r="GE128" s="102"/>
      <c r="GF128" s="102"/>
      <c r="GG128" s="102"/>
      <c r="GH128" s="102"/>
      <c r="GI128" s="102"/>
      <c r="GJ128" s="102"/>
      <c r="GK128" s="102"/>
      <c r="GL128" s="102"/>
      <c r="GM128" s="102"/>
      <c r="GN128" s="102"/>
      <c r="GO128" s="102"/>
      <c r="GP128" s="102"/>
      <c r="GQ128" s="102"/>
      <c r="GR128" s="102"/>
      <c r="GS128" s="102"/>
      <c r="GT128" s="102"/>
      <c r="GU128" s="102"/>
      <c r="GV128" s="102"/>
      <c r="GW128" s="102"/>
      <c r="GX128" s="102"/>
      <c r="GY128" s="102"/>
      <c r="GZ128" s="102"/>
      <c r="HA128" s="102"/>
      <c r="HB128" s="102"/>
      <c r="HC128" s="102"/>
      <c r="HD128" s="102"/>
      <c r="HE128" s="102"/>
      <c r="HF128" s="102"/>
      <c r="HG128" s="102"/>
      <c r="HH128" s="102"/>
      <c r="HI128" s="102"/>
      <c r="HJ128" s="102"/>
      <c r="HK128" s="102"/>
      <c r="HL128" s="102"/>
      <c r="HM128" s="102"/>
      <c r="HN128" s="102"/>
      <c r="HO128" s="102"/>
      <c r="HP128" s="102"/>
      <c r="HQ128" s="102"/>
      <c r="HR128" s="102"/>
      <c r="HS128" s="102"/>
      <c r="HT128" s="102"/>
      <c r="HU128" s="102"/>
      <c r="HV128" s="102"/>
      <c r="HW128" s="102"/>
      <c r="HX128" s="102"/>
      <c r="HY128" s="102"/>
      <c r="HZ128" s="102"/>
      <c r="IA128" s="102"/>
      <c r="IB128" s="102"/>
      <c r="IC128" s="102"/>
      <c r="ID128" s="102"/>
      <c r="IE128" s="102"/>
      <c r="IF128" s="102"/>
      <c r="IG128" s="102"/>
      <c r="IH128" s="102"/>
      <c r="II128" s="102"/>
      <c r="IJ128" s="102"/>
      <c r="IK128" s="102"/>
      <c r="IL128" s="102"/>
      <c r="IM128" s="102"/>
      <c r="IN128" s="102"/>
      <c r="IO128" s="102"/>
      <c r="IP128" s="102"/>
      <c r="IQ128" s="102"/>
      <c r="IR128" s="102"/>
      <c r="IS128" s="102"/>
      <c r="IT128" s="102"/>
      <c r="IU128" s="102"/>
      <c r="IV128" s="102"/>
    </row>
    <row r="129" spans="1:256" s="108" customFormat="1" ht="90.75" customHeight="1" hidden="1">
      <c r="A129" s="128" t="s">
        <v>429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9"/>
      <c r="AO129" s="129"/>
      <c r="AP129" s="129"/>
      <c r="AQ129" s="129"/>
      <c r="AR129" s="129"/>
      <c r="AS129" s="129"/>
      <c r="AT129" s="127" t="s">
        <v>428</v>
      </c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0">
        <v>0</v>
      </c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>
        <v>0</v>
      </c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  <c r="CU129" s="120"/>
      <c r="CV129" s="120"/>
      <c r="CW129" s="122"/>
      <c r="CX129" s="122"/>
      <c r="CY129" s="122"/>
      <c r="CZ129" s="122"/>
      <c r="DA129" s="122"/>
      <c r="DB129" s="122"/>
      <c r="DC129" s="122"/>
      <c r="DD129" s="122"/>
      <c r="DE129" s="122"/>
      <c r="DF129" s="122"/>
      <c r="DG129" s="122"/>
      <c r="DH129" s="122"/>
      <c r="DI129" s="122"/>
      <c r="DJ129" s="122"/>
      <c r="DK129" s="122"/>
      <c r="DL129" s="122"/>
      <c r="DM129" s="122"/>
      <c r="DN129" s="122"/>
      <c r="DO129" s="122"/>
      <c r="DP129" s="122"/>
      <c r="DQ129" s="122"/>
      <c r="DR129" s="122"/>
      <c r="DS129" s="122"/>
      <c r="DT129" s="122"/>
      <c r="DU129" s="122"/>
      <c r="DV129" s="122"/>
      <c r="DW129" s="122"/>
      <c r="DX129" s="122"/>
      <c r="DY129" s="122"/>
      <c r="DZ129" s="122"/>
      <c r="EA129" s="122"/>
      <c r="EB129" s="122"/>
      <c r="EC129" s="122"/>
      <c r="ED129" s="122"/>
      <c r="EE129" s="119">
        <f>CF129</f>
        <v>0</v>
      </c>
      <c r="EF129" s="119"/>
      <c r="EG129" s="119"/>
      <c r="EH129" s="119"/>
      <c r="EI129" s="119"/>
      <c r="EJ129" s="119"/>
      <c r="EK129" s="119"/>
      <c r="EL129" s="119"/>
      <c r="EM129" s="119"/>
      <c r="EN129" s="119"/>
      <c r="EO129" s="119"/>
      <c r="EP129" s="119"/>
      <c r="EQ129" s="119"/>
      <c r="ER129" s="119"/>
      <c r="ES129" s="119"/>
      <c r="ET129" s="153"/>
      <c r="EU129" s="154"/>
      <c r="EV129" s="154"/>
      <c r="EW129" s="154"/>
      <c r="EX129" s="154"/>
      <c r="EY129" s="154"/>
      <c r="EZ129" s="154"/>
      <c r="FA129" s="154"/>
      <c r="FB129" s="154"/>
      <c r="FC129" s="154"/>
      <c r="FD129" s="154"/>
      <c r="FE129" s="154"/>
      <c r="FF129" s="154"/>
      <c r="FG129" s="154"/>
      <c r="FH129" s="154"/>
      <c r="FI129" s="154"/>
      <c r="FJ129" s="1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167" s="45" customFormat="1" ht="70.5" customHeight="1" hidden="1">
      <c r="A130" s="214" t="s">
        <v>337</v>
      </c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6"/>
      <c r="AN130" s="126"/>
      <c r="AO130" s="126"/>
      <c r="AP130" s="126"/>
      <c r="AQ130" s="126"/>
      <c r="AR130" s="126"/>
      <c r="AS130" s="126"/>
      <c r="AT130" s="131" t="s">
        <v>366</v>
      </c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24">
        <f>BJ131+BJ133</f>
        <v>0</v>
      </c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>
        <f>CF131+CF133</f>
        <v>0</v>
      </c>
      <c r="CG130" s="124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 s="121"/>
      <c r="DT130" s="121"/>
      <c r="DU130" s="121"/>
      <c r="DV130" s="121"/>
      <c r="DW130" s="121"/>
      <c r="DX130" s="121"/>
      <c r="DY130" s="121"/>
      <c r="DZ130" s="121"/>
      <c r="EA130" s="121"/>
      <c r="EB130" s="121"/>
      <c r="EC130" s="121"/>
      <c r="ED130" s="121"/>
      <c r="EE130" s="123">
        <f t="shared" si="3"/>
        <v>0</v>
      </c>
      <c r="EF130" s="123"/>
      <c r="EG130" s="123"/>
      <c r="EH130" s="123"/>
      <c r="EI130" s="123"/>
      <c r="EJ130" s="123"/>
      <c r="EK130" s="123"/>
      <c r="EL130" s="123"/>
      <c r="EM130" s="123"/>
      <c r="EN130" s="123"/>
      <c r="EO130" s="123"/>
      <c r="EP130" s="123"/>
      <c r="EQ130" s="123"/>
      <c r="ER130" s="123"/>
      <c r="ES130" s="123"/>
      <c r="ET130" s="133"/>
      <c r="EU130" s="134"/>
      <c r="EV130" s="134"/>
      <c r="EW130" s="134"/>
      <c r="EX130" s="134"/>
      <c r="EY130" s="134"/>
      <c r="EZ130" s="134"/>
      <c r="FA130" s="134"/>
      <c r="FB130" s="134"/>
      <c r="FC130" s="134"/>
      <c r="FD130" s="134"/>
      <c r="FE130" s="134"/>
      <c r="FF130" s="134"/>
      <c r="FG130" s="134"/>
      <c r="FH130" s="134"/>
      <c r="FI130" s="134"/>
      <c r="FJ130" s="135"/>
      <c r="FK130" s="50"/>
    </row>
    <row r="131" spans="1:167" s="45" customFormat="1" ht="55.5" customHeight="1" hidden="1">
      <c r="A131" s="125" t="s">
        <v>167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6"/>
      <c r="AO131" s="126"/>
      <c r="AP131" s="126"/>
      <c r="AQ131" s="126"/>
      <c r="AR131" s="126"/>
      <c r="AS131" s="126"/>
      <c r="AT131" s="131" t="s">
        <v>168</v>
      </c>
      <c r="AU131" s="131"/>
      <c r="AV131" s="131"/>
      <c r="AW131" s="131"/>
      <c r="AX131" s="131"/>
      <c r="AY131" s="131"/>
      <c r="AZ131" s="131"/>
      <c r="BA131" s="131"/>
      <c r="BB131" s="131"/>
      <c r="BC131" s="131"/>
      <c r="BD131" s="131"/>
      <c r="BE131" s="131"/>
      <c r="BF131" s="131"/>
      <c r="BG131" s="131"/>
      <c r="BH131" s="131"/>
      <c r="BI131" s="131"/>
      <c r="BJ131" s="124">
        <f>BJ132</f>
        <v>0</v>
      </c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>
        <f>CF132</f>
        <v>0</v>
      </c>
      <c r="CG131" s="124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 s="121"/>
      <c r="DT131" s="121"/>
      <c r="DU131" s="121"/>
      <c r="DV131" s="121"/>
      <c r="DW131" s="121"/>
      <c r="DX131" s="121"/>
      <c r="DY131" s="121"/>
      <c r="DZ131" s="121"/>
      <c r="EA131" s="121"/>
      <c r="EB131" s="121"/>
      <c r="EC131" s="121"/>
      <c r="ED131" s="121"/>
      <c r="EE131" s="123">
        <f t="shared" si="3"/>
        <v>0</v>
      </c>
      <c r="EF131" s="123"/>
      <c r="EG131" s="123"/>
      <c r="EH131" s="123"/>
      <c r="EI131" s="123"/>
      <c r="EJ131" s="123"/>
      <c r="EK131" s="123"/>
      <c r="EL131" s="123"/>
      <c r="EM131" s="123"/>
      <c r="EN131" s="123"/>
      <c r="EO131" s="123"/>
      <c r="EP131" s="123"/>
      <c r="EQ131" s="123"/>
      <c r="ER131" s="123"/>
      <c r="ES131" s="123"/>
      <c r="ET131" s="133"/>
      <c r="EU131" s="134"/>
      <c r="EV131" s="134"/>
      <c r="EW131" s="134"/>
      <c r="EX131" s="134"/>
      <c r="EY131" s="134"/>
      <c r="EZ131" s="134"/>
      <c r="FA131" s="134"/>
      <c r="FB131" s="134"/>
      <c r="FC131" s="134"/>
      <c r="FD131" s="134"/>
      <c r="FE131" s="134"/>
      <c r="FF131" s="134"/>
      <c r="FG131" s="134"/>
      <c r="FH131" s="134"/>
      <c r="FI131" s="134"/>
      <c r="FJ131" s="135"/>
      <c r="FK131" s="50"/>
    </row>
    <row r="132" spans="1:167" s="35" customFormat="1" ht="57" customHeight="1" hidden="1">
      <c r="A132" s="128" t="s">
        <v>167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9"/>
      <c r="AO132" s="129"/>
      <c r="AP132" s="129"/>
      <c r="AQ132" s="129"/>
      <c r="AR132" s="129"/>
      <c r="AS132" s="129"/>
      <c r="AT132" s="127" t="s">
        <v>166</v>
      </c>
      <c r="AU132" s="127"/>
      <c r="AV132" s="127"/>
      <c r="AW132" s="127"/>
      <c r="AX132" s="127"/>
      <c r="AY132" s="127"/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0">
        <v>0</v>
      </c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>
        <v>0</v>
      </c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  <c r="CU132" s="120"/>
      <c r="CV132" s="120"/>
      <c r="CW132" s="122"/>
      <c r="CX132" s="122"/>
      <c r="CY132" s="122"/>
      <c r="CZ132" s="122"/>
      <c r="DA132" s="122"/>
      <c r="DB132" s="122"/>
      <c r="DC132" s="122"/>
      <c r="DD132" s="122"/>
      <c r="DE132" s="122"/>
      <c r="DF132" s="122"/>
      <c r="DG132" s="122"/>
      <c r="DH132" s="122"/>
      <c r="DI132" s="122"/>
      <c r="DJ132" s="122"/>
      <c r="DK132" s="122"/>
      <c r="DL132" s="122"/>
      <c r="DM132" s="122"/>
      <c r="DN132" s="122"/>
      <c r="DO132" s="122"/>
      <c r="DP132" s="122"/>
      <c r="DQ132" s="122"/>
      <c r="DR132" s="122"/>
      <c r="DS132" s="122"/>
      <c r="DT132" s="122"/>
      <c r="DU132" s="122"/>
      <c r="DV132" s="122"/>
      <c r="DW132" s="122"/>
      <c r="DX132" s="122"/>
      <c r="DY132" s="122"/>
      <c r="DZ132" s="122"/>
      <c r="EA132" s="122"/>
      <c r="EB132" s="122"/>
      <c r="EC132" s="122"/>
      <c r="ED132" s="122"/>
      <c r="EE132" s="119">
        <f t="shared" si="3"/>
        <v>0</v>
      </c>
      <c r="EF132" s="119"/>
      <c r="EG132" s="119"/>
      <c r="EH132" s="119"/>
      <c r="EI132" s="119"/>
      <c r="EJ132" s="119"/>
      <c r="EK132" s="119"/>
      <c r="EL132" s="119"/>
      <c r="EM132" s="119"/>
      <c r="EN132" s="119"/>
      <c r="EO132" s="119"/>
      <c r="EP132" s="119"/>
      <c r="EQ132" s="119"/>
      <c r="ER132" s="119"/>
      <c r="ES132" s="119"/>
      <c r="ET132" s="153"/>
      <c r="EU132" s="154"/>
      <c r="EV132" s="154"/>
      <c r="EW132" s="154"/>
      <c r="EX132" s="154"/>
      <c r="EY132" s="154"/>
      <c r="EZ132" s="154"/>
      <c r="FA132" s="154"/>
      <c r="FB132" s="154"/>
      <c r="FC132" s="154"/>
      <c r="FD132" s="154"/>
      <c r="FE132" s="154"/>
      <c r="FF132" s="154"/>
      <c r="FG132" s="154"/>
      <c r="FH132" s="154"/>
      <c r="FI132" s="154"/>
      <c r="FJ132" s="155"/>
      <c r="FK132" s="38"/>
    </row>
    <row r="133" spans="1:167" s="45" customFormat="1" ht="66" customHeight="1" hidden="1">
      <c r="A133" s="214" t="s">
        <v>337</v>
      </c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6"/>
      <c r="AN133" s="126"/>
      <c r="AO133" s="126"/>
      <c r="AP133" s="126"/>
      <c r="AQ133" s="126"/>
      <c r="AR133" s="126"/>
      <c r="AS133" s="126"/>
      <c r="AT133" s="131" t="s">
        <v>356</v>
      </c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24">
        <f>BJ134</f>
        <v>0</v>
      </c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>
        <f>CF134</f>
        <v>0</v>
      </c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 s="121"/>
      <c r="DT133" s="121"/>
      <c r="DU133" s="121"/>
      <c r="DV133" s="121"/>
      <c r="DW133" s="121"/>
      <c r="DX133" s="121"/>
      <c r="DY133" s="121"/>
      <c r="DZ133" s="121"/>
      <c r="EA133" s="121"/>
      <c r="EB133" s="121"/>
      <c r="EC133" s="121"/>
      <c r="ED133" s="121"/>
      <c r="EE133" s="123">
        <f t="shared" si="3"/>
        <v>0</v>
      </c>
      <c r="EF133" s="123"/>
      <c r="EG133" s="123"/>
      <c r="EH133" s="123"/>
      <c r="EI133" s="123"/>
      <c r="EJ133" s="123"/>
      <c r="EK133" s="123"/>
      <c r="EL133" s="123"/>
      <c r="EM133" s="123"/>
      <c r="EN133" s="123"/>
      <c r="EO133" s="123"/>
      <c r="EP133" s="123"/>
      <c r="EQ133" s="123"/>
      <c r="ER133" s="123"/>
      <c r="ES133" s="123"/>
      <c r="ET133" s="133"/>
      <c r="EU133" s="134"/>
      <c r="EV133" s="134"/>
      <c r="EW133" s="134"/>
      <c r="EX133" s="134"/>
      <c r="EY133" s="134"/>
      <c r="EZ133" s="134"/>
      <c r="FA133" s="134"/>
      <c r="FB133" s="134"/>
      <c r="FC133" s="134"/>
      <c r="FD133" s="134"/>
      <c r="FE133" s="134"/>
      <c r="FF133" s="134"/>
      <c r="FG133" s="134"/>
      <c r="FH133" s="134"/>
      <c r="FI133" s="134"/>
      <c r="FJ133" s="135"/>
      <c r="FK133" s="50"/>
    </row>
    <row r="134" spans="1:167" s="47" customFormat="1" ht="81" customHeight="1" hidden="1">
      <c r="A134" s="128" t="s">
        <v>336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9"/>
      <c r="AO134" s="129"/>
      <c r="AP134" s="129"/>
      <c r="AQ134" s="129"/>
      <c r="AR134" s="129"/>
      <c r="AS134" s="129"/>
      <c r="AT134" s="127" t="s">
        <v>355</v>
      </c>
      <c r="AU134" s="127"/>
      <c r="AV134" s="127"/>
      <c r="AW134" s="127"/>
      <c r="AX134" s="127"/>
      <c r="AY134" s="127"/>
      <c r="AZ134" s="127"/>
      <c r="BA134" s="127"/>
      <c r="BB134" s="127"/>
      <c r="BC134" s="127"/>
      <c r="BD134" s="127"/>
      <c r="BE134" s="127"/>
      <c r="BF134" s="127"/>
      <c r="BG134" s="127"/>
      <c r="BH134" s="127"/>
      <c r="BI134" s="127"/>
      <c r="BJ134" s="120">
        <v>0</v>
      </c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>
        <v>0</v>
      </c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2"/>
      <c r="CX134" s="122"/>
      <c r="CY134" s="122"/>
      <c r="CZ134" s="122"/>
      <c r="DA134" s="122"/>
      <c r="DB134" s="122"/>
      <c r="DC134" s="122"/>
      <c r="DD134" s="122"/>
      <c r="DE134" s="122"/>
      <c r="DF134" s="122"/>
      <c r="DG134" s="122"/>
      <c r="DH134" s="122"/>
      <c r="DI134" s="122"/>
      <c r="DJ134" s="122"/>
      <c r="DK134" s="122"/>
      <c r="DL134" s="122"/>
      <c r="DM134" s="122"/>
      <c r="DN134" s="122"/>
      <c r="DO134" s="122"/>
      <c r="DP134" s="122"/>
      <c r="DQ134" s="122"/>
      <c r="DR134" s="122"/>
      <c r="DS134" s="122"/>
      <c r="DT134" s="122"/>
      <c r="DU134" s="122"/>
      <c r="DV134" s="122"/>
      <c r="DW134" s="122"/>
      <c r="DX134" s="122"/>
      <c r="DY134" s="122"/>
      <c r="DZ134" s="122"/>
      <c r="EA134" s="122"/>
      <c r="EB134" s="122"/>
      <c r="EC134" s="122"/>
      <c r="ED134" s="122"/>
      <c r="EE134" s="119">
        <f t="shared" si="3"/>
        <v>0</v>
      </c>
      <c r="EF134" s="119"/>
      <c r="EG134" s="119"/>
      <c r="EH134" s="119"/>
      <c r="EI134" s="119"/>
      <c r="EJ134" s="119"/>
      <c r="EK134" s="119"/>
      <c r="EL134" s="119"/>
      <c r="EM134" s="119"/>
      <c r="EN134" s="119"/>
      <c r="EO134" s="119"/>
      <c r="EP134" s="119"/>
      <c r="EQ134" s="119"/>
      <c r="ER134" s="119"/>
      <c r="ES134" s="119"/>
      <c r="ET134" s="153"/>
      <c r="EU134" s="154"/>
      <c r="EV134" s="154"/>
      <c r="EW134" s="154"/>
      <c r="EX134" s="154"/>
      <c r="EY134" s="154"/>
      <c r="EZ134" s="154"/>
      <c r="FA134" s="154"/>
      <c r="FB134" s="154"/>
      <c r="FC134" s="154"/>
      <c r="FD134" s="154"/>
      <c r="FE134" s="154"/>
      <c r="FF134" s="154"/>
      <c r="FG134" s="154"/>
      <c r="FH134" s="154"/>
      <c r="FI134" s="154"/>
      <c r="FJ134" s="155"/>
      <c r="FK134" s="51"/>
    </row>
    <row r="135" spans="1:167" s="35" customFormat="1" ht="18.75">
      <c r="A135" s="211"/>
      <c r="B135" s="212"/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  <c r="BI135" s="212"/>
      <c r="BJ135" s="212"/>
      <c r="BK135" s="212"/>
      <c r="BL135" s="212"/>
      <c r="BM135" s="212"/>
      <c r="BN135" s="212"/>
      <c r="BO135" s="212"/>
      <c r="BP135" s="212"/>
      <c r="BQ135" s="212"/>
      <c r="BR135" s="212"/>
      <c r="BS135" s="212"/>
      <c r="BT135" s="212"/>
      <c r="BU135" s="212"/>
      <c r="BV135" s="212"/>
      <c r="BW135" s="212"/>
      <c r="BX135" s="212"/>
      <c r="BY135" s="212"/>
      <c r="BZ135" s="212"/>
      <c r="CA135" s="212"/>
      <c r="CB135" s="212"/>
      <c r="CC135" s="212"/>
      <c r="CD135" s="212"/>
      <c r="CE135" s="212"/>
      <c r="CF135" s="212"/>
      <c r="CG135" s="212"/>
      <c r="CH135" s="212"/>
      <c r="CI135" s="212"/>
      <c r="CJ135" s="212"/>
      <c r="CK135" s="212"/>
      <c r="CL135" s="212"/>
      <c r="CM135" s="212"/>
      <c r="CN135" s="212"/>
      <c r="CO135" s="212"/>
      <c r="CP135" s="212"/>
      <c r="CQ135" s="212"/>
      <c r="CR135" s="212"/>
      <c r="CS135" s="212"/>
      <c r="CT135" s="212"/>
      <c r="CU135" s="212"/>
      <c r="CV135" s="212"/>
      <c r="CW135" s="212"/>
      <c r="CX135" s="212"/>
      <c r="CY135" s="212"/>
      <c r="CZ135" s="212"/>
      <c r="DA135" s="212"/>
      <c r="DB135" s="212"/>
      <c r="DC135" s="212"/>
      <c r="DD135" s="212"/>
      <c r="DE135" s="212"/>
      <c r="DF135" s="212"/>
      <c r="DG135" s="212"/>
      <c r="DH135" s="212"/>
      <c r="DI135" s="212"/>
      <c r="DJ135" s="212"/>
      <c r="DK135" s="212"/>
      <c r="DL135" s="212"/>
      <c r="DM135" s="212"/>
      <c r="DN135" s="212"/>
      <c r="DO135" s="212"/>
      <c r="DP135" s="212"/>
      <c r="DQ135" s="212"/>
      <c r="DR135" s="212"/>
      <c r="DS135" s="212"/>
      <c r="DT135" s="212"/>
      <c r="DU135" s="212"/>
      <c r="DV135" s="212"/>
      <c r="DW135" s="212"/>
      <c r="DX135" s="212"/>
      <c r="DY135" s="212"/>
      <c r="DZ135" s="212"/>
      <c r="EA135" s="212"/>
      <c r="EB135" s="212"/>
      <c r="EC135" s="212"/>
      <c r="ED135" s="212"/>
      <c r="EE135" s="212"/>
      <c r="EF135" s="212"/>
      <c r="EG135" s="212"/>
      <c r="EH135" s="212"/>
      <c r="EI135" s="212"/>
      <c r="EJ135" s="212"/>
      <c r="EK135" s="212"/>
      <c r="EL135" s="212"/>
      <c r="EM135" s="212"/>
      <c r="EN135" s="212"/>
      <c r="EO135" s="212"/>
      <c r="EP135" s="212"/>
      <c r="EQ135" s="212"/>
      <c r="ER135" s="212"/>
      <c r="ES135" s="212"/>
      <c r="ET135" s="212"/>
      <c r="EU135" s="212"/>
      <c r="EV135" s="212"/>
      <c r="EW135" s="212"/>
      <c r="EX135" s="212"/>
      <c r="EY135" s="212"/>
      <c r="EZ135" s="212"/>
      <c r="FA135" s="212"/>
      <c r="FB135" s="212"/>
      <c r="FC135" s="212"/>
      <c r="FD135" s="212"/>
      <c r="FE135" s="212"/>
      <c r="FF135" s="212"/>
      <c r="FG135" s="213"/>
      <c r="FH135" s="43"/>
      <c r="FI135" s="43"/>
      <c r="FJ135" s="44" t="s">
        <v>164</v>
      </c>
      <c r="FK135" s="38"/>
    </row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6" customFormat="1" ht="20.25"/>
    <row r="220" s="36" customFormat="1" ht="20.25"/>
    <row r="221" s="36" customFormat="1" ht="20.25"/>
    <row r="222" s="36" customFormat="1" ht="20.25"/>
    <row r="223" s="36" customFormat="1" ht="20.25"/>
    <row r="224" s="36" customFormat="1" ht="20.25"/>
    <row r="225" s="36" customFormat="1" ht="20.25"/>
    <row r="226" s="36" customFormat="1" ht="20.25"/>
    <row r="227" s="36" customFormat="1" ht="20.25"/>
    <row r="228" s="36" customFormat="1" ht="20.25"/>
    <row r="229" s="35" customFormat="1" ht="18.75"/>
    <row r="230" s="35" customFormat="1" ht="18.75"/>
    <row r="231" s="35" customFormat="1" ht="18.75"/>
    <row r="232" s="35" customFormat="1" ht="18.7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</sheetData>
  <sheetProtection/>
  <mergeCells count="1092">
    <mergeCell ref="ET115:FJ115"/>
    <mergeCell ref="EE114:ES114"/>
    <mergeCell ref="ET114:FJ114"/>
    <mergeCell ref="A115:AM115"/>
    <mergeCell ref="AN115:AS115"/>
    <mergeCell ref="AT115:BI115"/>
    <mergeCell ref="BJ115:CE115"/>
    <mergeCell ref="CF115:CV115"/>
    <mergeCell ref="CW115:DM115"/>
    <mergeCell ref="DN115:ED115"/>
    <mergeCell ref="EE115:ES115"/>
    <mergeCell ref="DN113:ED113"/>
    <mergeCell ref="EE113:ES113"/>
    <mergeCell ref="ET113:FJ113"/>
    <mergeCell ref="A114:AM114"/>
    <mergeCell ref="AN114:AS114"/>
    <mergeCell ref="AT114:BI114"/>
    <mergeCell ref="BJ114:CE114"/>
    <mergeCell ref="CF114:CV114"/>
    <mergeCell ref="CW114:DM114"/>
    <mergeCell ref="DN114:ED114"/>
    <mergeCell ref="A113:AM113"/>
    <mergeCell ref="AN113:AS113"/>
    <mergeCell ref="AT113:BI113"/>
    <mergeCell ref="BJ113:CE113"/>
    <mergeCell ref="CF113:CV113"/>
    <mergeCell ref="CW113:DM113"/>
    <mergeCell ref="EE80:ES80"/>
    <mergeCell ref="ET80:FJ80"/>
    <mergeCell ref="A80:AM80"/>
    <mergeCell ref="AN80:AS80"/>
    <mergeCell ref="AT80:BI80"/>
    <mergeCell ref="BJ80:CE80"/>
    <mergeCell ref="CF80:CV80"/>
    <mergeCell ref="CW80:DM80"/>
    <mergeCell ref="ET117:FG117"/>
    <mergeCell ref="CF118:CV118"/>
    <mergeCell ref="DN119:ED119"/>
    <mergeCell ref="ET119:FJ119"/>
    <mergeCell ref="EE120:ES120"/>
    <mergeCell ref="EE108:ES108"/>
    <mergeCell ref="CW120:DM120"/>
    <mergeCell ref="DN116:ED116"/>
    <mergeCell ref="DN111:ED111"/>
    <mergeCell ref="EE112:ES112"/>
    <mergeCell ref="CF121:CV121"/>
    <mergeCell ref="CW121:DM121"/>
    <mergeCell ref="DN117:ED117"/>
    <mergeCell ref="CW119:DM119"/>
    <mergeCell ref="CF116:CV116"/>
    <mergeCell ref="ET90:FG90"/>
    <mergeCell ref="EE109:ES109"/>
    <mergeCell ref="EE117:ES117"/>
    <mergeCell ref="ET112:FJ112"/>
    <mergeCell ref="ET109:FJ109"/>
    <mergeCell ref="ET85:FJ85"/>
    <mergeCell ref="CW85:DM85"/>
    <mergeCell ref="BJ95:CE95"/>
    <mergeCell ref="EE107:ES107"/>
    <mergeCell ref="EE106:ES106"/>
    <mergeCell ref="ET105:FG105"/>
    <mergeCell ref="DN107:ED107"/>
    <mergeCell ref="ET88:FH88"/>
    <mergeCell ref="EE99:ES99"/>
    <mergeCell ref="ET98:FJ98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AT86:BI86"/>
    <mergeCell ref="BJ82:CE82"/>
    <mergeCell ref="BJ110:CE110"/>
    <mergeCell ref="EE30:ES30"/>
    <mergeCell ref="ET30:FJ30"/>
    <mergeCell ref="ET86:FJ86"/>
    <mergeCell ref="ET87:FH87"/>
    <mergeCell ref="EE93:ES93"/>
    <mergeCell ref="ET93:FG93"/>
    <mergeCell ref="ET38:FJ38"/>
    <mergeCell ref="ET84:FJ84"/>
    <mergeCell ref="EE84:ES84"/>
    <mergeCell ref="ET103:FJ103"/>
    <mergeCell ref="ET111:FJ111"/>
    <mergeCell ref="ET104:FJ104"/>
    <mergeCell ref="ET107:FJ107"/>
    <mergeCell ref="ET106:FJ106"/>
    <mergeCell ref="ET110:FJ110"/>
    <mergeCell ref="ET108:FJ108"/>
    <mergeCell ref="A127:AM127"/>
    <mergeCell ref="AN127:AS127"/>
    <mergeCell ref="AT127:BI127"/>
    <mergeCell ref="BJ127:CE127"/>
    <mergeCell ref="CW126:DM126"/>
    <mergeCell ref="CW130:DM130"/>
    <mergeCell ref="BJ130:CE130"/>
    <mergeCell ref="A130:AM130"/>
    <mergeCell ref="BJ126:CE126"/>
    <mergeCell ref="CF130:CV130"/>
    <mergeCell ref="AN131:AS131"/>
    <mergeCell ref="CF129:CV129"/>
    <mergeCell ref="DN131:ED131"/>
    <mergeCell ref="DN127:ED127"/>
    <mergeCell ref="ET127:FJ127"/>
    <mergeCell ref="EE127:ES127"/>
    <mergeCell ref="AT131:BI131"/>
    <mergeCell ref="ET128:FJ128"/>
    <mergeCell ref="DN129:ED129"/>
    <mergeCell ref="BJ129:CE129"/>
    <mergeCell ref="ET129:FJ129"/>
    <mergeCell ref="ET134:FJ134"/>
    <mergeCell ref="EE134:ES134"/>
    <mergeCell ref="ET130:FJ130"/>
    <mergeCell ref="EE133:ES133"/>
    <mergeCell ref="EE130:ES130"/>
    <mergeCell ref="ET132:FJ132"/>
    <mergeCell ref="EE131:ES131"/>
    <mergeCell ref="ET131:FJ131"/>
    <mergeCell ref="ET133:FJ133"/>
    <mergeCell ref="BJ133:CE133"/>
    <mergeCell ref="CF131:CV131"/>
    <mergeCell ref="DN130:ED130"/>
    <mergeCell ref="DN134:ED134"/>
    <mergeCell ref="CW132:DM132"/>
    <mergeCell ref="CW134:DM134"/>
    <mergeCell ref="DN132:ED132"/>
    <mergeCell ref="CW131:DM131"/>
    <mergeCell ref="DN133:ED133"/>
    <mergeCell ref="CF133:CV133"/>
    <mergeCell ref="AN89:AS89"/>
    <mergeCell ref="AT97:BI97"/>
    <mergeCell ref="AT91:BI91"/>
    <mergeCell ref="AT92:BI92"/>
    <mergeCell ref="AT89:BI89"/>
    <mergeCell ref="AT90:BI90"/>
    <mergeCell ref="AT93:BI93"/>
    <mergeCell ref="AN96:AS96"/>
    <mergeCell ref="AT94:BI94"/>
    <mergeCell ref="AN90:AS90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0:AM90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5:CE125"/>
    <mergeCell ref="AN126:AS126"/>
    <mergeCell ref="A72:AM72"/>
    <mergeCell ref="A103:AK103"/>
    <mergeCell ref="A95:AM95"/>
    <mergeCell ref="A100:AM100"/>
    <mergeCell ref="A99:AK99"/>
    <mergeCell ref="A97:AM97"/>
    <mergeCell ref="A91:AM91"/>
    <mergeCell ref="A92:AM92"/>
    <mergeCell ref="BJ122:CE122"/>
    <mergeCell ref="AN121:AS121"/>
    <mergeCell ref="CW124:DM124"/>
    <mergeCell ref="A109:AM109"/>
    <mergeCell ref="BJ112:CE112"/>
    <mergeCell ref="BJ111:CE111"/>
    <mergeCell ref="AT111:BI111"/>
    <mergeCell ref="A74:AM74"/>
    <mergeCell ref="A126:AM126"/>
    <mergeCell ref="AT116:BI116"/>
    <mergeCell ref="AT119:BI119"/>
    <mergeCell ref="AT118:BI118"/>
    <mergeCell ref="BJ116:CE116"/>
    <mergeCell ref="AT117:BI117"/>
    <mergeCell ref="A112:AM112"/>
    <mergeCell ref="A116:AM116"/>
    <mergeCell ref="BJ109:CE109"/>
    <mergeCell ref="CW117:DM117"/>
    <mergeCell ref="A125:AM125"/>
    <mergeCell ref="CW118:DM118"/>
    <mergeCell ref="AT120:BI120"/>
    <mergeCell ref="AN125:AS125"/>
    <mergeCell ref="AT121:BI121"/>
    <mergeCell ref="BJ121:CE121"/>
    <mergeCell ref="A120:AM120"/>
    <mergeCell ref="BJ124:CE124"/>
    <mergeCell ref="CW123:DM123"/>
    <mergeCell ref="AT110:BI110"/>
    <mergeCell ref="BJ119:CE119"/>
    <mergeCell ref="BJ117:CE117"/>
    <mergeCell ref="EE110:ES110"/>
    <mergeCell ref="EE111:ES111"/>
    <mergeCell ref="DN110:ED110"/>
    <mergeCell ref="DN112:ED112"/>
    <mergeCell ref="EE118:ES118"/>
    <mergeCell ref="DN118:ED118"/>
    <mergeCell ref="CF117:CV117"/>
    <mergeCell ref="DN108:ED108"/>
    <mergeCell ref="EE116:ES116"/>
    <mergeCell ref="DN109:ED109"/>
    <mergeCell ref="A135:FG135"/>
    <mergeCell ref="CW133:DM133"/>
    <mergeCell ref="CF134:CV134"/>
    <mergeCell ref="A132:AM132"/>
    <mergeCell ref="A133:AM133"/>
    <mergeCell ref="CF132:CV132"/>
    <mergeCell ref="BJ134:CE134"/>
    <mergeCell ref="BJ132:CE132"/>
    <mergeCell ref="EE132:ES132"/>
    <mergeCell ref="ET95:FJ95"/>
    <mergeCell ref="ET89:FH89"/>
    <mergeCell ref="ET92:FG92"/>
    <mergeCell ref="EE90:ES90"/>
    <mergeCell ref="ET91:FJ91"/>
    <mergeCell ref="EE92:ES92"/>
    <mergeCell ref="EE95:ES95"/>
    <mergeCell ref="DN105:ED105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E65:ES6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64:ES64"/>
    <mergeCell ref="EE63:ES63"/>
    <mergeCell ref="EE57:ES57"/>
    <mergeCell ref="EE55:ES55"/>
    <mergeCell ref="EE53:ES53"/>
    <mergeCell ref="EE62:ES62"/>
    <mergeCell ref="EE58:ES58"/>
    <mergeCell ref="EE60:ES60"/>
    <mergeCell ref="EE61:ES61"/>
    <mergeCell ref="EE46:ES46"/>
    <mergeCell ref="CW48:DM48"/>
    <mergeCell ref="CW51:DM51"/>
    <mergeCell ref="DN50:ED50"/>
    <mergeCell ref="DN47:ED47"/>
    <mergeCell ref="CW50:DM50"/>
    <mergeCell ref="EE50:ES50"/>
    <mergeCell ref="CW47:DM47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7:FJ57"/>
    <mergeCell ref="EE59:ES59"/>
    <mergeCell ref="ET58:FJ58"/>
    <mergeCell ref="ET50:FG50"/>
    <mergeCell ref="ET55:FJ55"/>
    <mergeCell ref="ET52:FJ52"/>
    <mergeCell ref="ET54:FJ54"/>
    <mergeCell ref="ET59:FJ59"/>
    <mergeCell ref="EE56:ES56"/>
    <mergeCell ref="ET56:FJ56"/>
    <mergeCell ref="EE72:ES72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DN98:ED98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0:ED100"/>
    <mergeCell ref="DN103:ED103"/>
    <mergeCell ref="EE85:ES85"/>
    <mergeCell ref="EE96:ES96"/>
    <mergeCell ref="EE89:ES89"/>
    <mergeCell ref="EE91:ES91"/>
    <mergeCell ref="EE100:ES100"/>
    <mergeCell ref="EE79:ES79"/>
    <mergeCell ref="DN97:ED97"/>
    <mergeCell ref="DN95:ED95"/>
    <mergeCell ref="DN85:ED85"/>
    <mergeCell ref="DN88:ED88"/>
    <mergeCell ref="DN96:ED96"/>
    <mergeCell ref="EE94:ES94"/>
    <mergeCell ref="DN94:ED94"/>
    <mergeCell ref="DN83:ED83"/>
    <mergeCell ref="EE81:ES81"/>
    <mergeCell ref="DN106:ED106"/>
    <mergeCell ref="ET99:FJ99"/>
    <mergeCell ref="DN99:ED99"/>
    <mergeCell ref="DN102:ED102"/>
    <mergeCell ref="EE102:ES102"/>
    <mergeCell ref="ET100:FJ100"/>
    <mergeCell ref="ET101:FJ101"/>
    <mergeCell ref="EE101:ES101"/>
    <mergeCell ref="DN104:ED104"/>
    <mergeCell ref="DN101:ED101"/>
    <mergeCell ref="ET118:FG118"/>
    <mergeCell ref="ET123:FJ123"/>
    <mergeCell ref="ET125:FJ125"/>
    <mergeCell ref="EE105:ES105"/>
    <mergeCell ref="ET102:FJ102"/>
    <mergeCell ref="ET94:FJ94"/>
    <mergeCell ref="ET96:FJ96"/>
    <mergeCell ref="ET120:FJ120"/>
    <mergeCell ref="EE119:ES119"/>
    <mergeCell ref="ET116:FJ116"/>
    <mergeCell ref="EE126:ES126"/>
    <mergeCell ref="ET126:FJ126"/>
    <mergeCell ref="EE125:ES125"/>
    <mergeCell ref="ET97:FJ97"/>
    <mergeCell ref="EE98:ES98"/>
    <mergeCell ref="EE97:ES97"/>
    <mergeCell ref="EE103:ES103"/>
    <mergeCell ref="EE104:ES104"/>
    <mergeCell ref="EE121:ES121"/>
    <mergeCell ref="ET121:FJ121"/>
    <mergeCell ref="EE122:ES122"/>
    <mergeCell ref="ET122:FJ122"/>
    <mergeCell ref="ET124:FJ124"/>
    <mergeCell ref="DN124:ED124"/>
    <mergeCell ref="EE124:ES124"/>
    <mergeCell ref="DN123:ED123"/>
    <mergeCell ref="CW127:DM127"/>
    <mergeCell ref="CF119:CV119"/>
    <mergeCell ref="BJ123:CE123"/>
    <mergeCell ref="CW116:DM116"/>
    <mergeCell ref="DN121:ED121"/>
    <mergeCell ref="CW128:DM128"/>
    <mergeCell ref="DN122:ED122"/>
    <mergeCell ref="CW125:DM125"/>
    <mergeCell ref="CF124:CV124"/>
    <mergeCell ref="CF123:CV123"/>
    <mergeCell ref="BJ120:CE120"/>
    <mergeCell ref="BJ131:CE131"/>
    <mergeCell ref="CF120:CV120"/>
    <mergeCell ref="CF112:CV112"/>
    <mergeCell ref="CF111:CV111"/>
    <mergeCell ref="CF126:CV126"/>
    <mergeCell ref="CF127:CV127"/>
    <mergeCell ref="CF125:CV125"/>
    <mergeCell ref="CF122:CV122"/>
    <mergeCell ref="BJ118:CE118"/>
    <mergeCell ref="AT101:BI101"/>
    <mergeCell ref="AT103:BI103"/>
    <mergeCell ref="BJ104:CE104"/>
    <mergeCell ref="BJ102:CE102"/>
    <mergeCell ref="AT102:BI102"/>
    <mergeCell ref="AT105:BI105"/>
    <mergeCell ref="AT104:BI104"/>
    <mergeCell ref="A105:AM105"/>
    <mergeCell ref="A104:AM104"/>
    <mergeCell ref="A102:AM102"/>
    <mergeCell ref="A101:AK101"/>
    <mergeCell ref="AN105:AS105"/>
    <mergeCell ref="AN104:AS104"/>
    <mergeCell ref="AN102:AS102"/>
    <mergeCell ref="AN100:AS100"/>
    <mergeCell ref="AN91:AS91"/>
    <mergeCell ref="A93:AM93"/>
    <mergeCell ref="A96:AM96"/>
    <mergeCell ref="AN97:AS97"/>
    <mergeCell ref="AN92:AS92"/>
    <mergeCell ref="AN94:AS94"/>
    <mergeCell ref="A98:AK98"/>
    <mergeCell ref="AN95:AS95"/>
    <mergeCell ref="A94:AM94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30:AS130"/>
    <mergeCell ref="AT100:BI100"/>
    <mergeCell ref="AN109:AS109"/>
    <mergeCell ref="AT112:BI112"/>
    <mergeCell ref="AT109:BI109"/>
    <mergeCell ref="A82:AM82"/>
    <mergeCell ref="AT82:BI82"/>
    <mergeCell ref="AT88:BI88"/>
    <mergeCell ref="AT122:BI122"/>
    <mergeCell ref="AT123:BI123"/>
    <mergeCell ref="AT130:BI130"/>
    <mergeCell ref="AT124:BI124"/>
    <mergeCell ref="AT128:BI128"/>
    <mergeCell ref="AT132:BI132"/>
    <mergeCell ref="AT126:BI126"/>
    <mergeCell ref="AT125:BI125"/>
    <mergeCell ref="A131:AM131"/>
    <mergeCell ref="A134:AM134"/>
    <mergeCell ref="AN133:AS133"/>
    <mergeCell ref="AN134:AS134"/>
    <mergeCell ref="AT129:BI129"/>
    <mergeCell ref="AT134:BI134"/>
    <mergeCell ref="AT133:BI133"/>
    <mergeCell ref="AN132:AS132"/>
    <mergeCell ref="A129:AM129"/>
    <mergeCell ref="AN129:AS129"/>
    <mergeCell ref="A124:AM124"/>
    <mergeCell ref="AN124:AS124"/>
    <mergeCell ref="A123:AM123"/>
    <mergeCell ref="AN123:AS123"/>
    <mergeCell ref="A122:AM122"/>
    <mergeCell ref="AN119:AS119"/>
    <mergeCell ref="A121:AM121"/>
    <mergeCell ref="AN120:AS120"/>
    <mergeCell ref="A119:AM119"/>
    <mergeCell ref="AN122:AS122"/>
    <mergeCell ref="AN111:AS111"/>
    <mergeCell ref="A117:AM117"/>
    <mergeCell ref="AN117:AS117"/>
    <mergeCell ref="A118:AM118"/>
    <mergeCell ref="AN110:AS110"/>
    <mergeCell ref="AN112:AS112"/>
    <mergeCell ref="AN116:AS116"/>
    <mergeCell ref="AN118:AS118"/>
    <mergeCell ref="A111:AM111"/>
    <mergeCell ref="A110:AM110"/>
    <mergeCell ref="A106:AM106"/>
    <mergeCell ref="A108:AM108"/>
    <mergeCell ref="AN108:AS108"/>
    <mergeCell ref="AN107:AS107"/>
    <mergeCell ref="AN106:AS106"/>
    <mergeCell ref="AT106:BI106"/>
    <mergeCell ref="A107:AM107"/>
    <mergeCell ref="AT108:BI108"/>
    <mergeCell ref="AT107:BI107"/>
    <mergeCell ref="AN93:AS93"/>
    <mergeCell ref="AT95:BI95"/>
    <mergeCell ref="BJ90:CE90"/>
    <mergeCell ref="AT98:BI98"/>
    <mergeCell ref="BJ93:CE93"/>
    <mergeCell ref="AT99:BI99"/>
    <mergeCell ref="BJ94:CE94"/>
    <mergeCell ref="AT96:BI96"/>
    <mergeCell ref="AT81:BI81"/>
    <mergeCell ref="AT78:BI78"/>
    <mergeCell ref="BJ86:CE86"/>
    <mergeCell ref="CF81:CV81"/>
    <mergeCell ref="CF82:CV82"/>
    <mergeCell ref="CF79:CV79"/>
    <mergeCell ref="CF85:CV85"/>
    <mergeCell ref="BJ84:CE84"/>
    <mergeCell ref="BJ85:CE85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06:DM106"/>
    <mergeCell ref="CW105:DM105"/>
    <mergeCell ref="CW101:DM101"/>
    <mergeCell ref="CW103:DM103"/>
    <mergeCell ref="BJ92:CE92"/>
    <mergeCell ref="CF95:CV95"/>
    <mergeCell ref="BJ98:CE98"/>
    <mergeCell ref="CW102:DM102"/>
    <mergeCell ref="CW100:DM100"/>
    <mergeCell ref="CW104:DM104"/>
    <mergeCell ref="BJ88:CE88"/>
    <mergeCell ref="CF94:CV94"/>
    <mergeCell ref="CW95:DM95"/>
    <mergeCell ref="BJ101:CE101"/>
    <mergeCell ref="BJ96:CE96"/>
    <mergeCell ref="CW94:DM94"/>
    <mergeCell ref="CF91:CV91"/>
    <mergeCell ref="CF93:CV93"/>
    <mergeCell ref="CF101:CV101"/>
    <mergeCell ref="BJ91:CE91"/>
    <mergeCell ref="CF109:CV109"/>
    <mergeCell ref="CW112:DM112"/>
    <mergeCell ref="CW110:DM110"/>
    <mergeCell ref="CW111:DM111"/>
    <mergeCell ref="CW107:DM107"/>
    <mergeCell ref="CW109:DM109"/>
    <mergeCell ref="CW108:DM108"/>
    <mergeCell ref="CF108:CV108"/>
    <mergeCell ref="CF110:CV110"/>
    <mergeCell ref="CF104:CV104"/>
    <mergeCell ref="BJ107:CE107"/>
    <mergeCell ref="CF106:CV106"/>
    <mergeCell ref="CF105:CV105"/>
    <mergeCell ref="CF103:CV103"/>
    <mergeCell ref="CF102:CV102"/>
    <mergeCell ref="BJ105:CE105"/>
    <mergeCell ref="DN120:ED120"/>
    <mergeCell ref="BJ99:CE99"/>
    <mergeCell ref="BJ97:CE97"/>
    <mergeCell ref="CF99:CV99"/>
    <mergeCell ref="CW99:DM99"/>
    <mergeCell ref="CW96:DM96"/>
    <mergeCell ref="CW98:DM98"/>
    <mergeCell ref="BJ106:CE106"/>
    <mergeCell ref="CF97:CV97"/>
    <mergeCell ref="BJ100:CE100"/>
    <mergeCell ref="BJ108:CE108"/>
    <mergeCell ref="BJ103:CE103"/>
    <mergeCell ref="CW97:DM97"/>
    <mergeCell ref="CF92:CV92"/>
    <mergeCell ref="DN93:ED93"/>
    <mergeCell ref="CW92:DM92"/>
    <mergeCell ref="DN92:ED92"/>
    <mergeCell ref="CF96:CV96"/>
    <mergeCell ref="CF98:CV98"/>
    <mergeCell ref="CF107:CV107"/>
    <mergeCell ref="DN90:ED90"/>
    <mergeCell ref="DN89:ED89"/>
    <mergeCell ref="DN87:ED87"/>
    <mergeCell ref="CW88:DM88"/>
    <mergeCell ref="CW86:DM86"/>
    <mergeCell ref="CF100:CV100"/>
    <mergeCell ref="CF89:CV89"/>
    <mergeCell ref="CF90:CV90"/>
    <mergeCell ref="CW93:DM93"/>
    <mergeCell ref="CF88:CV88"/>
    <mergeCell ref="DN91:ED91"/>
    <mergeCell ref="DN84:ED84"/>
    <mergeCell ref="CW90:DM90"/>
    <mergeCell ref="BJ89:CE89"/>
    <mergeCell ref="CF86:CV86"/>
    <mergeCell ref="CF87:CV87"/>
    <mergeCell ref="CF84:CV84"/>
    <mergeCell ref="CW91:DM91"/>
    <mergeCell ref="CW89:DM89"/>
    <mergeCell ref="DN86:ED86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28:AM128"/>
    <mergeCell ref="AN128:AS128"/>
    <mergeCell ref="BJ76:CE76"/>
    <mergeCell ref="AT52:BI52"/>
    <mergeCell ref="BJ128:CE128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DN72:ED72"/>
    <mergeCell ref="EE129:ES129"/>
    <mergeCell ref="CW129:DM129"/>
    <mergeCell ref="CF128:CV128"/>
    <mergeCell ref="DN128:ED128"/>
    <mergeCell ref="EE128:ES128"/>
    <mergeCell ref="CW72:DM72"/>
    <mergeCell ref="CW76:DM76"/>
    <mergeCell ref="DN73:ED73"/>
    <mergeCell ref="DN75:ED75"/>
    <mergeCell ref="EE71:ES71"/>
    <mergeCell ref="CF60:CV60"/>
    <mergeCell ref="DN126:ED126"/>
    <mergeCell ref="CW122:DM122"/>
    <mergeCell ref="EE123:ES123"/>
    <mergeCell ref="DN125:ED125"/>
    <mergeCell ref="CW69:DM69"/>
    <mergeCell ref="EE69:ES69"/>
    <mergeCell ref="CW70:DM70"/>
    <mergeCell ref="CW74:DM7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37"/>
  <sheetViews>
    <sheetView zoomScale="75" zoomScaleNormal="75" zoomScaleSheetLayoutView="80" zoomScalePageLayoutView="0" workbookViewId="0" topLeftCell="A232">
      <selection activeCell="A256" sqref="A256:IV289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42" t="s">
        <v>0</v>
      </c>
      <c r="B1" s="242" t="s">
        <v>73</v>
      </c>
      <c r="C1" s="244" t="s">
        <v>391</v>
      </c>
      <c r="D1" s="245"/>
      <c r="E1" s="245"/>
      <c r="F1" s="245"/>
      <c r="G1" s="246"/>
      <c r="H1" s="250" t="s">
        <v>384</v>
      </c>
      <c r="I1" s="242" t="s">
        <v>392</v>
      </c>
      <c r="J1" s="239" t="s">
        <v>393</v>
      </c>
      <c r="K1" s="240"/>
      <c r="L1" s="240"/>
      <c r="M1" s="241"/>
      <c r="N1" s="237" t="s">
        <v>159</v>
      </c>
      <c r="O1" s="238"/>
    </row>
    <row r="2" spans="1:254" s="65" customFormat="1" ht="116.25" customHeight="1">
      <c r="A2" s="243"/>
      <c r="B2" s="243"/>
      <c r="C2" s="247"/>
      <c r="D2" s="248"/>
      <c r="E2" s="248"/>
      <c r="F2" s="248"/>
      <c r="G2" s="249"/>
      <c r="H2" s="251"/>
      <c r="I2" s="243"/>
      <c r="J2" s="60" t="s">
        <v>394</v>
      </c>
      <c r="K2" s="60" t="s">
        <v>74</v>
      </c>
      <c r="L2" s="60" t="s">
        <v>75</v>
      </c>
      <c r="M2" s="63" t="s">
        <v>156</v>
      </c>
      <c r="N2" s="62" t="s">
        <v>76</v>
      </c>
      <c r="O2" s="62" t="s">
        <v>77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27" t="s">
        <v>332</v>
      </c>
      <c r="E3" s="228"/>
      <c r="F3" s="228"/>
      <c r="G3" s="228"/>
      <c r="H3" s="228"/>
      <c r="I3" s="229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333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H5+H14+H31+H34+H46+H56+H61+H64+H67+H71+H85+H88+H91+H102+H111+H114+H117+H120+H138+H141+H145+H156+H178+H186+H189+H196+H200+H203+H206+H216+H227+H231+H234</f>
        <v>19496600</v>
      </c>
      <c r="I4" s="4">
        <f>I5+I14+I31+I34+I46+I56+I61+I64+I67+I71+I85+I88+I91+I102+I111+I114+I117+I120+I138+I141+I145+I156+I178+I186+I189+I196+I200+I203+I206+I216+I227+I231+I234</f>
        <v>14028320.91</v>
      </c>
      <c r="J4" s="4">
        <f>J5+J14+J31+J34+J46+J56+J61+J64+J67+J71+J85+J88+J91+J102+J111+J114+J117+J120+J138+J141+J145+J156+J178+J186+J189+J196+J200+J203+J206+J216+J227+J231+J234</f>
        <v>14028320.91</v>
      </c>
      <c r="K4" s="4">
        <f>K5+K14+K31+K34+K46+K56+K61+K64+K71+K85+K88+K91+K102+K111+K120+K138+K156+K178+K186+K196+K203+K206+K216+K227+K231+K234</f>
        <v>0</v>
      </c>
      <c r="L4" s="4">
        <f>L5+L14+L31+L34+L46+L56+L61+L64+L71+L85+L88+L91+L102+L111+L120+L138+L156+L178+L186+L196+L203+L206+L216+L227+L231+L234</f>
        <v>0</v>
      </c>
      <c r="M4" s="4">
        <f>M5+M14+M31+M34+M46+M56+M61+M64+M67+M71+M85+M88+M91+M102+M111+M114+M117+M120+M138+M141+M145+M156+M178+M186+M189+M196+M200+M203+M206+M216+M227+M231+M234</f>
        <v>14028320.91</v>
      </c>
      <c r="N4" s="4">
        <f>H4-J4</f>
        <v>5468279.09</v>
      </c>
      <c r="O4" s="4">
        <v>0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105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4171400</v>
      </c>
      <c r="I5" s="4">
        <f t="shared" si="0"/>
        <v>2093851.47</v>
      </c>
      <c r="J5" s="4">
        <f t="shared" si="0"/>
        <v>2093851.47</v>
      </c>
      <c r="K5" s="4">
        <f t="shared" si="0"/>
        <v>0</v>
      </c>
      <c r="L5" s="4">
        <f t="shared" si="0"/>
        <v>0</v>
      </c>
      <c r="M5" s="4">
        <f t="shared" si="0"/>
        <v>2093851.47</v>
      </c>
      <c r="N5" s="4">
        <f>H5-J5</f>
        <v>2077548.53</v>
      </c>
      <c r="O5" s="4">
        <v>0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15" s="84" customFormat="1" ht="30" customHeight="1">
      <c r="A6" s="5" t="s">
        <v>3</v>
      </c>
      <c r="B6" s="6">
        <v>951</v>
      </c>
      <c r="C6" s="6" t="s">
        <v>13</v>
      </c>
      <c r="D6" s="7" t="s">
        <v>105</v>
      </c>
      <c r="E6" s="6">
        <v>120</v>
      </c>
      <c r="F6" s="7" t="s">
        <v>4</v>
      </c>
      <c r="G6" s="7" t="s">
        <v>1</v>
      </c>
      <c r="H6" s="8">
        <f>H7+H8+H9+H10</f>
        <v>3896900</v>
      </c>
      <c r="I6" s="8">
        <f>I7+I8+I9+I10</f>
        <v>1985784.07</v>
      </c>
      <c r="J6" s="8">
        <f>J7+J8+J9+J10</f>
        <v>1985784.07</v>
      </c>
      <c r="K6" s="8">
        <f>K7+K9</f>
        <v>0</v>
      </c>
      <c r="L6" s="8">
        <f>L7+L9</f>
        <v>0</v>
      </c>
      <c r="M6" s="8">
        <f>M7+M8+M9+M10</f>
        <v>1985784.07</v>
      </c>
      <c r="N6" s="8">
        <f aca="true" t="shared" si="1" ref="N6:N73">H6-J6</f>
        <v>1911115.93</v>
      </c>
      <c r="O6" s="8">
        <v>0</v>
      </c>
    </row>
    <row r="7" spans="1:15" s="84" customFormat="1" ht="16.5" customHeight="1">
      <c r="A7" s="5" t="s">
        <v>6</v>
      </c>
      <c r="B7" s="6">
        <v>951</v>
      </c>
      <c r="C7" s="6" t="s">
        <v>13</v>
      </c>
      <c r="D7" s="7" t="s">
        <v>105</v>
      </c>
      <c r="E7" s="6">
        <v>121</v>
      </c>
      <c r="F7" s="7" t="s">
        <v>7</v>
      </c>
      <c r="G7" s="7">
        <v>100</v>
      </c>
      <c r="H7" s="8">
        <v>2914700</v>
      </c>
      <c r="I7" s="8">
        <v>1526155.59</v>
      </c>
      <c r="J7" s="8">
        <v>1526155.59</v>
      </c>
      <c r="K7" s="8">
        <v>0</v>
      </c>
      <c r="L7" s="8">
        <v>0</v>
      </c>
      <c r="M7" s="8">
        <v>1526155.59</v>
      </c>
      <c r="N7" s="8">
        <f t="shared" si="1"/>
        <v>1388544.41</v>
      </c>
      <c r="O7" s="8">
        <v>0</v>
      </c>
    </row>
    <row r="8" spans="1:15" s="84" customFormat="1" ht="16.5" customHeight="1">
      <c r="A8" s="5" t="s">
        <v>6</v>
      </c>
      <c r="B8" s="6">
        <v>951</v>
      </c>
      <c r="C8" s="6" t="s">
        <v>13</v>
      </c>
      <c r="D8" s="7" t="s">
        <v>105</v>
      </c>
      <c r="E8" s="6">
        <v>121</v>
      </c>
      <c r="F8" s="7" t="s">
        <v>7</v>
      </c>
      <c r="G8" s="7">
        <v>130</v>
      </c>
      <c r="H8" s="8">
        <v>14600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14600</v>
      </c>
      <c r="O8" s="8">
        <v>0</v>
      </c>
    </row>
    <row r="9" spans="1:15" s="84" customFormat="1" ht="20.25" customHeight="1">
      <c r="A9" s="5" t="s">
        <v>9</v>
      </c>
      <c r="B9" s="6">
        <v>951</v>
      </c>
      <c r="C9" s="6" t="s">
        <v>13</v>
      </c>
      <c r="D9" s="7" t="s">
        <v>105</v>
      </c>
      <c r="E9" s="6">
        <v>129</v>
      </c>
      <c r="F9" s="7" t="s">
        <v>10</v>
      </c>
      <c r="G9" s="7">
        <v>100</v>
      </c>
      <c r="H9" s="8">
        <v>963100</v>
      </c>
      <c r="I9" s="8">
        <v>459628.48</v>
      </c>
      <c r="J9" s="8">
        <v>459628.48</v>
      </c>
      <c r="K9" s="8">
        <v>0</v>
      </c>
      <c r="L9" s="8">
        <v>0</v>
      </c>
      <c r="M9" s="8">
        <v>459628.48</v>
      </c>
      <c r="N9" s="8">
        <f t="shared" si="1"/>
        <v>503471.52</v>
      </c>
      <c r="O9" s="8">
        <v>0</v>
      </c>
    </row>
    <row r="10" spans="1:15" s="84" customFormat="1" ht="20.25" customHeight="1">
      <c r="A10" s="5" t="s">
        <v>9</v>
      </c>
      <c r="B10" s="6">
        <v>951</v>
      </c>
      <c r="C10" s="6" t="s">
        <v>13</v>
      </c>
      <c r="D10" s="7" t="s">
        <v>105</v>
      </c>
      <c r="E10" s="6">
        <v>129</v>
      </c>
      <c r="F10" s="7" t="s">
        <v>10</v>
      </c>
      <c r="G10" s="7">
        <v>130</v>
      </c>
      <c r="H10" s="8">
        <v>4500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4500</v>
      </c>
      <c r="O10" s="8">
        <v>0</v>
      </c>
    </row>
    <row r="11" spans="1:16" s="84" customFormat="1" ht="31.5" customHeight="1">
      <c r="A11" s="5" t="s">
        <v>3</v>
      </c>
      <c r="B11" s="6">
        <v>951</v>
      </c>
      <c r="C11" s="6" t="s">
        <v>13</v>
      </c>
      <c r="D11" s="7" t="s">
        <v>105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274500</v>
      </c>
      <c r="I11" s="8">
        <f t="shared" si="2"/>
        <v>108067.4</v>
      </c>
      <c r="J11" s="8">
        <f t="shared" si="2"/>
        <v>108067.4</v>
      </c>
      <c r="K11" s="8">
        <f t="shared" si="2"/>
        <v>0</v>
      </c>
      <c r="L11" s="8">
        <f t="shared" si="2"/>
        <v>0</v>
      </c>
      <c r="M11" s="8">
        <f t="shared" si="2"/>
        <v>108067.4</v>
      </c>
      <c r="N11" s="8">
        <f t="shared" si="1"/>
        <v>166432.6</v>
      </c>
      <c r="O11" s="8">
        <v>0</v>
      </c>
      <c r="P11" s="11"/>
    </row>
    <row r="12" spans="1:15" s="84" customFormat="1" ht="20.25" customHeight="1">
      <c r="A12" s="5" t="s">
        <v>11</v>
      </c>
      <c r="B12" s="6">
        <v>951</v>
      </c>
      <c r="C12" s="6" t="s">
        <v>13</v>
      </c>
      <c r="D12" s="7" t="s">
        <v>105</v>
      </c>
      <c r="E12" s="6">
        <v>122</v>
      </c>
      <c r="F12" s="7" t="s">
        <v>12</v>
      </c>
      <c r="G12" s="7">
        <v>100</v>
      </c>
      <c r="H12" s="8">
        <v>274500</v>
      </c>
      <c r="I12" s="8">
        <v>108067.4</v>
      </c>
      <c r="J12" s="8">
        <v>108067.4</v>
      </c>
      <c r="K12" s="8">
        <v>0</v>
      </c>
      <c r="L12" s="8">
        <v>0</v>
      </c>
      <c r="M12" s="8">
        <v>108067.4</v>
      </c>
      <c r="N12" s="8">
        <f t="shared" si="1"/>
        <v>166432.6</v>
      </c>
      <c r="O12" s="8">
        <v>0</v>
      </c>
    </row>
    <row r="13" spans="1:15" s="84" customFormat="1" ht="20.25" customHeight="1" hidden="1">
      <c r="A13" s="5" t="s">
        <v>9</v>
      </c>
      <c r="B13" s="6">
        <v>951</v>
      </c>
      <c r="C13" s="6" t="s">
        <v>13</v>
      </c>
      <c r="D13" s="7" t="s">
        <v>105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v>0</v>
      </c>
    </row>
    <row r="14" spans="1:254" s="68" customFormat="1" ht="33.75" customHeight="1">
      <c r="A14" s="1" t="s">
        <v>21</v>
      </c>
      <c r="B14" s="2">
        <v>951</v>
      </c>
      <c r="C14" s="2" t="s">
        <v>13</v>
      </c>
      <c r="D14" s="3" t="s">
        <v>106</v>
      </c>
      <c r="E14" s="3" t="s">
        <v>1</v>
      </c>
      <c r="F14" s="3" t="s">
        <v>1</v>
      </c>
      <c r="G14" s="3" t="s">
        <v>1</v>
      </c>
      <c r="H14" s="4">
        <f>H15+H23</f>
        <v>673200</v>
      </c>
      <c r="I14" s="4">
        <f>I15+I24+I27</f>
        <v>210629.04</v>
      </c>
      <c r="J14" s="4">
        <f>J15+J24+J27</f>
        <v>210629.04</v>
      </c>
      <c r="K14" s="4">
        <f>K15+K27</f>
        <v>0</v>
      </c>
      <c r="L14" s="4">
        <f>L15+L27</f>
        <v>0</v>
      </c>
      <c r="M14" s="4">
        <f>M15+M24+M27</f>
        <v>210629.04</v>
      </c>
      <c r="N14" s="4">
        <f t="shared" si="1"/>
        <v>462570.95999999996</v>
      </c>
      <c r="O14" s="4">
        <v>0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</row>
    <row r="15" spans="1:15" s="84" customFormat="1" ht="21.75" customHeight="1">
      <c r="A15" s="5" t="s">
        <v>14</v>
      </c>
      <c r="B15" s="6">
        <v>951</v>
      </c>
      <c r="C15" s="6" t="s">
        <v>13</v>
      </c>
      <c r="D15" s="7" t="s">
        <v>106</v>
      </c>
      <c r="E15" s="7" t="s">
        <v>16</v>
      </c>
      <c r="F15" s="7">
        <v>220</v>
      </c>
      <c r="G15" s="7" t="s">
        <v>1</v>
      </c>
      <c r="H15" s="8">
        <f>H16+H18+H19+H20</f>
        <v>600700</v>
      </c>
      <c r="I15" s="8">
        <f>I16+I18+I19+I20</f>
        <v>145684.06</v>
      </c>
      <c r="J15" s="8">
        <f>J16+J18+J19+J20</f>
        <v>145684.06</v>
      </c>
      <c r="K15" s="8">
        <f>K16+K17+K18+K19+K20</f>
        <v>0</v>
      </c>
      <c r="L15" s="8">
        <f>L16+L17+L18+L19+L20</f>
        <v>0</v>
      </c>
      <c r="M15" s="8">
        <f>M16+M18+M19+M20</f>
        <v>145684.06</v>
      </c>
      <c r="N15" s="8">
        <f t="shared" si="1"/>
        <v>455015.94</v>
      </c>
      <c r="O15" s="8">
        <v>0</v>
      </c>
    </row>
    <row r="16" spans="1:15" s="84" customFormat="1" ht="18.75" customHeight="1">
      <c r="A16" s="5" t="s">
        <v>22</v>
      </c>
      <c r="B16" s="6">
        <v>951</v>
      </c>
      <c r="C16" s="6" t="s">
        <v>13</v>
      </c>
      <c r="D16" s="7" t="s">
        <v>106</v>
      </c>
      <c r="E16" s="7" t="s">
        <v>16</v>
      </c>
      <c r="F16" s="7">
        <v>221</v>
      </c>
      <c r="G16" s="7">
        <v>100</v>
      </c>
      <c r="H16" s="8">
        <v>48000</v>
      </c>
      <c r="I16" s="8">
        <v>20933.57</v>
      </c>
      <c r="J16" s="8">
        <v>20933.57</v>
      </c>
      <c r="K16" s="8">
        <v>0</v>
      </c>
      <c r="L16" s="8">
        <v>0</v>
      </c>
      <c r="M16" s="8">
        <v>20933.57</v>
      </c>
      <c r="N16" s="8">
        <f t="shared" si="1"/>
        <v>27066.43</v>
      </c>
      <c r="O16" s="8">
        <v>0</v>
      </c>
    </row>
    <row r="17" spans="1:15" s="84" customFormat="1" ht="17.25" customHeight="1" hidden="1">
      <c r="A17" s="5" t="s">
        <v>23</v>
      </c>
      <c r="B17" s="6">
        <v>951</v>
      </c>
      <c r="C17" s="6" t="s">
        <v>13</v>
      </c>
      <c r="D17" s="7" t="s">
        <v>106</v>
      </c>
      <c r="E17" s="7" t="s">
        <v>16</v>
      </c>
      <c r="F17" s="7">
        <v>222</v>
      </c>
      <c r="G17" s="7" t="s">
        <v>8</v>
      </c>
      <c r="H17" s="8">
        <v>0</v>
      </c>
      <c r="I17" s="8"/>
      <c r="J17" s="8"/>
      <c r="K17" s="8">
        <v>0</v>
      </c>
      <c r="L17" s="8">
        <v>0</v>
      </c>
      <c r="M17" s="8"/>
      <c r="N17" s="8">
        <f t="shared" si="1"/>
        <v>0</v>
      </c>
      <c r="O17" s="8">
        <v>0</v>
      </c>
    </row>
    <row r="18" spans="1:15" s="84" customFormat="1" ht="19.5" customHeight="1">
      <c r="A18" s="5" t="s">
        <v>108</v>
      </c>
      <c r="B18" s="6">
        <v>951</v>
      </c>
      <c r="C18" s="6" t="s">
        <v>13</v>
      </c>
      <c r="D18" s="7" t="s">
        <v>106</v>
      </c>
      <c r="E18" s="7" t="s">
        <v>16</v>
      </c>
      <c r="F18" s="7">
        <v>224</v>
      </c>
      <c r="G18" s="7">
        <v>100</v>
      </c>
      <c r="H18" s="8">
        <v>360000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360000</v>
      </c>
      <c r="O18" s="8">
        <v>0</v>
      </c>
    </row>
    <row r="19" spans="1:15" s="84" customFormat="1" ht="20.25" customHeight="1">
      <c r="A19" s="5" t="s">
        <v>109</v>
      </c>
      <c r="B19" s="6">
        <v>951</v>
      </c>
      <c r="C19" s="6" t="s">
        <v>13</v>
      </c>
      <c r="D19" s="7" t="s">
        <v>106</v>
      </c>
      <c r="E19" s="7" t="s">
        <v>16</v>
      </c>
      <c r="F19" s="7">
        <v>225</v>
      </c>
      <c r="G19" s="7">
        <v>100</v>
      </c>
      <c r="H19" s="8">
        <v>13500</v>
      </c>
      <c r="I19" s="8">
        <v>8200</v>
      </c>
      <c r="J19" s="8">
        <v>8200</v>
      </c>
      <c r="K19" s="8">
        <v>0</v>
      </c>
      <c r="L19" s="8">
        <v>0</v>
      </c>
      <c r="M19" s="8">
        <v>8200</v>
      </c>
      <c r="N19" s="8">
        <f t="shared" si="1"/>
        <v>5300</v>
      </c>
      <c r="O19" s="8">
        <v>0</v>
      </c>
    </row>
    <row r="20" spans="1:15" s="84" customFormat="1" ht="19.5" customHeight="1">
      <c r="A20" s="5" t="s">
        <v>17</v>
      </c>
      <c r="B20" s="6">
        <v>951</v>
      </c>
      <c r="C20" s="6" t="s">
        <v>13</v>
      </c>
      <c r="D20" s="7" t="s">
        <v>106</v>
      </c>
      <c r="E20" s="7" t="s">
        <v>16</v>
      </c>
      <c r="F20" s="7">
        <v>226</v>
      </c>
      <c r="G20" s="7" t="s">
        <v>423</v>
      </c>
      <c r="H20" s="8">
        <v>179200</v>
      </c>
      <c r="I20" s="8">
        <v>116550.49</v>
      </c>
      <c r="J20" s="8">
        <v>116550.49</v>
      </c>
      <c r="K20" s="8">
        <v>0</v>
      </c>
      <c r="L20" s="8">
        <v>0</v>
      </c>
      <c r="M20" s="8">
        <v>116550.49</v>
      </c>
      <c r="N20" s="8">
        <f t="shared" si="1"/>
        <v>62649.509999999995</v>
      </c>
      <c r="O20" s="8">
        <v>0</v>
      </c>
    </row>
    <row r="21" spans="1:15" s="84" customFormat="1" ht="21.75" customHeight="1" hidden="1">
      <c r="A21" s="5" t="s">
        <v>27</v>
      </c>
      <c r="B21" s="6">
        <v>951</v>
      </c>
      <c r="C21" s="6" t="s">
        <v>13</v>
      </c>
      <c r="D21" s="7" t="s">
        <v>106</v>
      </c>
      <c r="E21" s="7" t="s">
        <v>16</v>
      </c>
      <c r="F21" s="7" t="s">
        <v>28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8"/>
      <c r="N21" s="8">
        <f t="shared" si="1"/>
        <v>0</v>
      </c>
      <c r="O21" s="8">
        <v>0</v>
      </c>
    </row>
    <row r="22" spans="1:15" s="84" customFormat="1" ht="18" customHeight="1" hidden="1">
      <c r="A22" s="5" t="s">
        <v>27</v>
      </c>
      <c r="B22" s="6">
        <v>951</v>
      </c>
      <c r="C22" s="6" t="s">
        <v>13</v>
      </c>
      <c r="D22" s="7" t="s">
        <v>106</v>
      </c>
      <c r="E22" s="7" t="s">
        <v>16</v>
      </c>
      <c r="F22" s="7" t="s">
        <v>28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"/>
      <c r="N22" s="8">
        <f t="shared" si="1"/>
        <v>0</v>
      </c>
      <c r="O22" s="8">
        <v>0</v>
      </c>
    </row>
    <row r="23" spans="1:15" s="84" customFormat="1" ht="26.25" customHeight="1">
      <c r="A23" s="5" t="s">
        <v>389</v>
      </c>
      <c r="B23" s="6">
        <v>951</v>
      </c>
      <c r="C23" s="6" t="s">
        <v>13</v>
      </c>
      <c r="D23" s="7" t="s">
        <v>106</v>
      </c>
      <c r="E23" s="7" t="s">
        <v>16</v>
      </c>
      <c r="F23" s="7">
        <v>300</v>
      </c>
      <c r="G23" s="7" t="s">
        <v>1</v>
      </c>
      <c r="H23" s="8">
        <f>H24+H27</f>
        <v>72500</v>
      </c>
      <c r="I23" s="8">
        <f>I24+I27</f>
        <v>64944.98</v>
      </c>
      <c r="J23" s="8">
        <f>J24+J27</f>
        <v>64944.98</v>
      </c>
      <c r="K23" s="8">
        <f>K24</f>
        <v>0</v>
      </c>
      <c r="L23" s="8">
        <f>L24</f>
        <v>0</v>
      </c>
      <c r="M23" s="8">
        <f>M24+M27</f>
        <v>64944.98</v>
      </c>
      <c r="N23" s="8">
        <f t="shared" si="1"/>
        <v>7555.019999999997</v>
      </c>
      <c r="O23" s="8">
        <v>0</v>
      </c>
    </row>
    <row r="24" spans="1:15" s="84" customFormat="1" ht="26.25" customHeight="1">
      <c r="A24" s="5" t="s">
        <v>107</v>
      </c>
      <c r="B24" s="6">
        <v>951</v>
      </c>
      <c r="C24" s="6" t="s">
        <v>13</v>
      </c>
      <c r="D24" s="7" t="s">
        <v>106</v>
      </c>
      <c r="E24" s="7" t="s">
        <v>16</v>
      </c>
      <c r="F24" s="7">
        <v>310</v>
      </c>
      <c r="G24" s="7" t="s">
        <v>1</v>
      </c>
      <c r="H24" s="8">
        <f>H26+H25</f>
        <v>67500</v>
      </c>
      <c r="I24" s="8">
        <f>I26+I25</f>
        <v>64445.98</v>
      </c>
      <c r="J24" s="8">
        <f>J26+J25</f>
        <v>64445.98</v>
      </c>
      <c r="K24" s="8">
        <f>K26</f>
        <v>0</v>
      </c>
      <c r="L24" s="8">
        <f>L26</f>
        <v>0</v>
      </c>
      <c r="M24" s="8">
        <f>M26+M25</f>
        <v>64445.98</v>
      </c>
      <c r="N24" s="8">
        <f t="shared" si="1"/>
        <v>3054.019999999997</v>
      </c>
      <c r="O24" s="8">
        <v>0</v>
      </c>
    </row>
    <row r="25" spans="1:15" s="84" customFormat="1" ht="24" customHeight="1">
      <c r="A25" s="5" t="s">
        <v>107</v>
      </c>
      <c r="B25" s="6">
        <v>951</v>
      </c>
      <c r="C25" s="6" t="s">
        <v>13</v>
      </c>
      <c r="D25" s="7" t="s">
        <v>106</v>
      </c>
      <c r="E25" s="7" t="s">
        <v>16</v>
      </c>
      <c r="F25" s="7">
        <v>310</v>
      </c>
      <c r="G25" s="7">
        <v>100</v>
      </c>
      <c r="H25" s="8">
        <v>17500</v>
      </c>
      <c r="I25" s="8">
        <v>17495</v>
      </c>
      <c r="J25" s="8">
        <v>17495</v>
      </c>
      <c r="K25" s="8">
        <v>0</v>
      </c>
      <c r="L25" s="8">
        <v>0</v>
      </c>
      <c r="M25" s="8">
        <v>17495</v>
      </c>
      <c r="N25" s="8">
        <f>H25-J25</f>
        <v>5</v>
      </c>
      <c r="O25" s="8">
        <v>0</v>
      </c>
    </row>
    <row r="26" spans="1:15" s="84" customFormat="1" ht="24" customHeight="1">
      <c r="A26" s="5" t="s">
        <v>107</v>
      </c>
      <c r="B26" s="6">
        <v>951</v>
      </c>
      <c r="C26" s="6" t="s">
        <v>13</v>
      </c>
      <c r="D26" s="7" t="s">
        <v>106</v>
      </c>
      <c r="E26" s="7" t="s">
        <v>16</v>
      </c>
      <c r="F26" s="7">
        <v>310</v>
      </c>
      <c r="G26" s="7">
        <v>123</v>
      </c>
      <c r="H26" s="8">
        <v>50000</v>
      </c>
      <c r="I26" s="8">
        <v>46950.98</v>
      </c>
      <c r="J26" s="8">
        <v>46950.98</v>
      </c>
      <c r="K26" s="8">
        <v>0</v>
      </c>
      <c r="L26" s="8">
        <v>0</v>
      </c>
      <c r="M26" s="8">
        <v>46950.98</v>
      </c>
      <c r="N26" s="8">
        <f t="shared" si="1"/>
        <v>3049.019999999997</v>
      </c>
      <c r="O26" s="8">
        <v>0</v>
      </c>
    </row>
    <row r="27" spans="1:15" s="84" customFormat="1" ht="22.5" customHeight="1">
      <c r="A27" s="5" t="s">
        <v>19</v>
      </c>
      <c r="B27" s="6">
        <v>951</v>
      </c>
      <c r="C27" s="6" t="s">
        <v>13</v>
      </c>
      <c r="D27" s="7" t="s">
        <v>106</v>
      </c>
      <c r="E27" s="7" t="s">
        <v>16</v>
      </c>
      <c r="F27" s="7">
        <v>340</v>
      </c>
      <c r="G27" s="7" t="s">
        <v>1</v>
      </c>
      <c r="H27" s="8">
        <f aca="true" t="shared" si="3" ref="H27:M27">H28</f>
        <v>5000</v>
      </c>
      <c r="I27" s="8">
        <f t="shared" si="3"/>
        <v>499</v>
      </c>
      <c r="J27" s="8">
        <f t="shared" si="3"/>
        <v>499</v>
      </c>
      <c r="K27" s="8">
        <f t="shared" si="3"/>
        <v>0</v>
      </c>
      <c r="L27" s="8">
        <f t="shared" si="3"/>
        <v>0</v>
      </c>
      <c r="M27" s="8">
        <f t="shared" si="3"/>
        <v>499</v>
      </c>
      <c r="N27" s="8">
        <f t="shared" si="1"/>
        <v>4501</v>
      </c>
      <c r="O27" s="8">
        <v>0</v>
      </c>
    </row>
    <row r="28" spans="1:15" s="84" customFormat="1" ht="32.25" customHeight="1">
      <c r="A28" s="5" t="s">
        <v>454</v>
      </c>
      <c r="B28" s="6">
        <v>951</v>
      </c>
      <c r="C28" s="6" t="s">
        <v>13</v>
      </c>
      <c r="D28" s="7" t="s">
        <v>106</v>
      </c>
      <c r="E28" s="7" t="s">
        <v>16</v>
      </c>
      <c r="F28" s="7">
        <v>346</v>
      </c>
      <c r="G28" s="7">
        <v>100</v>
      </c>
      <c r="H28" s="8">
        <v>5000</v>
      </c>
      <c r="I28" s="8">
        <v>499</v>
      </c>
      <c r="J28" s="8">
        <v>499</v>
      </c>
      <c r="K28" s="8">
        <v>0</v>
      </c>
      <c r="L28" s="8">
        <v>0</v>
      </c>
      <c r="M28" s="8">
        <v>499</v>
      </c>
      <c r="N28" s="8">
        <f t="shared" si="1"/>
        <v>4501</v>
      </c>
      <c r="O28" s="8">
        <v>0</v>
      </c>
    </row>
    <row r="29" spans="1:16" s="84" customFormat="1" ht="19.5" customHeight="1" hidden="1">
      <c r="A29" s="5" t="s">
        <v>27</v>
      </c>
      <c r="B29" s="6">
        <v>951</v>
      </c>
      <c r="C29" s="6" t="s">
        <v>13</v>
      </c>
      <c r="D29" s="7" t="s">
        <v>106</v>
      </c>
      <c r="E29" s="7">
        <v>850</v>
      </c>
      <c r="F29" s="7">
        <v>290</v>
      </c>
      <c r="G29" s="7" t="s">
        <v>1</v>
      </c>
      <c r="H29" s="8">
        <f>H30</f>
        <v>0</v>
      </c>
      <c r="I29" s="8"/>
      <c r="J29" s="8"/>
      <c r="K29" s="8">
        <f>K30</f>
        <v>0</v>
      </c>
      <c r="L29" s="8">
        <f>L30</f>
        <v>0</v>
      </c>
      <c r="M29" s="8"/>
      <c r="N29" s="8">
        <f t="shared" si="1"/>
        <v>0</v>
      </c>
      <c r="O29" s="8">
        <v>0</v>
      </c>
      <c r="P29" s="11"/>
    </row>
    <row r="30" spans="1:15" s="84" customFormat="1" ht="18.75" customHeight="1" hidden="1">
      <c r="A30" s="5" t="s">
        <v>27</v>
      </c>
      <c r="B30" s="6">
        <v>951</v>
      </c>
      <c r="C30" s="6" t="s">
        <v>13</v>
      </c>
      <c r="D30" s="7" t="s">
        <v>106</v>
      </c>
      <c r="E30" s="7">
        <v>852</v>
      </c>
      <c r="F30" s="7">
        <v>290</v>
      </c>
      <c r="G30" s="7" t="s">
        <v>8</v>
      </c>
      <c r="H30" s="8">
        <v>0</v>
      </c>
      <c r="I30" s="8"/>
      <c r="J30" s="8"/>
      <c r="K30" s="8">
        <v>0</v>
      </c>
      <c r="L30" s="8">
        <v>0</v>
      </c>
      <c r="M30" s="8"/>
      <c r="N30" s="8">
        <f t="shared" si="1"/>
        <v>0</v>
      </c>
      <c r="O30" s="8">
        <v>0</v>
      </c>
    </row>
    <row r="31" spans="1:254" s="68" customFormat="1" ht="33.75" customHeight="1">
      <c r="A31" s="1" t="s">
        <v>361</v>
      </c>
      <c r="B31" s="2">
        <v>951</v>
      </c>
      <c r="C31" s="2" t="s">
        <v>13</v>
      </c>
      <c r="D31" s="3" t="s">
        <v>360</v>
      </c>
      <c r="E31" s="3" t="s">
        <v>1</v>
      </c>
      <c r="F31" s="3" t="s">
        <v>1</v>
      </c>
      <c r="G31" s="3" t="s">
        <v>1</v>
      </c>
      <c r="H31" s="4">
        <f>H32+H42</f>
        <v>16000</v>
      </c>
      <c r="I31" s="4">
        <f>I32</f>
        <v>0</v>
      </c>
      <c r="J31" s="4">
        <f>J32</f>
        <v>0</v>
      </c>
      <c r="K31" s="4">
        <f>K32+K42</f>
        <v>0</v>
      </c>
      <c r="L31" s="4">
        <f>L32+L42</f>
        <v>0</v>
      </c>
      <c r="M31" s="4">
        <f>M32</f>
        <v>0</v>
      </c>
      <c r="N31" s="4">
        <f t="shared" si="1"/>
        <v>16000</v>
      </c>
      <c r="O31" s="4">
        <v>0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</row>
    <row r="32" spans="1:15" s="84" customFormat="1" ht="21.75" customHeight="1">
      <c r="A32" s="5" t="s">
        <v>14</v>
      </c>
      <c r="B32" s="6">
        <v>951</v>
      </c>
      <c r="C32" s="6" t="s">
        <v>13</v>
      </c>
      <c r="D32" s="3" t="s">
        <v>360</v>
      </c>
      <c r="E32" s="7" t="s">
        <v>16</v>
      </c>
      <c r="F32" s="7">
        <v>220</v>
      </c>
      <c r="G32" s="7" t="s">
        <v>1</v>
      </c>
      <c r="H32" s="8">
        <f>H33</f>
        <v>16000</v>
      </c>
      <c r="I32" s="8">
        <f>I33</f>
        <v>0</v>
      </c>
      <c r="J32" s="8">
        <f>J33</f>
        <v>0</v>
      </c>
      <c r="K32" s="8">
        <f>K33+K34+K35+K36+K37</f>
        <v>0</v>
      </c>
      <c r="L32" s="8">
        <f>L33+L34+L35+L36+L37</f>
        <v>0</v>
      </c>
      <c r="M32" s="8">
        <f>M33</f>
        <v>0</v>
      </c>
      <c r="N32" s="8">
        <f t="shared" si="1"/>
        <v>16000</v>
      </c>
      <c r="O32" s="8">
        <v>0</v>
      </c>
    </row>
    <row r="33" spans="1:15" s="84" customFormat="1" ht="18.75" customHeight="1">
      <c r="A33" s="5" t="s">
        <v>17</v>
      </c>
      <c r="B33" s="6">
        <v>951</v>
      </c>
      <c r="C33" s="6" t="s">
        <v>13</v>
      </c>
      <c r="D33" s="3" t="s">
        <v>360</v>
      </c>
      <c r="E33" s="7" t="s">
        <v>16</v>
      </c>
      <c r="F33" s="7">
        <v>226</v>
      </c>
      <c r="G33" s="7">
        <v>100</v>
      </c>
      <c r="H33" s="8">
        <v>16000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1"/>
        <v>16000</v>
      </c>
      <c r="O33" s="8">
        <v>0</v>
      </c>
    </row>
    <row r="34" spans="1:254" s="68" customFormat="1" ht="104.25" customHeight="1">
      <c r="A34" s="1" t="s">
        <v>390</v>
      </c>
      <c r="B34" s="2">
        <v>951</v>
      </c>
      <c r="C34" s="2" t="s">
        <v>13</v>
      </c>
      <c r="D34" s="3" t="s">
        <v>110</v>
      </c>
      <c r="E34" s="3" t="s">
        <v>1</v>
      </c>
      <c r="F34" s="3" t="s">
        <v>1</v>
      </c>
      <c r="G34" s="3" t="s">
        <v>1</v>
      </c>
      <c r="H34" s="4">
        <f aca="true" t="shared" si="4" ref="H34:J35">H35</f>
        <v>200</v>
      </c>
      <c r="I34" s="4">
        <f t="shared" si="4"/>
        <v>200</v>
      </c>
      <c r="J34" s="4">
        <f t="shared" si="4"/>
        <v>200</v>
      </c>
      <c r="K34" s="4">
        <f aca="true" t="shared" si="5" ref="K34:M35">K35</f>
        <v>0</v>
      </c>
      <c r="L34" s="4">
        <f t="shared" si="5"/>
        <v>0</v>
      </c>
      <c r="M34" s="4">
        <f t="shared" si="5"/>
        <v>200</v>
      </c>
      <c r="N34" s="4">
        <f t="shared" si="1"/>
        <v>0</v>
      </c>
      <c r="O34" s="4">
        <v>0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</row>
    <row r="35" spans="1:15" s="84" customFormat="1" ht="21.75" customHeight="1">
      <c r="A35" s="5" t="s">
        <v>19</v>
      </c>
      <c r="B35" s="6">
        <v>951</v>
      </c>
      <c r="C35" s="6" t="s">
        <v>13</v>
      </c>
      <c r="D35" s="7" t="s">
        <v>110</v>
      </c>
      <c r="E35" s="7" t="s">
        <v>16</v>
      </c>
      <c r="F35" s="7">
        <v>340</v>
      </c>
      <c r="G35" s="7" t="s">
        <v>1</v>
      </c>
      <c r="H35" s="8">
        <f t="shared" si="4"/>
        <v>200</v>
      </c>
      <c r="I35" s="8">
        <f t="shared" si="4"/>
        <v>200</v>
      </c>
      <c r="J35" s="8">
        <f t="shared" si="4"/>
        <v>200</v>
      </c>
      <c r="K35" s="8">
        <f t="shared" si="5"/>
        <v>0</v>
      </c>
      <c r="L35" s="8">
        <f t="shared" si="5"/>
        <v>0</v>
      </c>
      <c r="M35" s="8">
        <f t="shared" si="5"/>
        <v>200</v>
      </c>
      <c r="N35" s="8">
        <f t="shared" si="1"/>
        <v>0</v>
      </c>
      <c r="O35" s="8">
        <v>0</v>
      </c>
    </row>
    <row r="36" spans="1:15" s="84" customFormat="1" ht="32.25" customHeight="1">
      <c r="A36" s="5" t="s">
        <v>454</v>
      </c>
      <c r="B36" s="6">
        <v>951</v>
      </c>
      <c r="C36" s="6" t="s">
        <v>13</v>
      </c>
      <c r="D36" s="7" t="s">
        <v>110</v>
      </c>
      <c r="E36" s="7" t="s">
        <v>16</v>
      </c>
      <c r="F36" s="7">
        <v>346</v>
      </c>
      <c r="G36" s="7">
        <v>308</v>
      </c>
      <c r="H36" s="8">
        <v>200</v>
      </c>
      <c r="I36" s="8">
        <v>200</v>
      </c>
      <c r="J36" s="8">
        <v>200</v>
      </c>
      <c r="K36" s="8">
        <v>0</v>
      </c>
      <c r="L36" s="8">
        <v>0</v>
      </c>
      <c r="M36" s="8">
        <v>200</v>
      </c>
      <c r="N36" s="8">
        <f t="shared" si="1"/>
        <v>0</v>
      </c>
      <c r="O36" s="8">
        <v>0</v>
      </c>
    </row>
    <row r="37" spans="1:254" s="68" customFormat="1" ht="45.75" customHeight="1" hidden="1">
      <c r="A37" s="1" t="s">
        <v>29</v>
      </c>
      <c r="B37" s="2">
        <v>951</v>
      </c>
      <c r="C37" s="2" t="s">
        <v>13</v>
      </c>
      <c r="D37" s="3" t="s">
        <v>111</v>
      </c>
      <c r="E37" s="3" t="s">
        <v>1</v>
      </c>
      <c r="F37" s="3" t="s">
        <v>1</v>
      </c>
      <c r="G37" s="3" t="s">
        <v>1</v>
      </c>
      <c r="H37" s="4">
        <f aca="true" t="shared" si="6" ref="H37:J38">H38</f>
        <v>0</v>
      </c>
      <c r="I37" s="4">
        <f t="shared" si="6"/>
        <v>0</v>
      </c>
      <c r="J37" s="4">
        <f t="shared" si="6"/>
        <v>0</v>
      </c>
      <c r="K37" s="4">
        <f aca="true" t="shared" si="7" ref="K37:M38">K38</f>
        <v>0</v>
      </c>
      <c r="L37" s="4">
        <f t="shared" si="7"/>
        <v>0</v>
      </c>
      <c r="M37" s="4">
        <f t="shared" si="7"/>
        <v>0</v>
      </c>
      <c r="N37" s="8">
        <f t="shared" si="1"/>
        <v>0</v>
      </c>
      <c r="O37" s="8">
        <v>0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</row>
    <row r="38" spans="1:15" s="84" customFormat="1" ht="22.5" customHeight="1" hidden="1">
      <c r="A38" s="5" t="s">
        <v>30</v>
      </c>
      <c r="B38" s="6">
        <v>951</v>
      </c>
      <c r="C38" s="6" t="s">
        <v>13</v>
      </c>
      <c r="D38" s="7" t="s">
        <v>111</v>
      </c>
      <c r="E38" s="7" t="s">
        <v>32</v>
      </c>
      <c r="F38" s="7" t="s">
        <v>31</v>
      </c>
      <c r="G38" s="7" t="s">
        <v>1</v>
      </c>
      <c r="H38" s="8">
        <f t="shared" si="6"/>
        <v>0</v>
      </c>
      <c r="I38" s="8">
        <f t="shared" si="6"/>
        <v>0</v>
      </c>
      <c r="J38" s="8">
        <f t="shared" si="6"/>
        <v>0</v>
      </c>
      <c r="K38" s="8">
        <f t="shared" si="7"/>
        <v>0</v>
      </c>
      <c r="L38" s="8">
        <f t="shared" si="7"/>
        <v>0</v>
      </c>
      <c r="M38" s="8">
        <f t="shared" si="7"/>
        <v>0</v>
      </c>
      <c r="N38" s="8">
        <f t="shared" si="1"/>
        <v>0</v>
      </c>
      <c r="O38" s="8">
        <v>0</v>
      </c>
    </row>
    <row r="39" spans="1:15" s="84" customFormat="1" ht="30" customHeight="1" hidden="1">
      <c r="A39" s="5" t="s">
        <v>33</v>
      </c>
      <c r="B39" s="6">
        <v>951</v>
      </c>
      <c r="C39" s="6" t="s">
        <v>13</v>
      </c>
      <c r="D39" s="7" t="s">
        <v>111</v>
      </c>
      <c r="E39" s="7" t="s">
        <v>32</v>
      </c>
      <c r="F39" s="7" t="s">
        <v>34</v>
      </c>
      <c r="G39" s="7" t="s">
        <v>8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 t="shared" si="1"/>
        <v>0</v>
      </c>
      <c r="O39" s="8">
        <v>0</v>
      </c>
    </row>
    <row r="40" spans="1:254" s="68" customFormat="1" ht="42" customHeight="1" hidden="1">
      <c r="A40" s="1" t="s">
        <v>35</v>
      </c>
      <c r="B40" s="2">
        <v>951</v>
      </c>
      <c r="C40" s="2" t="s">
        <v>13</v>
      </c>
      <c r="D40" s="3" t="s">
        <v>112</v>
      </c>
      <c r="E40" s="3" t="s">
        <v>1</v>
      </c>
      <c r="F40" s="3" t="s">
        <v>1</v>
      </c>
      <c r="G40" s="3" t="s">
        <v>1</v>
      </c>
      <c r="H40" s="4">
        <f>H41</f>
        <v>0</v>
      </c>
      <c r="I40" s="4">
        <f aca="true" t="shared" si="8" ref="I40:M41">I41</f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8">
        <f t="shared" si="1"/>
        <v>0</v>
      </c>
      <c r="O40" s="8">
        <v>0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</row>
    <row r="41" spans="1:15" s="84" customFormat="1" ht="25.5" customHeight="1" hidden="1">
      <c r="A41" s="5" t="s">
        <v>30</v>
      </c>
      <c r="B41" s="6">
        <v>951</v>
      </c>
      <c r="C41" s="6" t="s">
        <v>13</v>
      </c>
      <c r="D41" s="7" t="s">
        <v>112</v>
      </c>
      <c r="E41" s="7" t="s">
        <v>32</v>
      </c>
      <c r="F41" s="7" t="s">
        <v>31</v>
      </c>
      <c r="G41" s="7" t="s">
        <v>1</v>
      </c>
      <c r="H41" s="8">
        <f>H42</f>
        <v>0</v>
      </c>
      <c r="I41" s="8">
        <f t="shared" si="8"/>
        <v>0</v>
      </c>
      <c r="J41" s="8">
        <f t="shared" si="8"/>
        <v>0</v>
      </c>
      <c r="K41" s="8">
        <f t="shared" si="8"/>
        <v>0</v>
      </c>
      <c r="L41" s="8">
        <f t="shared" si="8"/>
        <v>0</v>
      </c>
      <c r="M41" s="8">
        <f t="shared" si="8"/>
        <v>0</v>
      </c>
      <c r="N41" s="8">
        <f t="shared" si="1"/>
        <v>0</v>
      </c>
      <c r="O41" s="8">
        <v>0</v>
      </c>
    </row>
    <row r="42" spans="1:15" s="84" customFormat="1" ht="32.25" customHeight="1" hidden="1">
      <c r="A42" s="5" t="s">
        <v>33</v>
      </c>
      <c r="B42" s="6">
        <v>951</v>
      </c>
      <c r="C42" s="6" t="s">
        <v>13</v>
      </c>
      <c r="D42" s="7" t="s">
        <v>112</v>
      </c>
      <c r="E42" s="7" t="s">
        <v>32</v>
      </c>
      <c r="F42" s="7" t="s">
        <v>34</v>
      </c>
      <c r="G42" s="7" t="s">
        <v>8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1"/>
        <v>0</v>
      </c>
      <c r="O42" s="8">
        <v>0</v>
      </c>
    </row>
    <row r="43" spans="1:15" s="85" customFormat="1" ht="36.75" customHeight="1" hidden="1">
      <c r="A43" s="1" t="s">
        <v>115</v>
      </c>
      <c r="B43" s="2">
        <v>951</v>
      </c>
      <c r="C43" s="32" t="s">
        <v>113</v>
      </c>
      <c r="D43" s="30" t="s">
        <v>114</v>
      </c>
      <c r="E43" s="3"/>
      <c r="F43" s="3"/>
      <c r="G43" s="3"/>
      <c r="H43" s="4">
        <f aca="true" t="shared" si="9" ref="H43:J44">H44</f>
        <v>0</v>
      </c>
      <c r="I43" s="4">
        <f t="shared" si="9"/>
        <v>0</v>
      </c>
      <c r="J43" s="4">
        <f t="shared" si="9"/>
        <v>0</v>
      </c>
      <c r="K43" s="4">
        <f aca="true" t="shared" si="10" ref="K43:M44">K44</f>
        <v>0</v>
      </c>
      <c r="L43" s="4">
        <f t="shared" si="10"/>
        <v>0</v>
      </c>
      <c r="M43" s="4">
        <f t="shared" si="10"/>
        <v>0</v>
      </c>
      <c r="N43" s="8">
        <f t="shared" si="1"/>
        <v>0</v>
      </c>
      <c r="O43" s="8">
        <v>0</v>
      </c>
    </row>
    <row r="44" spans="1:15" s="84" customFormat="1" ht="25.5" customHeight="1" hidden="1">
      <c r="A44" s="5" t="s">
        <v>116</v>
      </c>
      <c r="B44" s="6">
        <v>951</v>
      </c>
      <c r="C44" s="33" t="s">
        <v>113</v>
      </c>
      <c r="D44" s="31" t="s">
        <v>114</v>
      </c>
      <c r="E44" s="7">
        <v>880</v>
      </c>
      <c r="F44" s="7">
        <v>290</v>
      </c>
      <c r="G44" s="7"/>
      <c r="H44" s="8">
        <f t="shared" si="9"/>
        <v>0</v>
      </c>
      <c r="I44" s="8">
        <f t="shared" si="9"/>
        <v>0</v>
      </c>
      <c r="J44" s="8">
        <f t="shared" si="9"/>
        <v>0</v>
      </c>
      <c r="K44" s="8">
        <f t="shared" si="10"/>
        <v>0</v>
      </c>
      <c r="L44" s="8">
        <f t="shared" si="10"/>
        <v>0</v>
      </c>
      <c r="M44" s="8">
        <f t="shared" si="10"/>
        <v>0</v>
      </c>
      <c r="N44" s="8">
        <f t="shared" si="1"/>
        <v>0</v>
      </c>
      <c r="O44" s="8">
        <v>0</v>
      </c>
    </row>
    <row r="45" spans="1:15" s="84" customFormat="1" ht="25.5" customHeight="1" hidden="1">
      <c r="A45" s="5" t="s">
        <v>100</v>
      </c>
      <c r="B45" s="6">
        <v>951</v>
      </c>
      <c r="C45" s="33" t="s">
        <v>113</v>
      </c>
      <c r="D45" s="31" t="s">
        <v>114</v>
      </c>
      <c r="E45" s="7">
        <v>880</v>
      </c>
      <c r="F45" s="7">
        <v>290</v>
      </c>
      <c r="G45" s="7" t="s">
        <v>8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1"/>
        <v>0</v>
      </c>
      <c r="O45" s="8">
        <v>0</v>
      </c>
    </row>
    <row r="46" spans="1:15" s="85" customFormat="1" ht="42.75" hidden="1">
      <c r="A46" s="110" t="s">
        <v>98</v>
      </c>
      <c r="B46" s="112">
        <v>951</v>
      </c>
      <c r="C46" s="113" t="s">
        <v>99</v>
      </c>
      <c r="D46" s="114" t="s">
        <v>118</v>
      </c>
      <c r="E46" s="3"/>
      <c r="F46" s="3"/>
      <c r="G46" s="3"/>
      <c r="H46" s="4">
        <f aca="true" t="shared" si="11" ref="H46:M46">H47</f>
        <v>0</v>
      </c>
      <c r="I46" s="115">
        <f t="shared" si="11"/>
        <v>0</v>
      </c>
      <c r="J46" s="115">
        <f t="shared" si="11"/>
        <v>0</v>
      </c>
      <c r="K46" s="115">
        <f t="shared" si="11"/>
        <v>0</v>
      </c>
      <c r="L46" s="115">
        <f t="shared" si="11"/>
        <v>0</v>
      </c>
      <c r="M46" s="115">
        <f t="shared" si="11"/>
        <v>0</v>
      </c>
      <c r="N46" s="115">
        <f t="shared" si="1"/>
        <v>0</v>
      </c>
      <c r="O46" s="115">
        <v>0</v>
      </c>
    </row>
    <row r="47" spans="1:15" s="84" customFormat="1" ht="25.5" customHeight="1" hidden="1">
      <c r="A47" s="116" t="s">
        <v>117</v>
      </c>
      <c r="B47" s="111">
        <v>951</v>
      </c>
      <c r="C47" s="117" t="s">
        <v>99</v>
      </c>
      <c r="D47" s="118" t="s">
        <v>118</v>
      </c>
      <c r="E47" s="7">
        <v>870</v>
      </c>
      <c r="F47" s="7">
        <v>290</v>
      </c>
      <c r="G47" s="7"/>
      <c r="H47" s="8">
        <f>H48</f>
        <v>0</v>
      </c>
      <c r="I47" s="109">
        <v>0</v>
      </c>
      <c r="J47" s="109">
        <v>0</v>
      </c>
      <c r="K47" s="109">
        <f>K48</f>
        <v>0</v>
      </c>
      <c r="L47" s="109">
        <f>L48</f>
        <v>0</v>
      </c>
      <c r="M47" s="109">
        <v>0</v>
      </c>
      <c r="N47" s="109">
        <f t="shared" si="1"/>
        <v>0</v>
      </c>
      <c r="O47" s="109">
        <v>0</v>
      </c>
    </row>
    <row r="48" spans="1:15" s="84" customFormat="1" ht="24" customHeight="1" hidden="1">
      <c r="A48" s="116" t="s">
        <v>455</v>
      </c>
      <c r="B48" s="111">
        <v>951</v>
      </c>
      <c r="C48" s="117" t="s">
        <v>99</v>
      </c>
      <c r="D48" s="118" t="s">
        <v>118</v>
      </c>
      <c r="E48" s="7">
        <v>870</v>
      </c>
      <c r="F48" s="7">
        <v>296</v>
      </c>
      <c r="G48" s="7">
        <v>100</v>
      </c>
      <c r="H48" s="8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f t="shared" si="1"/>
        <v>0</v>
      </c>
      <c r="O48" s="109">
        <v>0</v>
      </c>
    </row>
    <row r="49" spans="1:254" s="68" customFormat="1" ht="51" customHeight="1" hidden="1">
      <c r="A49" s="1" t="s">
        <v>37</v>
      </c>
      <c r="B49" s="2">
        <v>951</v>
      </c>
      <c r="C49" s="2" t="s">
        <v>36</v>
      </c>
      <c r="D49" s="3" t="s">
        <v>119</v>
      </c>
      <c r="E49" s="3" t="s">
        <v>1</v>
      </c>
      <c r="F49" s="3" t="s">
        <v>1</v>
      </c>
      <c r="G49" s="3" t="s">
        <v>1</v>
      </c>
      <c r="H49" s="4">
        <f>H50</f>
        <v>0</v>
      </c>
      <c r="I49" s="4">
        <f aca="true" t="shared" si="12" ref="I49:M50">I50</f>
        <v>0</v>
      </c>
      <c r="J49" s="4">
        <f t="shared" si="12"/>
        <v>0</v>
      </c>
      <c r="K49" s="4">
        <f t="shared" si="12"/>
        <v>0</v>
      </c>
      <c r="L49" s="4">
        <f t="shared" si="12"/>
        <v>0</v>
      </c>
      <c r="M49" s="4">
        <f t="shared" si="12"/>
        <v>0</v>
      </c>
      <c r="N49" s="8">
        <f t="shared" si="1"/>
        <v>0</v>
      </c>
      <c r="O49" s="8">
        <v>0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</row>
    <row r="50" spans="1:15" s="84" customFormat="1" ht="23.25" customHeight="1" hidden="1">
      <c r="A50" s="5" t="s">
        <v>14</v>
      </c>
      <c r="B50" s="6">
        <v>951</v>
      </c>
      <c r="C50" s="6" t="s">
        <v>36</v>
      </c>
      <c r="D50" s="7" t="s">
        <v>119</v>
      </c>
      <c r="E50" s="7" t="s">
        <v>16</v>
      </c>
      <c r="F50" s="7" t="s">
        <v>15</v>
      </c>
      <c r="G50" s="7" t="s">
        <v>1</v>
      </c>
      <c r="H50" s="8">
        <f>H51</f>
        <v>0</v>
      </c>
      <c r="I50" s="8">
        <f t="shared" si="12"/>
        <v>0</v>
      </c>
      <c r="J50" s="8">
        <f t="shared" si="12"/>
        <v>0</v>
      </c>
      <c r="K50" s="8">
        <f t="shared" si="12"/>
        <v>0</v>
      </c>
      <c r="L50" s="8">
        <f t="shared" si="12"/>
        <v>0</v>
      </c>
      <c r="M50" s="8">
        <f t="shared" si="12"/>
        <v>0</v>
      </c>
      <c r="N50" s="8">
        <f t="shared" si="1"/>
        <v>0</v>
      </c>
      <c r="O50" s="8">
        <v>0</v>
      </c>
    </row>
    <row r="51" spans="1:15" s="84" customFormat="1" ht="20.25" customHeight="1" hidden="1">
      <c r="A51" s="5" t="s">
        <v>17</v>
      </c>
      <c r="B51" s="6">
        <v>951</v>
      </c>
      <c r="C51" s="6" t="s">
        <v>36</v>
      </c>
      <c r="D51" s="7" t="s">
        <v>119</v>
      </c>
      <c r="E51" s="7" t="s">
        <v>16</v>
      </c>
      <c r="F51" s="7" t="s">
        <v>18</v>
      </c>
      <c r="G51" s="7" t="s">
        <v>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0</v>
      </c>
      <c r="O51" s="8">
        <v>0</v>
      </c>
    </row>
    <row r="52" spans="1:254" s="68" customFormat="1" ht="45" customHeight="1" hidden="1">
      <c r="A52" s="1" t="s">
        <v>38</v>
      </c>
      <c r="B52" s="2">
        <v>951</v>
      </c>
      <c r="C52" s="2" t="s">
        <v>13</v>
      </c>
      <c r="D52" s="3" t="s">
        <v>106</v>
      </c>
      <c r="E52" s="3" t="s">
        <v>1</v>
      </c>
      <c r="F52" s="3" t="s">
        <v>1</v>
      </c>
      <c r="G52" s="3" t="s">
        <v>1</v>
      </c>
      <c r="H52" s="4">
        <f aca="true" t="shared" si="13" ref="H52:M52">H53</f>
        <v>0</v>
      </c>
      <c r="I52" s="4">
        <f t="shared" si="13"/>
        <v>0</v>
      </c>
      <c r="J52" s="4">
        <f t="shared" si="13"/>
        <v>0</v>
      </c>
      <c r="K52" s="4">
        <f t="shared" si="13"/>
        <v>0</v>
      </c>
      <c r="L52" s="4">
        <f t="shared" si="13"/>
        <v>0</v>
      </c>
      <c r="M52" s="4">
        <f t="shared" si="13"/>
        <v>0</v>
      </c>
      <c r="N52" s="8">
        <f t="shared" si="1"/>
        <v>0</v>
      </c>
      <c r="O52" s="8">
        <v>0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</row>
    <row r="53" spans="1:15" s="84" customFormat="1" ht="19.5" customHeight="1" hidden="1">
      <c r="A53" s="5" t="s">
        <v>27</v>
      </c>
      <c r="B53" s="6">
        <v>951</v>
      </c>
      <c r="C53" s="6" t="s">
        <v>13</v>
      </c>
      <c r="D53" s="7" t="s">
        <v>106</v>
      </c>
      <c r="E53" s="7">
        <v>851</v>
      </c>
      <c r="F53" s="7" t="s">
        <v>28</v>
      </c>
      <c r="G53" s="7" t="s">
        <v>1</v>
      </c>
      <c r="H53" s="8">
        <f>H55+H54</f>
        <v>0</v>
      </c>
      <c r="I53" s="8">
        <f>I55</f>
        <v>0</v>
      </c>
      <c r="J53" s="8">
        <f>J55</f>
        <v>0</v>
      </c>
      <c r="K53" s="8">
        <f>K55+K54</f>
        <v>0</v>
      </c>
      <c r="L53" s="8">
        <f>L55+L54</f>
        <v>0</v>
      </c>
      <c r="M53" s="8">
        <f>M55</f>
        <v>0</v>
      </c>
      <c r="N53" s="8">
        <f t="shared" si="1"/>
        <v>0</v>
      </c>
      <c r="O53" s="8">
        <v>0</v>
      </c>
    </row>
    <row r="54" spans="1:15" s="84" customFormat="1" ht="19.5" customHeight="1" hidden="1">
      <c r="A54" s="5" t="s">
        <v>27</v>
      </c>
      <c r="B54" s="6">
        <v>951</v>
      </c>
      <c r="C54" s="6" t="s">
        <v>36</v>
      </c>
      <c r="D54" s="7" t="s">
        <v>120</v>
      </c>
      <c r="E54" s="7" t="s">
        <v>39</v>
      </c>
      <c r="F54" s="7" t="s">
        <v>28</v>
      </c>
      <c r="G54" s="7" t="s">
        <v>8</v>
      </c>
      <c r="H54" s="8">
        <v>0</v>
      </c>
      <c r="I54" s="8"/>
      <c r="J54" s="8"/>
      <c r="K54" s="8">
        <v>0</v>
      </c>
      <c r="L54" s="8">
        <v>0</v>
      </c>
      <c r="M54" s="8"/>
      <c r="N54" s="8">
        <f t="shared" si="1"/>
        <v>0</v>
      </c>
      <c r="O54" s="8">
        <v>0</v>
      </c>
    </row>
    <row r="55" spans="1:15" s="84" customFormat="1" ht="19.5" customHeight="1" hidden="1">
      <c r="A55" s="5" t="s">
        <v>27</v>
      </c>
      <c r="B55" s="6">
        <v>951</v>
      </c>
      <c r="C55" s="6" t="s">
        <v>13</v>
      </c>
      <c r="D55" s="7" t="s">
        <v>106</v>
      </c>
      <c r="E55" s="7">
        <v>851</v>
      </c>
      <c r="F55" s="7" t="s">
        <v>28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>
      <c r="A56" s="1" t="s">
        <v>38</v>
      </c>
      <c r="B56" s="2">
        <v>951</v>
      </c>
      <c r="C56" s="2" t="s">
        <v>36</v>
      </c>
      <c r="D56" s="3" t="s">
        <v>432</v>
      </c>
      <c r="E56" s="3" t="s">
        <v>1</v>
      </c>
      <c r="F56" s="3" t="s">
        <v>1</v>
      </c>
      <c r="G56" s="3" t="s">
        <v>1</v>
      </c>
      <c r="H56" s="4">
        <f aca="true" t="shared" si="14" ref="H56:M56">H57</f>
        <v>65000</v>
      </c>
      <c r="I56" s="4">
        <f t="shared" si="14"/>
        <v>33543</v>
      </c>
      <c r="J56" s="4">
        <f t="shared" si="14"/>
        <v>33543</v>
      </c>
      <c r="K56" s="4">
        <f t="shared" si="14"/>
        <v>0</v>
      </c>
      <c r="L56" s="4">
        <f t="shared" si="14"/>
        <v>0</v>
      </c>
      <c r="M56" s="4">
        <f t="shared" si="14"/>
        <v>33543</v>
      </c>
      <c r="N56" s="4">
        <f t="shared" si="1"/>
        <v>31457</v>
      </c>
      <c r="O56" s="4">
        <v>0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</row>
    <row r="57" spans="1:15" s="84" customFormat="1" ht="19.5" customHeight="1">
      <c r="A57" s="5" t="s">
        <v>27</v>
      </c>
      <c r="B57" s="6">
        <v>951</v>
      </c>
      <c r="C57" s="6" t="s">
        <v>36</v>
      </c>
      <c r="D57" s="6">
        <v>1310028600</v>
      </c>
      <c r="E57" s="7">
        <v>850</v>
      </c>
      <c r="F57" s="7">
        <v>290</v>
      </c>
      <c r="G57" s="7" t="s">
        <v>1</v>
      </c>
      <c r="H57" s="8">
        <f>H59+H58+H60</f>
        <v>65000</v>
      </c>
      <c r="I57" s="8">
        <f>I59+I60</f>
        <v>33543</v>
      </c>
      <c r="J57" s="8">
        <f>J59+J60</f>
        <v>33543</v>
      </c>
      <c r="K57" s="8">
        <f>K59+K58</f>
        <v>0</v>
      </c>
      <c r="L57" s="8">
        <f>L59+L58</f>
        <v>0</v>
      </c>
      <c r="M57" s="8">
        <f>M59+M60</f>
        <v>33543</v>
      </c>
      <c r="N57" s="8">
        <f t="shared" si="1"/>
        <v>31457</v>
      </c>
      <c r="O57" s="8">
        <v>0</v>
      </c>
    </row>
    <row r="58" spans="1:15" s="84" customFormat="1" ht="19.5" customHeight="1" hidden="1">
      <c r="A58" s="5" t="s">
        <v>27</v>
      </c>
      <c r="B58" s="6">
        <v>951</v>
      </c>
      <c r="C58" s="6" t="s">
        <v>36</v>
      </c>
      <c r="D58" s="7" t="s">
        <v>120</v>
      </c>
      <c r="E58" s="7" t="s">
        <v>39</v>
      </c>
      <c r="F58" s="7" t="s">
        <v>28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4" customFormat="1" ht="19.5" customHeight="1">
      <c r="A59" s="5" t="s">
        <v>456</v>
      </c>
      <c r="B59" s="6">
        <v>951</v>
      </c>
      <c r="C59" s="6" t="s">
        <v>36</v>
      </c>
      <c r="D59" s="6">
        <v>1310028600</v>
      </c>
      <c r="E59" s="7">
        <v>851</v>
      </c>
      <c r="F59" s="7">
        <v>291</v>
      </c>
      <c r="G59" s="7">
        <v>100</v>
      </c>
      <c r="H59" s="8">
        <v>65000</v>
      </c>
      <c r="I59" s="8">
        <v>33543</v>
      </c>
      <c r="J59" s="8">
        <v>33543</v>
      </c>
      <c r="K59" s="8">
        <v>0</v>
      </c>
      <c r="L59" s="8">
        <v>0</v>
      </c>
      <c r="M59" s="8">
        <v>33543</v>
      </c>
      <c r="N59" s="8">
        <f t="shared" si="1"/>
        <v>31457</v>
      </c>
      <c r="O59" s="8">
        <v>0</v>
      </c>
    </row>
    <row r="60" spans="1:15" s="84" customFormat="1" ht="19.5" customHeight="1" hidden="1">
      <c r="A60" s="5" t="s">
        <v>27</v>
      </c>
      <c r="B60" s="6">
        <v>951</v>
      </c>
      <c r="C60" s="6" t="s">
        <v>36</v>
      </c>
      <c r="D60" s="7" t="s">
        <v>106</v>
      </c>
      <c r="E60" s="7">
        <v>853</v>
      </c>
      <c r="F60" s="7">
        <v>290</v>
      </c>
      <c r="G60" s="7" t="s">
        <v>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v>0</v>
      </c>
    </row>
    <row r="61" spans="1:254" s="68" customFormat="1" ht="35.25" customHeight="1">
      <c r="A61" s="1" t="s">
        <v>425</v>
      </c>
      <c r="B61" s="2">
        <v>951</v>
      </c>
      <c r="C61" s="2" t="s">
        <v>36</v>
      </c>
      <c r="D61" s="3" t="s">
        <v>422</v>
      </c>
      <c r="E61" s="3" t="s">
        <v>1</v>
      </c>
      <c r="F61" s="3" t="s">
        <v>1</v>
      </c>
      <c r="G61" s="3" t="s">
        <v>1</v>
      </c>
      <c r="H61" s="4">
        <f>H62</f>
        <v>60000</v>
      </c>
      <c r="I61" s="4">
        <f aca="true" t="shared" si="15" ref="I61:M62">I62</f>
        <v>29272</v>
      </c>
      <c r="J61" s="4">
        <f t="shared" si="15"/>
        <v>29272</v>
      </c>
      <c r="K61" s="4">
        <f t="shared" si="15"/>
        <v>0</v>
      </c>
      <c r="L61" s="4">
        <f t="shared" si="15"/>
        <v>0</v>
      </c>
      <c r="M61" s="4">
        <f t="shared" si="15"/>
        <v>29272</v>
      </c>
      <c r="N61" s="4">
        <f t="shared" si="1"/>
        <v>30728</v>
      </c>
      <c r="O61" s="4">
        <v>0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</row>
    <row r="62" spans="1:15" s="84" customFormat="1" ht="21.75" customHeight="1">
      <c r="A62" s="5" t="s">
        <v>14</v>
      </c>
      <c r="B62" s="6">
        <v>951</v>
      </c>
      <c r="C62" s="6" t="s">
        <v>36</v>
      </c>
      <c r="D62" s="7" t="s">
        <v>422</v>
      </c>
      <c r="E62" s="7">
        <v>244</v>
      </c>
      <c r="F62" s="7">
        <v>220</v>
      </c>
      <c r="G62" s="7" t="s">
        <v>1</v>
      </c>
      <c r="H62" s="8">
        <f>H63</f>
        <v>60000</v>
      </c>
      <c r="I62" s="8">
        <f t="shared" si="15"/>
        <v>29272</v>
      </c>
      <c r="J62" s="8">
        <f t="shared" si="15"/>
        <v>29272</v>
      </c>
      <c r="K62" s="8">
        <f>K63</f>
        <v>0</v>
      </c>
      <c r="L62" s="8">
        <f>L63</f>
        <v>0</v>
      </c>
      <c r="M62" s="8">
        <f t="shared" si="15"/>
        <v>29272</v>
      </c>
      <c r="N62" s="8">
        <f t="shared" si="1"/>
        <v>30728</v>
      </c>
      <c r="O62" s="8">
        <v>0</v>
      </c>
    </row>
    <row r="63" spans="1:15" s="84" customFormat="1" ht="21.75" customHeight="1">
      <c r="A63" s="5" t="s">
        <v>17</v>
      </c>
      <c r="B63" s="6">
        <v>951</v>
      </c>
      <c r="C63" s="6" t="s">
        <v>36</v>
      </c>
      <c r="D63" s="7" t="s">
        <v>422</v>
      </c>
      <c r="E63" s="7">
        <v>244</v>
      </c>
      <c r="F63" s="7">
        <v>226</v>
      </c>
      <c r="G63" s="7">
        <v>100</v>
      </c>
      <c r="H63" s="8">
        <v>60000</v>
      </c>
      <c r="I63" s="8">
        <v>29272</v>
      </c>
      <c r="J63" s="8">
        <v>29272</v>
      </c>
      <c r="K63" s="8">
        <v>0</v>
      </c>
      <c r="L63" s="8">
        <v>0</v>
      </c>
      <c r="M63" s="8">
        <v>29272</v>
      </c>
      <c r="N63" s="8">
        <f t="shared" si="1"/>
        <v>30728</v>
      </c>
      <c r="O63" s="8">
        <v>0</v>
      </c>
    </row>
    <row r="64" spans="1:254" s="68" customFormat="1" ht="48" customHeight="1">
      <c r="A64" s="1" t="s">
        <v>464</v>
      </c>
      <c r="B64" s="2">
        <v>951</v>
      </c>
      <c r="C64" s="2" t="s">
        <v>36</v>
      </c>
      <c r="D64" s="3">
        <v>1610028760</v>
      </c>
      <c r="E64" s="3" t="s">
        <v>1</v>
      </c>
      <c r="F64" s="3" t="s">
        <v>1</v>
      </c>
      <c r="G64" s="3" t="s">
        <v>1</v>
      </c>
      <c r="H64" s="4">
        <f aca="true" t="shared" si="16" ref="H64:J67">H65</f>
        <v>3000</v>
      </c>
      <c r="I64" s="4">
        <f t="shared" si="16"/>
        <v>0</v>
      </c>
      <c r="J64" s="4">
        <f t="shared" si="16"/>
        <v>0</v>
      </c>
      <c r="K64" s="4">
        <f>K79+K65+K71+K77</f>
        <v>0</v>
      </c>
      <c r="L64" s="4">
        <f>L79+L65+L71+L77</f>
        <v>0</v>
      </c>
      <c r="M64" s="4">
        <f>M65</f>
        <v>0</v>
      </c>
      <c r="N64" s="8">
        <f t="shared" si="1"/>
        <v>3000</v>
      </c>
      <c r="O64" s="8">
        <v>0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</row>
    <row r="65" spans="1:15" s="84" customFormat="1" ht="21.75" customHeight="1">
      <c r="A65" s="5" t="s">
        <v>19</v>
      </c>
      <c r="B65" s="6">
        <v>951</v>
      </c>
      <c r="C65" s="6" t="s">
        <v>36</v>
      </c>
      <c r="D65" s="7">
        <v>1610028760</v>
      </c>
      <c r="E65" s="7">
        <v>244</v>
      </c>
      <c r="F65" s="7">
        <v>340</v>
      </c>
      <c r="G65" s="7" t="s">
        <v>1</v>
      </c>
      <c r="H65" s="8">
        <f t="shared" si="16"/>
        <v>3000</v>
      </c>
      <c r="I65" s="8">
        <f t="shared" si="16"/>
        <v>0</v>
      </c>
      <c r="J65" s="8">
        <f t="shared" si="16"/>
        <v>0</v>
      </c>
      <c r="K65" s="8">
        <f>K66</f>
        <v>0</v>
      </c>
      <c r="L65" s="8">
        <f>L66</f>
        <v>0</v>
      </c>
      <c r="M65" s="8">
        <f>M66</f>
        <v>0</v>
      </c>
      <c r="N65" s="8">
        <f t="shared" si="1"/>
        <v>3000</v>
      </c>
      <c r="O65" s="8">
        <v>0</v>
      </c>
    </row>
    <row r="66" spans="1:15" s="84" customFormat="1" ht="36" customHeight="1">
      <c r="A66" s="5" t="s">
        <v>454</v>
      </c>
      <c r="B66" s="6">
        <v>951</v>
      </c>
      <c r="C66" s="6" t="s">
        <v>36</v>
      </c>
      <c r="D66" s="7">
        <v>1610028760</v>
      </c>
      <c r="E66" s="7">
        <v>244</v>
      </c>
      <c r="F66" s="7">
        <v>346</v>
      </c>
      <c r="G66" s="7">
        <v>100</v>
      </c>
      <c r="H66" s="8">
        <v>3000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f t="shared" si="1"/>
        <v>3000</v>
      </c>
      <c r="O66" s="8">
        <v>0</v>
      </c>
    </row>
    <row r="67" spans="1:254" s="68" customFormat="1" ht="75.75" customHeight="1">
      <c r="A67" s="1" t="s">
        <v>470</v>
      </c>
      <c r="B67" s="2">
        <v>951</v>
      </c>
      <c r="C67" s="2" t="s">
        <v>36</v>
      </c>
      <c r="D67" s="3" t="s">
        <v>119</v>
      </c>
      <c r="E67" s="3" t="s">
        <v>1</v>
      </c>
      <c r="F67" s="3" t="s">
        <v>1</v>
      </c>
      <c r="G67" s="3" t="s">
        <v>1</v>
      </c>
      <c r="H67" s="4">
        <f t="shared" si="16"/>
        <v>85000</v>
      </c>
      <c r="I67" s="4">
        <f t="shared" si="16"/>
        <v>0</v>
      </c>
      <c r="J67" s="4">
        <f t="shared" si="16"/>
        <v>0</v>
      </c>
      <c r="K67" s="4">
        <f>K82+K68+K74+K80</f>
        <v>0</v>
      </c>
      <c r="L67" s="4">
        <f>L82+L68+L74+L80</f>
        <v>0</v>
      </c>
      <c r="M67" s="4">
        <f>M68</f>
        <v>0</v>
      </c>
      <c r="N67" s="8">
        <f>H67-J67</f>
        <v>85000</v>
      </c>
      <c r="O67" s="8">
        <v>0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</row>
    <row r="68" spans="1:15" s="84" customFormat="1" ht="21.75" customHeight="1">
      <c r="A68" s="5" t="s">
        <v>14</v>
      </c>
      <c r="B68" s="6">
        <v>951</v>
      </c>
      <c r="C68" s="6" t="s">
        <v>36</v>
      </c>
      <c r="D68" s="7" t="s">
        <v>119</v>
      </c>
      <c r="E68" s="7">
        <v>244</v>
      </c>
      <c r="F68" s="7">
        <v>220</v>
      </c>
      <c r="G68" s="7" t="s">
        <v>1</v>
      </c>
      <c r="H68" s="8">
        <f>H69+H70</f>
        <v>85000</v>
      </c>
      <c r="I68" s="8">
        <f>I69+I70</f>
        <v>0</v>
      </c>
      <c r="J68" s="8">
        <f>J69+J70</f>
        <v>0</v>
      </c>
      <c r="K68" s="8">
        <f>K69</f>
        <v>0</v>
      </c>
      <c r="L68" s="8">
        <f>L69</f>
        <v>0</v>
      </c>
      <c r="M68" s="8">
        <f>M69+M70</f>
        <v>0</v>
      </c>
      <c r="N68" s="8">
        <f>H68-J68</f>
        <v>85000</v>
      </c>
      <c r="O68" s="8">
        <v>0</v>
      </c>
    </row>
    <row r="69" spans="1:15" s="84" customFormat="1" ht="23.25" customHeight="1">
      <c r="A69" s="5" t="s">
        <v>17</v>
      </c>
      <c r="B69" s="6">
        <v>951</v>
      </c>
      <c r="C69" s="6" t="s">
        <v>36</v>
      </c>
      <c r="D69" s="7" t="s">
        <v>119</v>
      </c>
      <c r="E69" s="7">
        <v>244</v>
      </c>
      <c r="F69" s="7">
        <v>226</v>
      </c>
      <c r="G69" s="7">
        <v>100</v>
      </c>
      <c r="H69" s="8">
        <v>10000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>H69-J69</f>
        <v>10000</v>
      </c>
      <c r="O69" s="8">
        <v>0</v>
      </c>
    </row>
    <row r="70" spans="1:15" s="84" customFormat="1" ht="23.25" customHeight="1">
      <c r="A70" s="5" t="s">
        <v>17</v>
      </c>
      <c r="B70" s="6">
        <v>951</v>
      </c>
      <c r="C70" s="6" t="s">
        <v>36</v>
      </c>
      <c r="D70" s="7" t="s">
        <v>119</v>
      </c>
      <c r="E70" s="7">
        <v>244</v>
      </c>
      <c r="F70" s="7">
        <v>226</v>
      </c>
      <c r="G70" s="7">
        <v>123</v>
      </c>
      <c r="H70" s="8">
        <v>75000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>H70-J70</f>
        <v>75000</v>
      </c>
      <c r="O70" s="8">
        <v>0</v>
      </c>
    </row>
    <row r="71" spans="1:254" s="68" customFormat="1" ht="21.75" customHeight="1">
      <c r="A71" s="1" t="s">
        <v>40</v>
      </c>
      <c r="B71" s="2">
        <v>951</v>
      </c>
      <c r="C71" s="2" t="s">
        <v>36</v>
      </c>
      <c r="D71" s="3" t="s">
        <v>121</v>
      </c>
      <c r="E71" s="3" t="s">
        <v>1</v>
      </c>
      <c r="F71" s="3" t="s">
        <v>1</v>
      </c>
      <c r="G71" s="3" t="s">
        <v>1</v>
      </c>
      <c r="H71" s="4">
        <f>H72+H82</f>
        <v>177500</v>
      </c>
      <c r="I71" s="4">
        <f>I72+I82</f>
        <v>120000</v>
      </c>
      <c r="J71" s="4">
        <f>J72+J82</f>
        <v>120000</v>
      </c>
      <c r="K71" s="4">
        <f>K82+K72+K76+K80</f>
        <v>0</v>
      </c>
      <c r="L71" s="4">
        <f>L82+L72+L76+L80</f>
        <v>0</v>
      </c>
      <c r="M71" s="4">
        <f>M72+M82</f>
        <v>120000</v>
      </c>
      <c r="N71" s="4">
        <f t="shared" si="1"/>
        <v>57500</v>
      </c>
      <c r="O71" s="4">
        <v>0</v>
      </c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</row>
    <row r="72" spans="1:15" s="84" customFormat="1" ht="21.75" customHeight="1">
      <c r="A72" s="5" t="s">
        <v>14</v>
      </c>
      <c r="B72" s="6">
        <v>951</v>
      </c>
      <c r="C72" s="6" t="s">
        <v>36</v>
      </c>
      <c r="D72" s="7" t="s">
        <v>121</v>
      </c>
      <c r="E72" s="7">
        <v>244</v>
      </c>
      <c r="F72" s="7">
        <v>220</v>
      </c>
      <c r="G72" s="7" t="s">
        <v>1</v>
      </c>
      <c r="H72" s="8">
        <f>H73</f>
        <v>57500</v>
      </c>
      <c r="I72" s="8">
        <f>I73</f>
        <v>0</v>
      </c>
      <c r="J72" s="8">
        <f>J73</f>
        <v>0</v>
      </c>
      <c r="K72" s="8">
        <f>K75</f>
        <v>0</v>
      </c>
      <c r="L72" s="8">
        <f>L75</f>
        <v>0</v>
      </c>
      <c r="M72" s="8">
        <f>M73</f>
        <v>0</v>
      </c>
      <c r="N72" s="8">
        <f t="shared" si="1"/>
        <v>57500</v>
      </c>
      <c r="O72" s="8">
        <v>0</v>
      </c>
    </row>
    <row r="73" spans="1:15" s="84" customFormat="1" ht="21.75" customHeight="1">
      <c r="A73" s="5" t="s">
        <v>17</v>
      </c>
      <c r="B73" s="6">
        <v>951</v>
      </c>
      <c r="C73" s="6" t="s">
        <v>36</v>
      </c>
      <c r="D73" s="7" t="s">
        <v>121</v>
      </c>
      <c r="E73" s="7">
        <v>244</v>
      </c>
      <c r="F73" s="7">
        <v>226</v>
      </c>
      <c r="G73" s="7" t="s">
        <v>8</v>
      </c>
      <c r="H73" s="8">
        <v>57500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 t="shared" si="1"/>
        <v>57500</v>
      </c>
      <c r="O73" s="8">
        <v>0</v>
      </c>
    </row>
    <row r="74" spans="1:15" s="84" customFormat="1" ht="22.5" customHeight="1" hidden="1">
      <c r="A74" s="5" t="s">
        <v>19</v>
      </c>
      <c r="B74" s="6">
        <v>951</v>
      </c>
      <c r="C74" s="6" t="s">
        <v>36</v>
      </c>
      <c r="D74" s="7" t="s">
        <v>121</v>
      </c>
      <c r="E74" s="7" t="s">
        <v>16</v>
      </c>
      <c r="F74" s="7" t="s">
        <v>20</v>
      </c>
      <c r="G74" s="7" t="s">
        <v>1</v>
      </c>
      <c r="H74" s="8">
        <f aca="true" t="shared" si="17" ref="H74:M74">H75</f>
        <v>0</v>
      </c>
      <c r="I74" s="8">
        <f t="shared" si="17"/>
        <v>0</v>
      </c>
      <c r="J74" s="8">
        <f t="shared" si="17"/>
        <v>0</v>
      </c>
      <c r="K74" s="8">
        <f t="shared" si="17"/>
        <v>0</v>
      </c>
      <c r="L74" s="8">
        <f t="shared" si="17"/>
        <v>0</v>
      </c>
      <c r="M74" s="8">
        <f t="shared" si="17"/>
        <v>0</v>
      </c>
      <c r="N74" s="8">
        <f aca="true" t="shared" si="18" ref="N74:N148">H74-J74</f>
        <v>0</v>
      </c>
      <c r="O74" s="8">
        <v>0</v>
      </c>
    </row>
    <row r="75" spans="1:15" s="84" customFormat="1" ht="21.75" customHeight="1" hidden="1">
      <c r="A75" s="5" t="s">
        <v>17</v>
      </c>
      <c r="B75" s="6">
        <v>951</v>
      </c>
      <c r="C75" s="6" t="s">
        <v>36</v>
      </c>
      <c r="D75" s="7" t="s">
        <v>121</v>
      </c>
      <c r="E75" s="7">
        <v>244</v>
      </c>
      <c r="F75" s="7">
        <v>340</v>
      </c>
      <c r="G75" s="7" t="s">
        <v>8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 t="shared" si="18"/>
        <v>0</v>
      </c>
      <c r="O75" s="8">
        <v>0</v>
      </c>
    </row>
    <row r="76" spans="1:15" s="84" customFormat="1" ht="21.75" customHeight="1" hidden="1">
      <c r="A76" s="5" t="s">
        <v>27</v>
      </c>
      <c r="B76" s="6">
        <v>951</v>
      </c>
      <c r="C76" s="6" t="s">
        <v>36</v>
      </c>
      <c r="D76" s="7" t="s">
        <v>121</v>
      </c>
      <c r="E76" s="7">
        <v>244</v>
      </c>
      <c r="F76" s="7" t="s">
        <v>28</v>
      </c>
      <c r="G76" s="7" t="s">
        <v>1</v>
      </c>
      <c r="H76" s="8">
        <f>H77</f>
        <v>0</v>
      </c>
      <c r="I76" s="8"/>
      <c r="J76" s="8"/>
      <c r="K76" s="8">
        <f>K77</f>
        <v>0</v>
      </c>
      <c r="L76" s="8">
        <f>L77</f>
        <v>0</v>
      </c>
      <c r="M76" s="8"/>
      <c r="N76" s="8">
        <f t="shared" si="18"/>
        <v>0</v>
      </c>
      <c r="O76" s="8">
        <v>0</v>
      </c>
    </row>
    <row r="77" spans="1:15" s="84" customFormat="1" ht="21.75" customHeight="1" hidden="1">
      <c r="A77" s="5" t="s">
        <v>27</v>
      </c>
      <c r="B77" s="6">
        <v>951</v>
      </c>
      <c r="C77" s="6" t="s">
        <v>36</v>
      </c>
      <c r="D77" s="7" t="s">
        <v>121</v>
      </c>
      <c r="E77" s="7">
        <v>244</v>
      </c>
      <c r="F77" s="7" t="s">
        <v>28</v>
      </c>
      <c r="G77" s="7" t="s">
        <v>8</v>
      </c>
      <c r="H77" s="8">
        <v>0</v>
      </c>
      <c r="I77" s="8"/>
      <c r="J77" s="8"/>
      <c r="K77" s="8"/>
      <c r="L77" s="8"/>
      <c r="M77" s="8"/>
      <c r="N77" s="8">
        <f t="shared" si="18"/>
        <v>0</v>
      </c>
      <c r="O77" s="8">
        <v>0</v>
      </c>
    </row>
    <row r="78" spans="1:15" s="84" customFormat="1" ht="21.75" customHeight="1" hidden="1">
      <c r="A78" s="5" t="s">
        <v>27</v>
      </c>
      <c r="B78" s="6">
        <v>951</v>
      </c>
      <c r="C78" s="6" t="s">
        <v>36</v>
      </c>
      <c r="D78" s="7" t="s">
        <v>121</v>
      </c>
      <c r="E78" s="7">
        <v>831</v>
      </c>
      <c r="F78" s="7" t="s">
        <v>28</v>
      </c>
      <c r="G78" s="7" t="s">
        <v>1</v>
      </c>
      <c r="H78" s="8">
        <f aca="true" t="shared" si="19" ref="H78:M78">H79</f>
        <v>0</v>
      </c>
      <c r="I78" s="8">
        <f t="shared" si="19"/>
        <v>0</v>
      </c>
      <c r="J78" s="8">
        <f t="shared" si="19"/>
        <v>0</v>
      </c>
      <c r="K78" s="8">
        <f t="shared" si="19"/>
        <v>0</v>
      </c>
      <c r="L78" s="8">
        <f t="shared" si="19"/>
        <v>0</v>
      </c>
      <c r="M78" s="8">
        <f t="shared" si="19"/>
        <v>0</v>
      </c>
      <c r="N78" s="8">
        <f t="shared" si="18"/>
        <v>0</v>
      </c>
      <c r="O78" s="8">
        <v>0</v>
      </c>
    </row>
    <row r="79" spans="1:15" s="84" customFormat="1" ht="21.75" customHeight="1" hidden="1">
      <c r="A79" s="5" t="s">
        <v>27</v>
      </c>
      <c r="B79" s="6">
        <v>951</v>
      </c>
      <c r="C79" s="6" t="s">
        <v>36</v>
      </c>
      <c r="D79" s="7" t="s">
        <v>121</v>
      </c>
      <c r="E79" s="7">
        <v>831</v>
      </c>
      <c r="F79" s="7" t="s">
        <v>28</v>
      </c>
      <c r="G79" s="7" t="s">
        <v>8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18"/>
        <v>0</v>
      </c>
      <c r="O79" s="8">
        <v>0</v>
      </c>
    </row>
    <row r="80" spans="1:15" s="84" customFormat="1" ht="21.75" customHeight="1" hidden="1">
      <c r="A80" s="5" t="s">
        <v>27</v>
      </c>
      <c r="B80" s="6">
        <v>951</v>
      </c>
      <c r="C80" s="6" t="s">
        <v>36</v>
      </c>
      <c r="D80" s="7" t="s">
        <v>121</v>
      </c>
      <c r="E80" s="7">
        <v>852</v>
      </c>
      <c r="F80" s="7" t="s">
        <v>28</v>
      </c>
      <c r="G80" s="7" t="s">
        <v>1</v>
      </c>
      <c r="H80" s="8">
        <f aca="true" t="shared" si="20" ref="H80:M80">H81</f>
        <v>0</v>
      </c>
      <c r="I80" s="8">
        <f t="shared" si="20"/>
        <v>0</v>
      </c>
      <c r="J80" s="8">
        <f t="shared" si="20"/>
        <v>0</v>
      </c>
      <c r="K80" s="8">
        <f t="shared" si="20"/>
        <v>0</v>
      </c>
      <c r="L80" s="8">
        <f t="shared" si="20"/>
        <v>0</v>
      </c>
      <c r="M80" s="8">
        <f t="shared" si="20"/>
        <v>0</v>
      </c>
      <c r="N80" s="8">
        <f t="shared" si="18"/>
        <v>0</v>
      </c>
      <c r="O80" s="8">
        <v>0</v>
      </c>
    </row>
    <row r="81" spans="1:15" s="84" customFormat="1" ht="21.75" customHeight="1" hidden="1">
      <c r="A81" s="5" t="s">
        <v>27</v>
      </c>
      <c r="B81" s="6">
        <v>951</v>
      </c>
      <c r="C81" s="6" t="s">
        <v>36</v>
      </c>
      <c r="D81" s="7" t="s">
        <v>121</v>
      </c>
      <c r="E81" s="7">
        <v>852</v>
      </c>
      <c r="F81" s="7" t="s">
        <v>28</v>
      </c>
      <c r="G81" s="7" t="s">
        <v>8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18"/>
        <v>0</v>
      </c>
      <c r="O81" s="8">
        <v>0</v>
      </c>
    </row>
    <row r="82" spans="1:15" s="84" customFormat="1" ht="18.75" customHeight="1">
      <c r="A82" s="5" t="s">
        <v>27</v>
      </c>
      <c r="B82" s="6">
        <v>951</v>
      </c>
      <c r="C82" s="6" t="s">
        <v>36</v>
      </c>
      <c r="D82" s="7" t="s">
        <v>121</v>
      </c>
      <c r="E82" s="7">
        <v>853</v>
      </c>
      <c r="F82" s="7">
        <v>290</v>
      </c>
      <c r="G82" s="7" t="s">
        <v>1</v>
      </c>
      <c r="H82" s="8">
        <f>H83+H84</f>
        <v>120000</v>
      </c>
      <c r="I82" s="8">
        <f>I83+I84</f>
        <v>120000</v>
      </c>
      <c r="J82" s="8">
        <f>J83+J84</f>
        <v>120000</v>
      </c>
      <c r="K82" s="8">
        <f>K83</f>
        <v>0</v>
      </c>
      <c r="L82" s="8">
        <f>L83</f>
        <v>0</v>
      </c>
      <c r="M82" s="8">
        <f>M83+M84</f>
        <v>120000</v>
      </c>
      <c r="N82" s="8">
        <f t="shared" si="18"/>
        <v>0</v>
      </c>
      <c r="O82" s="8">
        <v>0</v>
      </c>
    </row>
    <row r="83" spans="1:15" s="84" customFormat="1" ht="22.5" customHeight="1">
      <c r="A83" s="5" t="s">
        <v>457</v>
      </c>
      <c r="B83" s="6">
        <v>951</v>
      </c>
      <c r="C83" s="6" t="s">
        <v>36</v>
      </c>
      <c r="D83" s="7" t="s">
        <v>121</v>
      </c>
      <c r="E83" s="7">
        <v>853</v>
      </c>
      <c r="F83" s="7">
        <v>297</v>
      </c>
      <c r="G83" s="7">
        <v>100</v>
      </c>
      <c r="H83" s="8">
        <v>20000</v>
      </c>
      <c r="I83" s="8">
        <v>20000</v>
      </c>
      <c r="J83" s="8">
        <v>20000</v>
      </c>
      <c r="K83" s="8">
        <v>0</v>
      </c>
      <c r="L83" s="8">
        <v>0</v>
      </c>
      <c r="M83" s="8">
        <v>20000</v>
      </c>
      <c r="N83" s="8">
        <f t="shared" si="18"/>
        <v>0</v>
      </c>
      <c r="O83" s="8">
        <v>0</v>
      </c>
    </row>
    <row r="84" spans="1:15" s="84" customFormat="1" ht="22.5" customHeight="1">
      <c r="A84" s="5" t="s">
        <v>457</v>
      </c>
      <c r="B84" s="6">
        <v>951</v>
      </c>
      <c r="C84" s="6" t="s">
        <v>36</v>
      </c>
      <c r="D84" s="7" t="s">
        <v>121</v>
      </c>
      <c r="E84" s="7">
        <v>853</v>
      </c>
      <c r="F84" s="7">
        <v>297</v>
      </c>
      <c r="G84" s="7">
        <v>123</v>
      </c>
      <c r="H84" s="8">
        <v>100000</v>
      </c>
      <c r="I84" s="8">
        <v>100000</v>
      </c>
      <c r="J84" s="8">
        <v>100000</v>
      </c>
      <c r="K84" s="8">
        <v>0</v>
      </c>
      <c r="L84" s="8">
        <v>0</v>
      </c>
      <c r="M84" s="8">
        <v>100000</v>
      </c>
      <c r="N84" s="8">
        <f>H84-J84</f>
        <v>0</v>
      </c>
      <c r="O84" s="8">
        <v>0</v>
      </c>
    </row>
    <row r="85" spans="1:254" s="68" customFormat="1" ht="47.25" customHeight="1">
      <c r="A85" s="1" t="s">
        <v>435</v>
      </c>
      <c r="B85" s="2">
        <v>951</v>
      </c>
      <c r="C85" s="2" t="s">
        <v>36</v>
      </c>
      <c r="D85" s="3" t="s">
        <v>111</v>
      </c>
      <c r="E85" s="3" t="s">
        <v>1</v>
      </c>
      <c r="F85" s="3" t="s">
        <v>1</v>
      </c>
      <c r="G85" s="3" t="s">
        <v>1</v>
      </c>
      <c r="H85" s="4">
        <f>H87</f>
        <v>8900</v>
      </c>
      <c r="I85" s="4">
        <f>I87</f>
        <v>2226</v>
      </c>
      <c r="J85" s="4">
        <f>J87</f>
        <v>2226</v>
      </c>
      <c r="K85" s="4">
        <f>K86</f>
        <v>0</v>
      </c>
      <c r="L85" s="4">
        <f>L87</f>
        <v>0</v>
      </c>
      <c r="M85" s="4">
        <f>M87</f>
        <v>2226</v>
      </c>
      <c r="N85" s="4">
        <f t="shared" si="18"/>
        <v>6674</v>
      </c>
      <c r="O85" s="4">
        <v>0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  <c r="GI85" s="85"/>
      <c r="GJ85" s="85"/>
      <c r="GK85" s="85"/>
      <c r="GL85" s="85"/>
      <c r="GM85" s="85"/>
      <c r="GN85" s="85"/>
      <c r="GO85" s="85"/>
      <c r="GP85" s="85"/>
      <c r="GQ85" s="85"/>
      <c r="GR85" s="85"/>
      <c r="GS85" s="85"/>
      <c r="GT85" s="85"/>
      <c r="GU85" s="85"/>
      <c r="GV85" s="85"/>
      <c r="GW85" s="85"/>
      <c r="GX85" s="85"/>
      <c r="GY85" s="85"/>
      <c r="GZ85" s="85"/>
      <c r="HA85" s="85"/>
      <c r="HB85" s="85"/>
      <c r="HC85" s="85"/>
      <c r="HD85" s="85"/>
      <c r="HE85" s="85"/>
      <c r="HF85" s="85"/>
      <c r="HG85" s="85"/>
      <c r="HH85" s="85"/>
      <c r="HI85" s="85"/>
      <c r="HJ85" s="85"/>
      <c r="HK85" s="85"/>
      <c r="HL85" s="85"/>
      <c r="HM85" s="85"/>
      <c r="HN85" s="85"/>
      <c r="HO85" s="85"/>
      <c r="HP85" s="85"/>
      <c r="HQ85" s="85"/>
      <c r="HR85" s="85"/>
      <c r="HS85" s="85"/>
      <c r="HT85" s="85"/>
      <c r="HU85" s="85"/>
      <c r="HV85" s="85"/>
      <c r="HW85" s="85"/>
      <c r="HX85" s="85"/>
      <c r="HY85" s="85"/>
      <c r="HZ85" s="85"/>
      <c r="IA85" s="85"/>
      <c r="IB85" s="85"/>
      <c r="IC85" s="85"/>
      <c r="ID85" s="85"/>
      <c r="IE85" s="85"/>
      <c r="IF85" s="85"/>
      <c r="IG85" s="85"/>
      <c r="IH85" s="85"/>
      <c r="II85" s="85"/>
      <c r="IJ85" s="85"/>
      <c r="IK85" s="85"/>
      <c r="IL85" s="85"/>
      <c r="IM85" s="85"/>
      <c r="IN85" s="85"/>
      <c r="IO85" s="85"/>
      <c r="IP85" s="85"/>
      <c r="IQ85" s="85"/>
      <c r="IR85" s="85"/>
      <c r="IS85" s="85"/>
      <c r="IT85" s="85"/>
    </row>
    <row r="86" spans="1:15" s="84" customFormat="1" ht="21.75" customHeight="1">
      <c r="A86" s="5" t="s">
        <v>30</v>
      </c>
      <c r="B86" s="6">
        <v>951</v>
      </c>
      <c r="C86" s="6" t="s">
        <v>36</v>
      </c>
      <c r="D86" s="7" t="s">
        <v>111</v>
      </c>
      <c r="E86" s="7">
        <v>540</v>
      </c>
      <c r="F86" s="7">
        <v>250</v>
      </c>
      <c r="G86" s="7" t="s">
        <v>1</v>
      </c>
      <c r="H86" s="8">
        <f aca="true" t="shared" si="21" ref="H86:M86">H87</f>
        <v>8900</v>
      </c>
      <c r="I86" s="8">
        <f t="shared" si="21"/>
        <v>2226</v>
      </c>
      <c r="J86" s="8">
        <f t="shared" si="21"/>
        <v>2226</v>
      </c>
      <c r="K86" s="8">
        <f t="shared" si="21"/>
        <v>0</v>
      </c>
      <c r="L86" s="8">
        <f t="shared" si="21"/>
        <v>0</v>
      </c>
      <c r="M86" s="8">
        <f t="shared" si="21"/>
        <v>2226</v>
      </c>
      <c r="N86" s="8">
        <f t="shared" si="18"/>
        <v>6674</v>
      </c>
      <c r="O86" s="8">
        <v>0</v>
      </c>
    </row>
    <row r="87" spans="1:15" s="84" customFormat="1" ht="36.75" customHeight="1">
      <c r="A87" s="5" t="s">
        <v>33</v>
      </c>
      <c r="B87" s="6">
        <v>951</v>
      </c>
      <c r="C87" s="6" t="s">
        <v>36</v>
      </c>
      <c r="D87" s="7" t="s">
        <v>111</v>
      </c>
      <c r="E87" s="7">
        <v>540</v>
      </c>
      <c r="F87" s="7">
        <v>251</v>
      </c>
      <c r="G87" s="7">
        <v>100</v>
      </c>
      <c r="H87" s="8">
        <v>8900</v>
      </c>
      <c r="I87" s="8">
        <v>2226</v>
      </c>
      <c r="J87" s="8">
        <v>2226</v>
      </c>
      <c r="K87" s="8">
        <f>K91</f>
        <v>0</v>
      </c>
      <c r="L87" s="8">
        <f>L91</f>
        <v>0</v>
      </c>
      <c r="M87" s="8">
        <v>2226</v>
      </c>
      <c r="N87" s="8">
        <f t="shared" si="18"/>
        <v>6674</v>
      </c>
      <c r="O87" s="8">
        <v>0</v>
      </c>
    </row>
    <row r="88" spans="1:254" s="68" customFormat="1" ht="62.25" customHeight="1">
      <c r="A88" s="1" t="s">
        <v>134</v>
      </c>
      <c r="B88" s="2">
        <v>951</v>
      </c>
      <c r="C88" s="2" t="s">
        <v>36</v>
      </c>
      <c r="D88" s="3" t="s">
        <v>133</v>
      </c>
      <c r="E88" s="3" t="s">
        <v>1</v>
      </c>
      <c r="F88" s="3" t="s">
        <v>1</v>
      </c>
      <c r="G88" s="3" t="s">
        <v>1</v>
      </c>
      <c r="H88" s="4">
        <f>H90</f>
        <v>17100</v>
      </c>
      <c r="I88" s="4">
        <f>I90</f>
        <v>11200</v>
      </c>
      <c r="J88" s="4">
        <f>J90</f>
        <v>11200</v>
      </c>
      <c r="K88" s="4">
        <f>K89</f>
        <v>0</v>
      </c>
      <c r="L88" s="4">
        <f>L90</f>
        <v>0</v>
      </c>
      <c r="M88" s="4">
        <f>M90</f>
        <v>11200</v>
      </c>
      <c r="N88" s="4">
        <f>H88-J88</f>
        <v>5900</v>
      </c>
      <c r="O88" s="4">
        <v>0</v>
      </c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  <c r="EH88" s="85"/>
      <c r="EI88" s="85"/>
      <c r="EJ88" s="85"/>
      <c r="EK88" s="85"/>
      <c r="EL88" s="85"/>
      <c r="EM88" s="85"/>
      <c r="EN88" s="85"/>
      <c r="EO88" s="85"/>
      <c r="EP88" s="85"/>
      <c r="EQ88" s="85"/>
      <c r="ER88" s="85"/>
      <c r="ES88" s="85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5"/>
      <c r="FF88" s="85"/>
      <c r="FG88" s="85"/>
      <c r="FH88" s="85"/>
      <c r="FI88" s="85"/>
      <c r="FJ88" s="85"/>
      <c r="FK88" s="85"/>
      <c r="FL88" s="85"/>
      <c r="FM88" s="85"/>
      <c r="FN88" s="85"/>
      <c r="FO88" s="85"/>
      <c r="FP88" s="85"/>
      <c r="FQ88" s="85"/>
      <c r="FR88" s="85"/>
      <c r="FS88" s="85"/>
      <c r="FT88" s="85"/>
      <c r="FU88" s="85"/>
      <c r="FV88" s="85"/>
      <c r="FW88" s="85"/>
      <c r="FX88" s="85"/>
      <c r="FY88" s="85"/>
      <c r="FZ88" s="85"/>
      <c r="GA88" s="85"/>
      <c r="GB88" s="85"/>
      <c r="GC88" s="85"/>
      <c r="GD88" s="85"/>
      <c r="GE88" s="85"/>
      <c r="GF88" s="85"/>
      <c r="GG88" s="85"/>
      <c r="GH88" s="85"/>
      <c r="GI88" s="85"/>
      <c r="GJ88" s="85"/>
      <c r="GK88" s="85"/>
      <c r="GL88" s="85"/>
      <c r="GM88" s="85"/>
      <c r="GN88" s="85"/>
      <c r="GO88" s="85"/>
      <c r="GP88" s="85"/>
      <c r="GQ88" s="85"/>
      <c r="GR88" s="85"/>
      <c r="GS88" s="85"/>
      <c r="GT88" s="85"/>
      <c r="GU88" s="85"/>
      <c r="GV88" s="85"/>
      <c r="GW88" s="85"/>
      <c r="GX88" s="85"/>
      <c r="GY88" s="85"/>
      <c r="GZ88" s="85"/>
      <c r="HA88" s="85"/>
      <c r="HB88" s="85"/>
      <c r="HC88" s="85"/>
      <c r="HD88" s="85"/>
      <c r="HE88" s="85"/>
      <c r="HF88" s="85"/>
      <c r="HG88" s="85"/>
      <c r="HH88" s="85"/>
      <c r="HI88" s="85"/>
      <c r="HJ88" s="85"/>
      <c r="HK88" s="85"/>
      <c r="HL88" s="85"/>
      <c r="HM88" s="85"/>
      <c r="HN88" s="85"/>
      <c r="HO88" s="85"/>
      <c r="HP88" s="85"/>
      <c r="HQ88" s="85"/>
      <c r="HR88" s="85"/>
      <c r="HS88" s="85"/>
      <c r="HT88" s="85"/>
      <c r="HU88" s="85"/>
      <c r="HV88" s="85"/>
      <c r="HW88" s="85"/>
      <c r="HX88" s="85"/>
      <c r="HY88" s="85"/>
      <c r="HZ88" s="85"/>
      <c r="IA88" s="85"/>
      <c r="IB88" s="85"/>
      <c r="IC88" s="85"/>
      <c r="ID88" s="85"/>
      <c r="IE88" s="85"/>
      <c r="IF88" s="85"/>
      <c r="IG88" s="85"/>
      <c r="IH88" s="85"/>
      <c r="II88" s="85"/>
      <c r="IJ88" s="85"/>
      <c r="IK88" s="85"/>
      <c r="IL88" s="85"/>
      <c r="IM88" s="85"/>
      <c r="IN88" s="85"/>
      <c r="IO88" s="85"/>
      <c r="IP88" s="85"/>
      <c r="IQ88" s="85"/>
      <c r="IR88" s="85"/>
      <c r="IS88" s="85"/>
      <c r="IT88" s="85"/>
    </row>
    <row r="89" spans="1:15" s="84" customFormat="1" ht="21.75" customHeight="1">
      <c r="A89" s="5" t="s">
        <v>30</v>
      </c>
      <c r="B89" s="6">
        <v>951</v>
      </c>
      <c r="C89" s="6" t="s">
        <v>36</v>
      </c>
      <c r="D89" s="7" t="s">
        <v>133</v>
      </c>
      <c r="E89" s="7">
        <v>540</v>
      </c>
      <c r="F89" s="7">
        <v>250</v>
      </c>
      <c r="G89" s="7" t="s">
        <v>1</v>
      </c>
      <c r="H89" s="8">
        <f aca="true" t="shared" si="22" ref="H89:M89">H90</f>
        <v>17100</v>
      </c>
      <c r="I89" s="8">
        <f t="shared" si="22"/>
        <v>11200</v>
      </c>
      <c r="J89" s="8">
        <f t="shared" si="22"/>
        <v>11200</v>
      </c>
      <c r="K89" s="8">
        <f t="shared" si="22"/>
        <v>0</v>
      </c>
      <c r="L89" s="8">
        <f t="shared" si="22"/>
        <v>0</v>
      </c>
      <c r="M89" s="8">
        <f t="shared" si="22"/>
        <v>11200</v>
      </c>
      <c r="N89" s="8">
        <f>H89-J89</f>
        <v>5900</v>
      </c>
      <c r="O89" s="8">
        <v>0</v>
      </c>
    </row>
    <row r="90" spans="1:15" s="84" customFormat="1" ht="36.75" customHeight="1">
      <c r="A90" s="5" t="s">
        <v>33</v>
      </c>
      <c r="B90" s="6">
        <v>951</v>
      </c>
      <c r="C90" s="6" t="s">
        <v>36</v>
      </c>
      <c r="D90" s="7" t="s">
        <v>133</v>
      </c>
      <c r="E90" s="7">
        <v>540</v>
      </c>
      <c r="F90" s="7">
        <v>251</v>
      </c>
      <c r="G90" s="7">
        <v>100</v>
      </c>
      <c r="H90" s="8">
        <v>17100</v>
      </c>
      <c r="I90" s="8">
        <v>11200</v>
      </c>
      <c r="J90" s="8">
        <v>11200</v>
      </c>
      <c r="K90" s="8">
        <f>K94</f>
        <v>0</v>
      </c>
      <c r="L90" s="8">
        <f>L94</f>
        <v>0</v>
      </c>
      <c r="M90" s="8">
        <v>11200</v>
      </c>
      <c r="N90" s="8">
        <f>H90-J90</f>
        <v>5900</v>
      </c>
      <c r="O90" s="8">
        <v>0</v>
      </c>
    </row>
    <row r="91" spans="1:254" s="68" customFormat="1" ht="45.75" customHeight="1">
      <c r="A91" s="1" t="s">
        <v>41</v>
      </c>
      <c r="B91" s="2">
        <v>951</v>
      </c>
      <c r="C91" s="2" t="s">
        <v>42</v>
      </c>
      <c r="D91" s="3" t="s">
        <v>124</v>
      </c>
      <c r="E91" s="3" t="s">
        <v>1</v>
      </c>
      <c r="F91" s="3" t="s">
        <v>1</v>
      </c>
      <c r="G91" s="3" t="s">
        <v>1</v>
      </c>
      <c r="H91" s="4">
        <f aca="true" t="shared" si="23" ref="H91:M91">H92+H95+H97</f>
        <v>231100</v>
      </c>
      <c r="I91" s="4">
        <f t="shared" si="23"/>
        <v>123543.91</v>
      </c>
      <c r="J91" s="4">
        <f t="shared" si="23"/>
        <v>123543.91</v>
      </c>
      <c r="K91" s="4">
        <f t="shared" si="23"/>
        <v>0</v>
      </c>
      <c r="L91" s="4">
        <f t="shared" si="23"/>
        <v>0</v>
      </c>
      <c r="M91" s="4">
        <f t="shared" si="23"/>
        <v>123543.91</v>
      </c>
      <c r="N91" s="4">
        <f t="shared" si="18"/>
        <v>107556.09</v>
      </c>
      <c r="O91" s="4">
        <v>0</v>
      </c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5"/>
      <c r="EB91" s="85"/>
      <c r="EC91" s="85"/>
      <c r="ED91" s="85"/>
      <c r="EE91" s="85"/>
      <c r="EF91" s="85"/>
      <c r="EG91" s="85"/>
      <c r="EH91" s="85"/>
      <c r="EI91" s="85"/>
      <c r="EJ91" s="85"/>
      <c r="EK91" s="85"/>
      <c r="EL91" s="85"/>
      <c r="EM91" s="85"/>
      <c r="EN91" s="85"/>
      <c r="EO91" s="85"/>
      <c r="EP91" s="85"/>
      <c r="EQ91" s="85"/>
      <c r="ER91" s="85"/>
      <c r="ES91" s="85"/>
      <c r="ET91" s="85"/>
      <c r="EU91" s="85"/>
      <c r="EV91" s="85"/>
      <c r="EW91" s="85"/>
      <c r="EX91" s="85"/>
      <c r="EY91" s="85"/>
      <c r="EZ91" s="85"/>
      <c r="FA91" s="85"/>
      <c r="FB91" s="85"/>
      <c r="FC91" s="85"/>
      <c r="FD91" s="85"/>
      <c r="FE91" s="85"/>
      <c r="FF91" s="85"/>
      <c r="FG91" s="85"/>
      <c r="FH91" s="85"/>
      <c r="FI91" s="85"/>
      <c r="FJ91" s="85"/>
      <c r="FK91" s="85"/>
      <c r="FL91" s="85"/>
      <c r="FM91" s="85"/>
      <c r="FN91" s="85"/>
      <c r="FO91" s="85"/>
      <c r="FP91" s="85"/>
      <c r="FQ91" s="85"/>
      <c r="FR91" s="85"/>
      <c r="FS91" s="85"/>
      <c r="FT91" s="85"/>
      <c r="FU91" s="85"/>
      <c r="FV91" s="85"/>
      <c r="FW91" s="85"/>
      <c r="FX91" s="85"/>
      <c r="FY91" s="85"/>
      <c r="FZ91" s="85"/>
      <c r="GA91" s="85"/>
      <c r="GB91" s="85"/>
      <c r="GC91" s="85"/>
      <c r="GD91" s="85"/>
      <c r="GE91" s="85"/>
      <c r="GF91" s="85"/>
      <c r="GG91" s="85"/>
      <c r="GH91" s="85"/>
      <c r="GI91" s="85"/>
      <c r="GJ91" s="85"/>
      <c r="GK91" s="85"/>
      <c r="GL91" s="85"/>
      <c r="GM91" s="85"/>
      <c r="GN91" s="85"/>
      <c r="GO91" s="85"/>
      <c r="GP91" s="85"/>
      <c r="GQ91" s="85"/>
      <c r="GR91" s="85"/>
      <c r="GS91" s="85"/>
      <c r="GT91" s="85"/>
      <c r="GU91" s="85"/>
      <c r="GV91" s="85"/>
      <c r="GW91" s="85"/>
      <c r="GX91" s="85"/>
      <c r="GY91" s="85"/>
      <c r="GZ91" s="85"/>
      <c r="HA91" s="85"/>
      <c r="HB91" s="85"/>
      <c r="HC91" s="85"/>
      <c r="HD91" s="85"/>
      <c r="HE91" s="85"/>
      <c r="HF91" s="85"/>
      <c r="HG91" s="85"/>
      <c r="HH91" s="85"/>
      <c r="HI91" s="85"/>
      <c r="HJ91" s="85"/>
      <c r="HK91" s="85"/>
      <c r="HL91" s="85"/>
      <c r="HM91" s="85"/>
      <c r="HN91" s="85"/>
      <c r="HO91" s="85"/>
      <c r="HP91" s="85"/>
      <c r="HQ91" s="85"/>
      <c r="HR91" s="85"/>
      <c r="HS91" s="85"/>
      <c r="HT91" s="85"/>
      <c r="HU91" s="85"/>
      <c r="HV91" s="85"/>
      <c r="HW91" s="85"/>
      <c r="HX91" s="85"/>
      <c r="HY91" s="85"/>
      <c r="HZ91" s="85"/>
      <c r="IA91" s="85"/>
      <c r="IB91" s="85"/>
      <c r="IC91" s="85"/>
      <c r="ID91" s="85"/>
      <c r="IE91" s="85"/>
      <c r="IF91" s="85"/>
      <c r="IG91" s="85"/>
      <c r="IH91" s="85"/>
      <c r="II91" s="85"/>
      <c r="IJ91" s="85"/>
      <c r="IK91" s="85"/>
      <c r="IL91" s="85"/>
      <c r="IM91" s="85"/>
      <c r="IN91" s="85"/>
      <c r="IO91" s="85"/>
      <c r="IP91" s="85"/>
      <c r="IQ91" s="85"/>
      <c r="IR91" s="85"/>
      <c r="IS91" s="85"/>
      <c r="IT91" s="85"/>
    </row>
    <row r="92" spans="1:15" s="84" customFormat="1" ht="21.75" customHeight="1">
      <c r="A92" s="5" t="s">
        <v>3</v>
      </c>
      <c r="B92" s="6">
        <v>951</v>
      </c>
      <c r="C92" s="6" t="s">
        <v>42</v>
      </c>
      <c r="D92" s="7" t="s">
        <v>124</v>
      </c>
      <c r="E92" s="7">
        <v>120</v>
      </c>
      <c r="F92" s="7" t="s">
        <v>4</v>
      </c>
      <c r="G92" s="7" t="s">
        <v>1</v>
      </c>
      <c r="H92" s="8">
        <f aca="true" t="shared" si="24" ref="H92:M92">H93+H94</f>
        <v>189600</v>
      </c>
      <c r="I92" s="8">
        <f t="shared" si="24"/>
        <v>118544.31</v>
      </c>
      <c r="J92" s="8">
        <f t="shared" si="24"/>
        <v>118544.31</v>
      </c>
      <c r="K92" s="8">
        <f t="shared" si="24"/>
        <v>0</v>
      </c>
      <c r="L92" s="8">
        <f t="shared" si="24"/>
        <v>0</v>
      </c>
      <c r="M92" s="8">
        <f t="shared" si="24"/>
        <v>118544.31</v>
      </c>
      <c r="N92" s="8">
        <f t="shared" si="18"/>
        <v>71055.69</v>
      </c>
      <c r="O92" s="8">
        <v>0</v>
      </c>
    </row>
    <row r="93" spans="1:15" s="84" customFormat="1" ht="21" customHeight="1">
      <c r="A93" s="5" t="s">
        <v>6</v>
      </c>
      <c r="B93" s="6">
        <v>951</v>
      </c>
      <c r="C93" s="6" t="s">
        <v>42</v>
      </c>
      <c r="D93" s="7" t="s">
        <v>124</v>
      </c>
      <c r="E93" s="7" t="s">
        <v>5</v>
      </c>
      <c r="F93" s="7" t="s">
        <v>7</v>
      </c>
      <c r="G93" s="7">
        <v>415</v>
      </c>
      <c r="H93" s="8">
        <v>145600</v>
      </c>
      <c r="I93" s="8">
        <v>95395.16</v>
      </c>
      <c r="J93" s="8">
        <v>95395.16</v>
      </c>
      <c r="K93" s="8">
        <v>0</v>
      </c>
      <c r="L93" s="8">
        <v>0</v>
      </c>
      <c r="M93" s="8">
        <v>95395.16</v>
      </c>
      <c r="N93" s="8">
        <f t="shared" si="18"/>
        <v>50204.84</v>
      </c>
      <c r="O93" s="8">
        <v>0</v>
      </c>
    </row>
    <row r="94" spans="1:15" s="84" customFormat="1" ht="19.5" customHeight="1">
      <c r="A94" s="5" t="s">
        <v>9</v>
      </c>
      <c r="B94" s="6">
        <v>951</v>
      </c>
      <c r="C94" s="6" t="s">
        <v>42</v>
      </c>
      <c r="D94" s="7" t="s">
        <v>124</v>
      </c>
      <c r="E94" s="7" t="s">
        <v>335</v>
      </c>
      <c r="F94" s="7" t="s">
        <v>10</v>
      </c>
      <c r="G94" s="7">
        <v>415</v>
      </c>
      <c r="H94" s="8">
        <v>44000</v>
      </c>
      <c r="I94" s="8">
        <v>23149.15</v>
      </c>
      <c r="J94" s="8">
        <v>23149.15</v>
      </c>
      <c r="K94" s="8">
        <v>0</v>
      </c>
      <c r="L94" s="8">
        <v>0</v>
      </c>
      <c r="M94" s="8">
        <v>23149.15</v>
      </c>
      <c r="N94" s="8">
        <f t="shared" si="18"/>
        <v>20850.85</v>
      </c>
      <c r="O94" s="8">
        <v>0</v>
      </c>
    </row>
    <row r="95" spans="1:15" s="84" customFormat="1" ht="20.25" customHeight="1">
      <c r="A95" s="5" t="s">
        <v>14</v>
      </c>
      <c r="B95" s="6">
        <v>951</v>
      </c>
      <c r="C95" s="6" t="s">
        <v>42</v>
      </c>
      <c r="D95" s="7" t="s">
        <v>124</v>
      </c>
      <c r="E95" s="7" t="s">
        <v>16</v>
      </c>
      <c r="F95" s="7">
        <v>220</v>
      </c>
      <c r="G95" s="7" t="s">
        <v>1</v>
      </c>
      <c r="H95" s="8">
        <f aca="true" t="shared" si="25" ref="H95:M95">H96</f>
        <v>4400</v>
      </c>
      <c r="I95" s="8">
        <f t="shared" si="25"/>
        <v>0</v>
      </c>
      <c r="J95" s="8">
        <f t="shared" si="25"/>
        <v>0</v>
      </c>
      <c r="K95" s="8">
        <f t="shared" si="25"/>
        <v>0</v>
      </c>
      <c r="L95" s="8">
        <f t="shared" si="25"/>
        <v>0</v>
      </c>
      <c r="M95" s="8">
        <f t="shared" si="25"/>
        <v>0</v>
      </c>
      <c r="N95" s="8">
        <f t="shared" si="18"/>
        <v>4400</v>
      </c>
      <c r="O95" s="8">
        <v>0</v>
      </c>
    </row>
    <row r="96" spans="1:15" s="84" customFormat="1" ht="21" customHeight="1">
      <c r="A96" s="5" t="s">
        <v>431</v>
      </c>
      <c r="B96" s="6">
        <v>951</v>
      </c>
      <c r="C96" s="6" t="s">
        <v>42</v>
      </c>
      <c r="D96" s="7" t="s">
        <v>124</v>
      </c>
      <c r="E96" s="7" t="s">
        <v>16</v>
      </c>
      <c r="F96" s="7">
        <v>225</v>
      </c>
      <c r="G96" s="7">
        <v>415</v>
      </c>
      <c r="H96" s="8">
        <v>4400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f>H96-J96</f>
        <v>4400</v>
      </c>
      <c r="O96" s="8">
        <v>0</v>
      </c>
    </row>
    <row r="97" spans="1:15" s="84" customFormat="1" ht="22.5" customHeight="1">
      <c r="A97" s="5" t="s">
        <v>19</v>
      </c>
      <c r="B97" s="6">
        <v>951</v>
      </c>
      <c r="C97" s="6" t="s">
        <v>42</v>
      </c>
      <c r="D97" s="7" t="s">
        <v>124</v>
      </c>
      <c r="E97" s="7" t="s">
        <v>16</v>
      </c>
      <c r="F97" s="7" t="s">
        <v>20</v>
      </c>
      <c r="G97" s="7"/>
      <c r="H97" s="8">
        <f aca="true" t="shared" si="26" ref="H97:M97">H98</f>
        <v>37100</v>
      </c>
      <c r="I97" s="8">
        <f t="shared" si="26"/>
        <v>4999.6</v>
      </c>
      <c r="J97" s="8">
        <f t="shared" si="26"/>
        <v>4999.6</v>
      </c>
      <c r="K97" s="8">
        <f t="shared" si="26"/>
        <v>0</v>
      </c>
      <c r="L97" s="8">
        <f t="shared" si="26"/>
        <v>0</v>
      </c>
      <c r="M97" s="8">
        <f t="shared" si="26"/>
        <v>4999.6</v>
      </c>
      <c r="N97" s="8">
        <f t="shared" si="18"/>
        <v>32100.4</v>
      </c>
      <c r="O97" s="8">
        <v>0</v>
      </c>
    </row>
    <row r="98" spans="1:15" s="84" customFormat="1" ht="32.25" customHeight="1">
      <c r="A98" s="5" t="s">
        <v>454</v>
      </c>
      <c r="B98" s="6">
        <v>951</v>
      </c>
      <c r="C98" s="6" t="s">
        <v>42</v>
      </c>
      <c r="D98" s="7" t="s">
        <v>124</v>
      </c>
      <c r="E98" s="7" t="s">
        <v>16</v>
      </c>
      <c r="F98" s="7">
        <v>346</v>
      </c>
      <c r="G98" s="7">
        <v>415</v>
      </c>
      <c r="H98" s="8">
        <v>37100</v>
      </c>
      <c r="I98" s="8">
        <v>4999.6</v>
      </c>
      <c r="J98" s="8">
        <v>4999.6</v>
      </c>
      <c r="K98" s="8">
        <v>0</v>
      </c>
      <c r="L98" s="8">
        <v>0</v>
      </c>
      <c r="M98" s="8">
        <v>4999.6</v>
      </c>
      <c r="N98" s="8">
        <f t="shared" si="18"/>
        <v>32100.4</v>
      </c>
      <c r="O98" s="8">
        <v>0</v>
      </c>
    </row>
    <row r="99" spans="1:254" s="68" customFormat="1" ht="27.75" customHeight="1" hidden="1">
      <c r="A99" s="1" t="s">
        <v>43</v>
      </c>
      <c r="B99" s="2">
        <v>951</v>
      </c>
      <c r="C99" s="2" t="s">
        <v>45</v>
      </c>
      <c r="D99" s="3" t="s">
        <v>44</v>
      </c>
      <c r="E99" s="3" t="s">
        <v>1</v>
      </c>
      <c r="F99" s="3" t="s">
        <v>1</v>
      </c>
      <c r="G99" s="3" t="s">
        <v>1</v>
      </c>
      <c r="H99" s="4">
        <f>H100</f>
        <v>0</v>
      </c>
      <c r="I99" s="4">
        <f aca="true" t="shared" si="27" ref="I99:M100">I100</f>
        <v>0</v>
      </c>
      <c r="J99" s="4">
        <f t="shared" si="27"/>
        <v>0</v>
      </c>
      <c r="K99" s="4">
        <f t="shared" si="27"/>
        <v>0</v>
      </c>
      <c r="L99" s="4">
        <f t="shared" si="27"/>
        <v>0</v>
      </c>
      <c r="M99" s="4">
        <f t="shared" si="27"/>
        <v>0</v>
      </c>
      <c r="N99" s="8">
        <f t="shared" si="18"/>
        <v>0</v>
      </c>
      <c r="O99" s="8">
        <v>0</v>
      </c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  <c r="IS99" s="85"/>
      <c r="IT99" s="85"/>
    </row>
    <row r="100" spans="1:15" s="84" customFormat="1" ht="13.5" customHeight="1" hidden="1">
      <c r="A100" s="5" t="s">
        <v>14</v>
      </c>
      <c r="B100" s="6">
        <v>951</v>
      </c>
      <c r="C100" s="6" t="s">
        <v>45</v>
      </c>
      <c r="D100" s="7" t="s">
        <v>44</v>
      </c>
      <c r="E100" s="7" t="s">
        <v>16</v>
      </c>
      <c r="F100" s="7" t="s">
        <v>15</v>
      </c>
      <c r="G100" s="7" t="s">
        <v>1</v>
      </c>
      <c r="H100" s="8">
        <f>H101</f>
        <v>0</v>
      </c>
      <c r="I100" s="8">
        <f t="shared" si="27"/>
        <v>0</v>
      </c>
      <c r="J100" s="8">
        <f t="shared" si="27"/>
        <v>0</v>
      </c>
      <c r="K100" s="8">
        <f t="shared" si="27"/>
        <v>0</v>
      </c>
      <c r="L100" s="8">
        <f t="shared" si="27"/>
        <v>0</v>
      </c>
      <c r="M100" s="8">
        <f t="shared" si="27"/>
        <v>0</v>
      </c>
      <c r="N100" s="8">
        <f t="shared" si="18"/>
        <v>0</v>
      </c>
      <c r="O100" s="8">
        <v>0</v>
      </c>
    </row>
    <row r="101" spans="1:15" s="84" customFormat="1" ht="18" customHeight="1" hidden="1">
      <c r="A101" s="5" t="s">
        <v>17</v>
      </c>
      <c r="B101" s="6">
        <v>951</v>
      </c>
      <c r="C101" s="6" t="s">
        <v>45</v>
      </c>
      <c r="D101" s="7" t="s">
        <v>44</v>
      </c>
      <c r="E101" s="7" t="s">
        <v>16</v>
      </c>
      <c r="F101" s="7" t="s">
        <v>18</v>
      </c>
      <c r="G101" s="7" t="s">
        <v>8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18"/>
        <v>0</v>
      </c>
      <c r="O101" s="8">
        <v>0</v>
      </c>
    </row>
    <row r="102" spans="1:254" s="68" customFormat="1" ht="33.75" customHeight="1">
      <c r="A102" s="1" t="s">
        <v>43</v>
      </c>
      <c r="B102" s="2">
        <v>951</v>
      </c>
      <c r="C102" s="2" t="s">
        <v>45</v>
      </c>
      <c r="D102" s="3" t="s">
        <v>358</v>
      </c>
      <c r="E102" s="3" t="s">
        <v>1</v>
      </c>
      <c r="F102" s="3" t="s">
        <v>1</v>
      </c>
      <c r="G102" s="3" t="s">
        <v>1</v>
      </c>
      <c r="H102" s="4">
        <f>H103</f>
        <v>1000</v>
      </c>
      <c r="I102" s="4">
        <f aca="true" t="shared" si="28" ref="I102:M103">I103</f>
        <v>1000</v>
      </c>
      <c r="J102" s="4">
        <f t="shared" si="28"/>
        <v>1000</v>
      </c>
      <c r="K102" s="4">
        <f t="shared" si="28"/>
        <v>0</v>
      </c>
      <c r="L102" s="4">
        <f t="shared" si="28"/>
        <v>0</v>
      </c>
      <c r="M102" s="4">
        <f t="shared" si="28"/>
        <v>1000</v>
      </c>
      <c r="N102" s="4">
        <f t="shared" si="18"/>
        <v>0</v>
      </c>
      <c r="O102" s="4">
        <v>0</v>
      </c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  <c r="IS102" s="85"/>
      <c r="IT102" s="85"/>
    </row>
    <row r="103" spans="1:15" s="84" customFormat="1" ht="18" customHeight="1">
      <c r="A103" s="5" t="s">
        <v>14</v>
      </c>
      <c r="B103" s="6">
        <v>951</v>
      </c>
      <c r="C103" s="6" t="s">
        <v>45</v>
      </c>
      <c r="D103" s="7" t="s">
        <v>358</v>
      </c>
      <c r="E103" s="7" t="s">
        <v>16</v>
      </c>
      <c r="F103" s="7" t="s">
        <v>15</v>
      </c>
      <c r="G103" s="7" t="s">
        <v>1</v>
      </c>
      <c r="H103" s="8">
        <f>H104</f>
        <v>1000</v>
      </c>
      <c r="I103" s="8">
        <f t="shared" si="28"/>
        <v>1000</v>
      </c>
      <c r="J103" s="8">
        <f t="shared" si="28"/>
        <v>1000</v>
      </c>
      <c r="K103" s="8">
        <f t="shared" si="28"/>
        <v>0</v>
      </c>
      <c r="L103" s="8">
        <f t="shared" si="28"/>
        <v>0</v>
      </c>
      <c r="M103" s="8">
        <f t="shared" si="28"/>
        <v>1000</v>
      </c>
      <c r="N103" s="8">
        <f t="shared" si="18"/>
        <v>0</v>
      </c>
      <c r="O103" s="8">
        <v>0</v>
      </c>
    </row>
    <row r="104" spans="1:15" s="84" customFormat="1" ht="20.25" customHeight="1">
      <c r="A104" s="5" t="s">
        <v>458</v>
      </c>
      <c r="B104" s="6">
        <v>951</v>
      </c>
      <c r="C104" s="6" t="s">
        <v>45</v>
      </c>
      <c r="D104" s="7" t="s">
        <v>358</v>
      </c>
      <c r="E104" s="7" t="s">
        <v>16</v>
      </c>
      <c r="F104" s="7">
        <v>227</v>
      </c>
      <c r="G104" s="7">
        <v>100</v>
      </c>
      <c r="H104" s="8">
        <v>1000</v>
      </c>
      <c r="I104" s="8">
        <v>1000</v>
      </c>
      <c r="J104" s="8">
        <v>1000</v>
      </c>
      <c r="K104" s="8">
        <v>0</v>
      </c>
      <c r="L104" s="8">
        <v>0</v>
      </c>
      <c r="M104" s="8">
        <v>1000</v>
      </c>
      <c r="N104" s="8">
        <f t="shared" si="18"/>
        <v>0</v>
      </c>
      <c r="O104" s="8">
        <v>0</v>
      </c>
    </row>
    <row r="105" spans="1:254" s="68" customFormat="1" ht="63" customHeight="1" hidden="1">
      <c r="A105" s="1" t="s">
        <v>47</v>
      </c>
      <c r="B105" s="2">
        <v>951</v>
      </c>
      <c r="C105" s="2" t="s">
        <v>45</v>
      </c>
      <c r="D105" s="3" t="s">
        <v>125</v>
      </c>
      <c r="E105" s="3" t="s">
        <v>1</v>
      </c>
      <c r="F105" s="3" t="s">
        <v>1</v>
      </c>
      <c r="G105" s="3" t="s">
        <v>1</v>
      </c>
      <c r="H105" s="4">
        <f>H106</f>
        <v>0</v>
      </c>
      <c r="I105" s="4">
        <f aca="true" t="shared" si="29" ref="I105:M106">I106</f>
        <v>0</v>
      </c>
      <c r="J105" s="4">
        <f t="shared" si="29"/>
        <v>0</v>
      </c>
      <c r="K105" s="4">
        <f t="shared" si="29"/>
        <v>0</v>
      </c>
      <c r="L105" s="4">
        <f t="shared" si="29"/>
        <v>0</v>
      </c>
      <c r="M105" s="4">
        <f t="shared" si="29"/>
        <v>0</v>
      </c>
      <c r="N105" s="8">
        <f t="shared" si="18"/>
        <v>0</v>
      </c>
      <c r="O105" s="8">
        <v>0</v>
      </c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5"/>
      <c r="EG105" s="85"/>
      <c r="EH105" s="85"/>
      <c r="EI105" s="85"/>
      <c r="EJ105" s="85"/>
      <c r="EK105" s="85"/>
      <c r="EL105" s="85"/>
      <c r="EM105" s="85"/>
      <c r="EN105" s="85"/>
      <c r="EO105" s="85"/>
      <c r="EP105" s="85"/>
      <c r="EQ105" s="85"/>
      <c r="ER105" s="85"/>
      <c r="ES105" s="85"/>
      <c r="ET105" s="85"/>
      <c r="EU105" s="85"/>
      <c r="EV105" s="85"/>
      <c r="EW105" s="85"/>
      <c r="EX105" s="85"/>
      <c r="EY105" s="85"/>
      <c r="EZ105" s="85"/>
      <c r="FA105" s="85"/>
      <c r="FB105" s="85"/>
      <c r="FC105" s="85"/>
      <c r="FD105" s="85"/>
      <c r="FE105" s="85"/>
      <c r="FF105" s="85"/>
      <c r="FG105" s="85"/>
      <c r="FH105" s="85"/>
      <c r="FI105" s="85"/>
      <c r="FJ105" s="85"/>
      <c r="FK105" s="85"/>
      <c r="FL105" s="85"/>
      <c r="FM105" s="85"/>
      <c r="FN105" s="85"/>
      <c r="FO105" s="85"/>
      <c r="FP105" s="85"/>
      <c r="FQ105" s="85"/>
      <c r="FR105" s="85"/>
      <c r="FS105" s="85"/>
      <c r="FT105" s="85"/>
      <c r="FU105" s="85"/>
      <c r="FV105" s="85"/>
      <c r="FW105" s="85"/>
      <c r="FX105" s="85"/>
      <c r="FY105" s="85"/>
      <c r="FZ105" s="85"/>
      <c r="GA105" s="85"/>
      <c r="GB105" s="85"/>
      <c r="GC105" s="85"/>
      <c r="GD105" s="85"/>
      <c r="GE105" s="85"/>
      <c r="GF105" s="85"/>
      <c r="GG105" s="85"/>
      <c r="GH105" s="85"/>
      <c r="GI105" s="85"/>
      <c r="GJ105" s="85"/>
      <c r="GK105" s="85"/>
      <c r="GL105" s="85"/>
      <c r="GM105" s="85"/>
      <c r="GN105" s="85"/>
      <c r="GO105" s="85"/>
      <c r="GP105" s="85"/>
      <c r="GQ105" s="85"/>
      <c r="GR105" s="85"/>
      <c r="GS105" s="85"/>
      <c r="GT105" s="85"/>
      <c r="GU105" s="85"/>
      <c r="GV105" s="85"/>
      <c r="GW105" s="85"/>
      <c r="GX105" s="85"/>
      <c r="GY105" s="85"/>
      <c r="GZ105" s="85"/>
      <c r="HA105" s="85"/>
      <c r="HB105" s="85"/>
      <c r="HC105" s="85"/>
      <c r="HD105" s="85"/>
      <c r="HE105" s="85"/>
      <c r="HF105" s="85"/>
      <c r="HG105" s="85"/>
      <c r="HH105" s="85"/>
      <c r="HI105" s="85"/>
      <c r="HJ105" s="85"/>
      <c r="HK105" s="85"/>
      <c r="HL105" s="85"/>
      <c r="HM105" s="85"/>
      <c r="HN105" s="85"/>
      <c r="HO105" s="85"/>
      <c r="HP105" s="85"/>
      <c r="HQ105" s="85"/>
      <c r="HR105" s="85"/>
      <c r="HS105" s="85"/>
      <c r="HT105" s="85"/>
      <c r="HU105" s="85"/>
      <c r="HV105" s="85"/>
      <c r="HW105" s="85"/>
      <c r="HX105" s="85"/>
      <c r="HY105" s="85"/>
      <c r="HZ105" s="85"/>
      <c r="IA105" s="85"/>
      <c r="IB105" s="85"/>
      <c r="IC105" s="85"/>
      <c r="ID105" s="85"/>
      <c r="IE105" s="85"/>
      <c r="IF105" s="85"/>
      <c r="IG105" s="85"/>
      <c r="IH105" s="85"/>
      <c r="II105" s="85"/>
      <c r="IJ105" s="85"/>
      <c r="IK105" s="85"/>
      <c r="IL105" s="85"/>
      <c r="IM105" s="85"/>
      <c r="IN105" s="85"/>
      <c r="IO105" s="85"/>
      <c r="IP105" s="85"/>
      <c r="IQ105" s="85"/>
      <c r="IR105" s="85"/>
      <c r="IS105" s="85"/>
      <c r="IT105" s="85"/>
    </row>
    <row r="106" spans="1:15" s="84" customFormat="1" ht="20.25" customHeight="1" hidden="1">
      <c r="A106" s="5" t="s">
        <v>30</v>
      </c>
      <c r="B106" s="6">
        <v>951</v>
      </c>
      <c r="C106" s="6" t="s">
        <v>45</v>
      </c>
      <c r="D106" s="7" t="s">
        <v>125</v>
      </c>
      <c r="E106" s="7" t="s">
        <v>32</v>
      </c>
      <c r="F106" s="7" t="s">
        <v>31</v>
      </c>
      <c r="G106" s="7" t="s">
        <v>1</v>
      </c>
      <c r="H106" s="8">
        <f>H107</f>
        <v>0</v>
      </c>
      <c r="I106" s="8">
        <f t="shared" si="29"/>
        <v>0</v>
      </c>
      <c r="J106" s="8">
        <f t="shared" si="29"/>
        <v>0</v>
      </c>
      <c r="K106" s="8">
        <f t="shared" si="29"/>
        <v>0</v>
      </c>
      <c r="L106" s="8">
        <f t="shared" si="29"/>
        <v>0</v>
      </c>
      <c r="M106" s="8">
        <f t="shared" si="29"/>
        <v>0</v>
      </c>
      <c r="N106" s="8">
        <f t="shared" si="18"/>
        <v>0</v>
      </c>
      <c r="O106" s="8">
        <v>0</v>
      </c>
    </row>
    <row r="107" spans="1:15" s="84" customFormat="1" ht="33.75" customHeight="1" hidden="1">
      <c r="A107" s="5" t="s">
        <v>33</v>
      </c>
      <c r="B107" s="6">
        <v>951</v>
      </c>
      <c r="C107" s="6" t="s">
        <v>45</v>
      </c>
      <c r="D107" s="7" t="s">
        <v>125</v>
      </c>
      <c r="E107" s="7" t="s">
        <v>32</v>
      </c>
      <c r="F107" s="7" t="s">
        <v>34</v>
      </c>
      <c r="G107" s="7" t="s">
        <v>48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18"/>
        <v>0</v>
      </c>
      <c r="O107" s="8">
        <v>0</v>
      </c>
    </row>
    <row r="108" spans="1:254" s="68" customFormat="1" ht="26.25" customHeight="1" hidden="1">
      <c r="A108" s="1" t="s">
        <v>46</v>
      </c>
      <c r="B108" s="2">
        <v>951</v>
      </c>
      <c r="C108" s="2" t="s">
        <v>45</v>
      </c>
      <c r="D108" s="3" t="s">
        <v>125</v>
      </c>
      <c r="E108" s="3" t="s">
        <v>1</v>
      </c>
      <c r="F108" s="3" t="s">
        <v>1</v>
      </c>
      <c r="G108" s="3" t="s">
        <v>1</v>
      </c>
      <c r="H108" s="4">
        <f>H109</f>
        <v>0</v>
      </c>
      <c r="I108" s="4">
        <f aca="true" t="shared" si="30" ref="I108:M109">I109</f>
        <v>0</v>
      </c>
      <c r="J108" s="4">
        <f t="shared" si="30"/>
        <v>0</v>
      </c>
      <c r="K108" s="4">
        <f t="shared" si="30"/>
        <v>0</v>
      </c>
      <c r="L108" s="4">
        <f t="shared" si="30"/>
        <v>0</v>
      </c>
      <c r="M108" s="4">
        <f t="shared" si="30"/>
        <v>0</v>
      </c>
      <c r="N108" s="8">
        <f t="shared" si="18"/>
        <v>0</v>
      </c>
      <c r="O108" s="8">
        <v>0</v>
      </c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5"/>
      <c r="EB108" s="85"/>
      <c r="EC108" s="85"/>
      <c r="ED108" s="85"/>
      <c r="EE108" s="85"/>
      <c r="EF108" s="85"/>
      <c r="EG108" s="85"/>
      <c r="EH108" s="85"/>
      <c r="EI108" s="85"/>
      <c r="EJ108" s="85"/>
      <c r="EK108" s="85"/>
      <c r="EL108" s="85"/>
      <c r="EM108" s="85"/>
      <c r="EN108" s="85"/>
      <c r="EO108" s="85"/>
      <c r="EP108" s="85"/>
      <c r="EQ108" s="85"/>
      <c r="ER108" s="85"/>
      <c r="ES108" s="85"/>
      <c r="ET108" s="85"/>
      <c r="EU108" s="85"/>
      <c r="EV108" s="85"/>
      <c r="EW108" s="85"/>
      <c r="EX108" s="85"/>
      <c r="EY108" s="85"/>
      <c r="EZ108" s="85"/>
      <c r="FA108" s="85"/>
      <c r="FB108" s="85"/>
      <c r="FC108" s="85"/>
      <c r="FD108" s="85"/>
      <c r="FE108" s="85"/>
      <c r="FF108" s="85"/>
      <c r="FG108" s="85"/>
      <c r="FH108" s="85"/>
      <c r="FI108" s="85"/>
      <c r="FJ108" s="85"/>
      <c r="FK108" s="85"/>
      <c r="FL108" s="85"/>
      <c r="FM108" s="85"/>
      <c r="FN108" s="85"/>
      <c r="FO108" s="85"/>
      <c r="FP108" s="85"/>
      <c r="FQ108" s="85"/>
      <c r="FR108" s="85"/>
      <c r="FS108" s="85"/>
      <c r="FT108" s="85"/>
      <c r="FU108" s="85"/>
      <c r="FV108" s="85"/>
      <c r="FW108" s="85"/>
      <c r="FX108" s="85"/>
      <c r="FY108" s="85"/>
      <c r="FZ108" s="85"/>
      <c r="GA108" s="85"/>
      <c r="GB108" s="85"/>
      <c r="GC108" s="85"/>
      <c r="GD108" s="85"/>
      <c r="GE108" s="85"/>
      <c r="GF108" s="85"/>
      <c r="GG108" s="85"/>
      <c r="GH108" s="85"/>
      <c r="GI108" s="85"/>
      <c r="GJ108" s="85"/>
      <c r="GK108" s="85"/>
      <c r="GL108" s="85"/>
      <c r="GM108" s="85"/>
      <c r="GN108" s="85"/>
      <c r="GO108" s="85"/>
      <c r="GP108" s="85"/>
      <c r="GQ108" s="85"/>
      <c r="GR108" s="85"/>
      <c r="GS108" s="85"/>
      <c r="GT108" s="85"/>
      <c r="GU108" s="85"/>
      <c r="GV108" s="85"/>
      <c r="GW108" s="85"/>
      <c r="GX108" s="85"/>
      <c r="GY108" s="85"/>
      <c r="GZ108" s="85"/>
      <c r="HA108" s="85"/>
      <c r="HB108" s="85"/>
      <c r="HC108" s="85"/>
      <c r="HD108" s="85"/>
      <c r="HE108" s="85"/>
      <c r="HF108" s="85"/>
      <c r="HG108" s="85"/>
      <c r="HH108" s="85"/>
      <c r="HI108" s="85"/>
      <c r="HJ108" s="85"/>
      <c r="HK108" s="85"/>
      <c r="HL108" s="85"/>
      <c r="HM108" s="85"/>
      <c r="HN108" s="85"/>
      <c r="HO108" s="85"/>
      <c r="HP108" s="85"/>
      <c r="HQ108" s="85"/>
      <c r="HR108" s="85"/>
      <c r="HS108" s="85"/>
      <c r="HT108" s="85"/>
      <c r="HU108" s="85"/>
      <c r="HV108" s="85"/>
      <c r="HW108" s="85"/>
      <c r="HX108" s="85"/>
      <c r="HY108" s="85"/>
      <c r="HZ108" s="85"/>
      <c r="IA108" s="85"/>
      <c r="IB108" s="85"/>
      <c r="IC108" s="85"/>
      <c r="ID108" s="85"/>
      <c r="IE108" s="85"/>
      <c r="IF108" s="85"/>
      <c r="IG108" s="85"/>
      <c r="IH108" s="85"/>
      <c r="II108" s="85"/>
      <c r="IJ108" s="85"/>
      <c r="IK108" s="85"/>
      <c r="IL108" s="85"/>
      <c r="IM108" s="85"/>
      <c r="IN108" s="85"/>
      <c r="IO108" s="85"/>
      <c r="IP108" s="85"/>
      <c r="IQ108" s="85"/>
      <c r="IR108" s="85"/>
      <c r="IS108" s="85"/>
      <c r="IT108" s="85"/>
    </row>
    <row r="109" spans="1:15" s="84" customFormat="1" ht="18.75" customHeight="1" hidden="1">
      <c r="A109" s="5" t="s">
        <v>14</v>
      </c>
      <c r="B109" s="6">
        <v>951</v>
      </c>
      <c r="C109" s="6" t="s">
        <v>45</v>
      </c>
      <c r="D109" s="7" t="s">
        <v>125</v>
      </c>
      <c r="E109" s="7" t="s">
        <v>16</v>
      </c>
      <c r="F109" s="7" t="s">
        <v>15</v>
      </c>
      <c r="G109" s="7" t="s">
        <v>1</v>
      </c>
      <c r="H109" s="8">
        <f>H110</f>
        <v>0</v>
      </c>
      <c r="I109" s="8">
        <f t="shared" si="30"/>
        <v>0</v>
      </c>
      <c r="J109" s="8">
        <f t="shared" si="30"/>
        <v>0</v>
      </c>
      <c r="K109" s="8">
        <f t="shared" si="30"/>
        <v>0</v>
      </c>
      <c r="L109" s="8">
        <f t="shared" si="30"/>
        <v>0</v>
      </c>
      <c r="M109" s="8">
        <f t="shared" si="30"/>
        <v>0</v>
      </c>
      <c r="N109" s="8">
        <f t="shared" si="18"/>
        <v>0</v>
      </c>
      <c r="O109" s="8">
        <v>0</v>
      </c>
    </row>
    <row r="110" spans="1:15" s="84" customFormat="1" ht="20.25" customHeight="1" hidden="1">
      <c r="A110" s="5" t="s">
        <v>17</v>
      </c>
      <c r="B110" s="6">
        <v>951</v>
      </c>
      <c r="C110" s="6" t="s">
        <v>45</v>
      </c>
      <c r="D110" s="7" t="s">
        <v>125</v>
      </c>
      <c r="E110" s="7" t="s">
        <v>16</v>
      </c>
      <c r="F110" s="7" t="s">
        <v>18</v>
      </c>
      <c r="G110" s="7" t="s">
        <v>8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18"/>
        <v>0</v>
      </c>
      <c r="O110" s="8">
        <v>0</v>
      </c>
    </row>
    <row r="111" spans="1:254" s="68" customFormat="1" ht="33" customHeight="1">
      <c r="A111" s="1" t="s">
        <v>49</v>
      </c>
      <c r="B111" s="2">
        <v>951</v>
      </c>
      <c r="C111" s="2" t="s">
        <v>45</v>
      </c>
      <c r="D111" s="3" t="s">
        <v>135</v>
      </c>
      <c r="E111" s="3" t="s">
        <v>1</v>
      </c>
      <c r="F111" s="3" t="s">
        <v>1</v>
      </c>
      <c r="G111" s="3" t="s">
        <v>1</v>
      </c>
      <c r="H111" s="4">
        <f>H112</f>
        <v>1000</v>
      </c>
      <c r="I111" s="4">
        <f aca="true" t="shared" si="31" ref="I111:M112">I112</f>
        <v>0</v>
      </c>
      <c r="J111" s="4">
        <f t="shared" si="31"/>
        <v>0</v>
      </c>
      <c r="K111" s="4">
        <f t="shared" si="31"/>
        <v>0</v>
      </c>
      <c r="L111" s="4">
        <f t="shared" si="31"/>
        <v>0</v>
      </c>
      <c r="M111" s="4">
        <f t="shared" si="31"/>
        <v>0</v>
      </c>
      <c r="N111" s="4">
        <f t="shared" si="18"/>
        <v>1000</v>
      </c>
      <c r="O111" s="4">
        <v>0</v>
      </c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  <c r="EF111" s="85"/>
      <c r="EG111" s="85"/>
      <c r="EH111" s="85"/>
      <c r="EI111" s="85"/>
      <c r="EJ111" s="85"/>
      <c r="EK111" s="85"/>
      <c r="EL111" s="85"/>
      <c r="EM111" s="85"/>
      <c r="EN111" s="85"/>
      <c r="EO111" s="85"/>
      <c r="EP111" s="85"/>
      <c r="EQ111" s="85"/>
      <c r="ER111" s="85"/>
      <c r="ES111" s="85"/>
      <c r="ET111" s="85"/>
      <c r="EU111" s="85"/>
      <c r="EV111" s="85"/>
      <c r="EW111" s="85"/>
      <c r="EX111" s="85"/>
      <c r="EY111" s="85"/>
      <c r="EZ111" s="85"/>
      <c r="FA111" s="85"/>
      <c r="FB111" s="85"/>
      <c r="FC111" s="85"/>
      <c r="FD111" s="85"/>
      <c r="FE111" s="85"/>
      <c r="FF111" s="85"/>
      <c r="FG111" s="85"/>
      <c r="FH111" s="85"/>
      <c r="FI111" s="85"/>
      <c r="FJ111" s="85"/>
      <c r="FK111" s="85"/>
      <c r="FL111" s="85"/>
      <c r="FM111" s="85"/>
      <c r="FN111" s="85"/>
      <c r="FO111" s="85"/>
      <c r="FP111" s="85"/>
      <c r="FQ111" s="85"/>
      <c r="FR111" s="85"/>
      <c r="FS111" s="85"/>
      <c r="FT111" s="85"/>
      <c r="FU111" s="85"/>
      <c r="FV111" s="85"/>
      <c r="FW111" s="85"/>
      <c r="FX111" s="85"/>
      <c r="FY111" s="85"/>
      <c r="FZ111" s="85"/>
      <c r="GA111" s="85"/>
      <c r="GB111" s="85"/>
      <c r="GC111" s="85"/>
      <c r="GD111" s="85"/>
      <c r="GE111" s="85"/>
      <c r="GF111" s="85"/>
      <c r="GG111" s="85"/>
      <c r="GH111" s="85"/>
      <c r="GI111" s="85"/>
      <c r="GJ111" s="85"/>
      <c r="GK111" s="85"/>
      <c r="GL111" s="85"/>
      <c r="GM111" s="85"/>
      <c r="GN111" s="85"/>
      <c r="GO111" s="85"/>
      <c r="GP111" s="85"/>
      <c r="GQ111" s="85"/>
      <c r="GR111" s="85"/>
      <c r="GS111" s="85"/>
      <c r="GT111" s="85"/>
      <c r="GU111" s="85"/>
      <c r="GV111" s="85"/>
      <c r="GW111" s="85"/>
      <c r="GX111" s="85"/>
      <c r="GY111" s="85"/>
      <c r="GZ111" s="85"/>
      <c r="HA111" s="85"/>
      <c r="HB111" s="85"/>
      <c r="HC111" s="85"/>
      <c r="HD111" s="85"/>
      <c r="HE111" s="85"/>
      <c r="HF111" s="85"/>
      <c r="HG111" s="85"/>
      <c r="HH111" s="85"/>
      <c r="HI111" s="85"/>
      <c r="HJ111" s="85"/>
      <c r="HK111" s="85"/>
      <c r="HL111" s="85"/>
      <c r="HM111" s="85"/>
      <c r="HN111" s="85"/>
      <c r="HO111" s="85"/>
      <c r="HP111" s="85"/>
      <c r="HQ111" s="85"/>
      <c r="HR111" s="85"/>
      <c r="HS111" s="85"/>
      <c r="HT111" s="85"/>
      <c r="HU111" s="85"/>
      <c r="HV111" s="85"/>
      <c r="HW111" s="85"/>
      <c r="HX111" s="85"/>
      <c r="HY111" s="85"/>
      <c r="HZ111" s="85"/>
      <c r="IA111" s="85"/>
      <c r="IB111" s="85"/>
      <c r="IC111" s="85"/>
      <c r="ID111" s="85"/>
      <c r="IE111" s="85"/>
      <c r="IF111" s="85"/>
      <c r="IG111" s="85"/>
      <c r="IH111" s="85"/>
      <c r="II111" s="85"/>
      <c r="IJ111" s="85"/>
      <c r="IK111" s="85"/>
      <c r="IL111" s="85"/>
      <c r="IM111" s="85"/>
      <c r="IN111" s="85"/>
      <c r="IO111" s="85"/>
      <c r="IP111" s="85"/>
      <c r="IQ111" s="85"/>
      <c r="IR111" s="85"/>
      <c r="IS111" s="85"/>
      <c r="IT111" s="85"/>
    </row>
    <row r="112" spans="1:15" s="84" customFormat="1" ht="19.5" customHeight="1">
      <c r="A112" s="5" t="s">
        <v>14</v>
      </c>
      <c r="B112" s="6">
        <v>951</v>
      </c>
      <c r="C112" s="6" t="s">
        <v>45</v>
      </c>
      <c r="D112" s="7" t="s">
        <v>135</v>
      </c>
      <c r="E112" s="7" t="s">
        <v>16</v>
      </c>
      <c r="F112" s="7">
        <v>220</v>
      </c>
      <c r="G112" s="7" t="s">
        <v>1</v>
      </c>
      <c r="H112" s="8">
        <f>H113</f>
        <v>1000</v>
      </c>
      <c r="I112" s="8">
        <f t="shared" si="31"/>
        <v>0</v>
      </c>
      <c r="J112" s="8">
        <f t="shared" si="31"/>
        <v>0</v>
      </c>
      <c r="K112" s="8">
        <f t="shared" si="31"/>
        <v>0</v>
      </c>
      <c r="L112" s="8">
        <f t="shared" si="31"/>
        <v>0</v>
      </c>
      <c r="M112" s="8">
        <f t="shared" si="31"/>
        <v>0</v>
      </c>
      <c r="N112" s="8">
        <f t="shared" si="18"/>
        <v>1000</v>
      </c>
      <c r="O112" s="8">
        <v>0</v>
      </c>
    </row>
    <row r="113" spans="1:15" s="84" customFormat="1" ht="21" customHeight="1">
      <c r="A113" s="5" t="s">
        <v>17</v>
      </c>
      <c r="B113" s="6">
        <v>951</v>
      </c>
      <c r="C113" s="6" t="s">
        <v>45</v>
      </c>
      <c r="D113" s="7" t="s">
        <v>135</v>
      </c>
      <c r="E113" s="7" t="s">
        <v>16</v>
      </c>
      <c r="F113" s="7">
        <v>226</v>
      </c>
      <c r="G113" s="7">
        <v>100</v>
      </c>
      <c r="H113" s="8">
        <v>1000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18"/>
        <v>1000</v>
      </c>
      <c r="O113" s="8">
        <v>0</v>
      </c>
    </row>
    <row r="114" spans="1:254" s="68" customFormat="1" ht="31.5" customHeight="1">
      <c r="A114" s="1" t="s">
        <v>462</v>
      </c>
      <c r="B114" s="2">
        <v>951</v>
      </c>
      <c r="C114" s="32" t="s">
        <v>87</v>
      </c>
      <c r="D114" s="32" t="s">
        <v>461</v>
      </c>
      <c r="E114" s="3"/>
      <c r="F114" s="3"/>
      <c r="G114" s="3"/>
      <c r="H114" s="4">
        <f>H115</f>
        <v>10000</v>
      </c>
      <c r="I114" s="4">
        <f aca="true" t="shared" si="32" ref="I114:M115">I115</f>
        <v>0</v>
      </c>
      <c r="J114" s="4">
        <f t="shared" si="32"/>
        <v>0</v>
      </c>
      <c r="K114" s="4">
        <f t="shared" si="32"/>
        <v>0</v>
      </c>
      <c r="L114" s="4">
        <f t="shared" si="32"/>
        <v>0</v>
      </c>
      <c r="M114" s="4">
        <f t="shared" si="32"/>
        <v>0</v>
      </c>
      <c r="N114" s="8">
        <f t="shared" si="18"/>
        <v>10000</v>
      </c>
      <c r="O114" s="8">
        <v>0</v>
      </c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  <c r="EF114" s="85"/>
      <c r="EG114" s="85"/>
      <c r="EH114" s="85"/>
      <c r="EI114" s="85"/>
      <c r="EJ114" s="85"/>
      <c r="EK114" s="85"/>
      <c r="EL114" s="85"/>
      <c r="EM114" s="85"/>
      <c r="EN114" s="85"/>
      <c r="EO114" s="85"/>
      <c r="EP114" s="85"/>
      <c r="EQ114" s="85"/>
      <c r="ER114" s="85"/>
      <c r="ES114" s="85"/>
      <c r="ET114" s="85"/>
      <c r="EU114" s="85"/>
      <c r="EV114" s="85"/>
      <c r="EW114" s="85"/>
      <c r="EX114" s="85"/>
      <c r="EY114" s="85"/>
      <c r="EZ114" s="85"/>
      <c r="FA114" s="85"/>
      <c r="FB114" s="85"/>
      <c r="FC114" s="85"/>
      <c r="FD114" s="85"/>
      <c r="FE114" s="85"/>
      <c r="FF114" s="85"/>
      <c r="FG114" s="85"/>
      <c r="FH114" s="85"/>
      <c r="FI114" s="85"/>
      <c r="FJ114" s="85"/>
      <c r="FK114" s="85"/>
      <c r="FL114" s="85"/>
      <c r="FM114" s="85"/>
      <c r="FN114" s="85"/>
      <c r="FO114" s="85"/>
      <c r="FP114" s="85"/>
      <c r="FQ114" s="85"/>
      <c r="FR114" s="85"/>
      <c r="FS114" s="85"/>
      <c r="FT114" s="85"/>
      <c r="FU114" s="85"/>
      <c r="FV114" s="85"/>
      <c r="FW114" s="85"/>
      <c r="FX114" s="85"/>
      <c r="FY114" s="85"/>
      <c r="FZ114" s="85"/>
      <c r="GA114" s="85"/>
      <c r="GB114" s="85"/>
      <c r="GC114" s="85"/>
      <c r="GD114" s="85"/>
      <c r="GE114" s="85"/>
      <c r="GF114" s="85"/>
      <c r="GG114" s="85"/>
      <c r="GH114" s="85"/>
      <c r="GI114" s="85"/>
      <c r="GJ114" s="85"/>
      <c r="GK114" s="85"/>
      <c r="GL114" s="85"/>
      <c r="GM114" s="85"/>
      <c r="GN114" s="85"/>
      <c r="GO114" s="85"/>
      <c r="GP114" s="85"/>
      <c r="GQ114" s="85"/>
      <c r="GR114" s="85"/>
      <c r="GS114" s="85"/>
      <c r="GT114" s="85"/>
      <c r="GU114" s="85"/>
      <c r="GV114" s="85"/>
      <c r="GW114" s="85"/>
      <c r="GX114" s="85"/>
      <c r="GY114" s="85"/>
      <c r="GZ114" s="85"/>
      <c r="HA114" s="85"/>
      <c r="HB114" s="85"/>
      <c r="HC114" s="85"/>
      <c r="HD114" s="85"/>
      <c r="HE114" s="85"/>
      <c r="HF114" s="85"/>
      <c r="HG114" s="85"/>
      <c r="HH114" s="85"/>
      <c r="HI114" s="85"/>
      <c r="HJ114" s="85"/>
      <c r="HK114" s="85"/>
      <c r="HL114" s="85"/>
      <c r="HM114" s="85"/>
      <c r="HN114" s="85"/>
      <c r="HO114" s="85"/>
      <c r="HP114" s="85"/>
      <c r="HQ114" s="85"/>
      <c r="HR114" s="85"/>
      <c r="HS114" s="85"/>
      <c r="HT114" s="85"/>
      <c r="HU114" s="85"/>
      <c r="HV114" s="85"/>
      <c r="HW114" s="85"/>
      <c r="HX114" s="85"/>
      <c r="HY114" s="85"/>
      <c r="HZ114" s="85"/>
      <c r="IA114" s="85"/>
      <c r="IB114" s="85"/>
      <c r="IC114" s="85"/>
      <c r="ID114" s="85"/>
      <c r="IE114" s="85"/>
      <c r="IF114" s="85"/>
      <c r="IG114" s="85"/>
      <c r="IH114" s="85"/>
      <c r="II114" s="85"/>
      <c r="IJ114" s="85"/>
      <c r="IK114" s="85"/>
      <c r="IL114" s="85"/>
      <c r="IM114" s="85"/>
      <c r="IN114" s="85"/>
      <c r="IO114" s="85"/>
      <c r="IP114" s="85"/>
      <c r="IQ114" s="85"/>
      <c r="IR114" s="85"/>
      <c r="IS114" s="85"/>
      <c r="IT114" s="85"/>
    </row>
    <row r="115" spans="1:15" s="84" customFormat="1" ht="20.25" customHeight="1">
      <c r="A115" s="5" t="s">
        <v>14</v>
      </c>
      <c r="B115" s="6">
        <v>951</v>
      </c>
      <c r="C115" s="33" t="s">
        <v>87</v>
      </c>
      <c r="D115" s="33" t="s">
        <v>461</v>
      </c>
      <c r="E115" s="7">
        <v>244</v>
      </c>
      <c r="F115" s="7">
        <v>220</v>
      </c>
      <c r="G115" s="7"/>
      <c r="H115" s="8">
        <f>H116</f>
        <v>10000</v>
      </c>
      <c r="I115" s="8">
        <f t="shared" si="32"/>
        <v>0</v>
      </c>
      <c r="J115" s="8">
        <f t="shared" si="32"/>
        <v>0</v>
      </c>
      <c r="K115" s="8">
        <f t="shared" si="32"/>
        <v>0</v>
      </c>
      <c r="L115" s="8">
        <f t="shared" si="32"/>
        <v>0</v>
      </c>
      <c r="M115" s="8">
        <f t="shared" si="32"/>
        <v>0</v>
      </c>
      <c r="N115" s="8">
        <f t="shared" si="18"/>
        <v>10000</v>
      </c>
      <c r="O115" s="8">
        <v>0</v>
      </c>
    </row>
    <row r="116" spans="1:15" s="84" customFormat="1" ht="20.25" customHeight="1">
      <c r="A116" s="5" t="s">
        <v>463</v>
      </c>
      <c r="B116" s="6">
        <v>951</v>
      </c>
      <c r="C116" s="33" t="s">
        <v>87</v>
      </c>
      <c r="D116" s="33" t="s">
        <v>461</v>
      </c>
      <c r="E116" s="7">
        <v>244</v>
      </c>
      <c r="F116" s="7">
        <v>227</v>
      </c>
      <c r="G116" s="31" t="s">
        <v>424</v>
      </c>
      <c r="H116" s="8">
        <v>10000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18"/>
        <v>10000</v>
      </c>
      <c r="O116" s="8">
        <v>0</v>
      </c>
    </row>
    <row r="117" spans="1:15" s="85" customFormat="1" ht="46.5" customHeight="1">
      <c r="A117" s="1" t="s">
        <v>484</v>
      </c>
      <c r="B117" s="2">
        <v>951</v>
      </c>
      <c r="C117" s="32" t="s">
        <v>87</v>
      </c>
      <c r="D117" s="30" t="s">
        <v>118</v>
      </c>
      <c r="E117" s="3"/>
      <c r="F117" s="3"/>
      <c r="G117" s="3"/>
      <c r="H117" s="4">
        <f aca="true" t="shared" si="33" ref="H117:M117">H118</f>
        <v>5000</v>
      </c>
      <c r="I117" s="4">
        <f t="shared" si="33"/>
        <v>0</v>
      </c>
      <c r="J117" s="4">
        <f t="shared" si="33"/>
        <v>0</v>
      </c>
      <c r="K117" s="4">
        <f t="shared" si="33"/>
        <v>0</v>
      </c>
      <c r="L117" s="4">
        <f t="shared" si="33"/>
        <v>0</v>
      </c>
      <c r="M117" s="4">
        <f t="shared" si="33"/>
        <v>0</v>
      </c>
      <c r="N117" s="4">
        <f t="shared" si="18"/>
        <v>5000</v>
      </c>
      <c r="O117" s="4">
        <v>0</v>
      </c>
    </row>
    <row r="118" spans="1:15" s="84" customFormat="1" ht="25.5" customHeight="1">
      <c r="A118" s="5" t="s">
        <v>117</v>
      </c>
      <c r="B118" s="6">
        <v>951</v>
      </c>
      <c r="C118" s="33" t="s">
        <v>87</v>
      </c>
      <c r="D118" s="31" t="s">
        <v>118</v>
      </c>
      <c r="E118" s="7">
        <v>244</v>
      </c>
      <c r="F118" s="7">
        <v>340</v>
      </c>
      <c r="G118" s="7"/>
      <c r="H118" s="8">
        <f>H119</f>
        <v>5000</v>
      </c>
      <c r="I118" s="8">
        <v>0</v>
      </c>
      <c r="J118" s="8">
        <v>0</v>
      </c>
      <c r="K118" s="8">
        <f>K119</f>
        <v>0</v>
      </c>
      <c r="L118" s="8">
        <f>L119</f>
        <v>0</v>
      </c>
      <c r="M118" s="8">
        <v>0</v>
      </c>
      <c r="N118" s="8">
        <f t="shared" si="18"/>
        <v>5000</v>
      </c>
      <c r="O118" s="8">
        <v>0</v>
      </c>
    </row>
    <row r="119" spans="1:15" s="84" customFormat="1" ht="33.75" customHeight="1">
      <c r="A119" s="5" t="s">
        <v>454</v>
      </c>
      <c r="B119" s="6">
        <v>951</v>
      </c>
      <c r="C119" s="33" t="s">
        <v>87</v>
      </c>
      <c r="D119" s="31" t="s">
        <v>118</v>
      </c>
      <c r="E119" s="7">
        <v>244</v>
      </c>
      <c r="F119" s="7">
        <v>346</v>
      </c>
      <c r="G119" s="7">
        <v>100</v>
      </c>
      <c r="H119" s="8">
        <v>5000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18"/>
        <v>5000</v>
      </c>
      <c r="O119" s="8">
        <v>0</v>
      </c>
    </row>
    <row r="120" spans="1:254" s="68" customFormat="1" ht="31.5" customHeight="1">
      <c r="A120" s="1" t="s">
        <v>51</v>
      </c>
      <c r="B120" s="2">
        <v>951</v>
      </c>
      <c r="C120" s="2" t="s">
        <v>52</v>
      </c>
      <c r="D120" s="3" t="s">
        <v>127</v>
      </c>
      <c r="E120" s="3" t="s">
        <v>1</v>
      </c>
      <c r="F120" s="3" t="s">
        <v>1</v>
      </c>
      <c r="G120" s="3" t="s">
        <v>1</v>
      </c>
      <c r="H120" s="4">
        <f aca="true" t="shared" si="34" ref="H120:M120">H121</f>
        <v>2659900</v>
      </c>
      <c r="I120" s="4">
        <f t="shared" si="34"/>
        <v>2650362.23</v>
      </c>
      <c r="J120" s="4">
        <f t="shared" si="34"/>
        <v>2650362.23</v>
      </c>
      <c r="K120" s="4">
        <f t="shared" si="34"/>
        <v>0</v>
      </c>
      <c r="L120" s="4">
        <f t="shared" si="34"/>
        <v>0</v>
      </c>
      <c r="M120" s="4">
        <f t="shared" si="34"/>
        <v>2650362.23</v>
      </c>
      <c r="N120" s="4">
        <f t="shared" si="18"/>
        <v>9537.770000000019</v>
      </c>
      <c r="O120" s="4">
        <v>0</v>
      </c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5"/>
      <c r="DN120" s="85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5"/>
      <c r="EE120" s="85"/>
      <c r="EF120" s="85"/>
      <c r="EG120" s="85"/>
      <c r="EH120" s="85"/>
      <c r="EI120" s="85"/>
      <c r="EJ120" s="85"/>
      <c r="EK120" s="85"/>
      <c r="EL120" s="85"/>
      <c r="EM120" s="85"/>
      <c r="EN120" s="85"/>
      <c r="EO120" s="85"/>
      <c r="EP120" s="85"/>
      <c r="EQ120" s="85"/>
      <c r="ER120" s="85"/>
      <c r="ES120" s="85"/>
      <c r="ET120" s="85"/>
      <c r="EU120" s="85"/>
      <c r="EV120" s="85"/>
      <c r="EW120" s="85"/>
      <c r="EX120" s="85"/>
      <c r="EY120" s="85"/>
      <c r="EZ120" s="85"/>
      <c r="FA120" s="85"/>
      <c r="FB120" s="85"/>
      <c r="FC120" s="85"/>
      <c r="FD120" s="85"/>
      <c r="FE120" s="85"/>
      <c r="FF120" s="85"/>
      <c r="FG120" s="85"/>
      <c r="FH120" s="85"/>
      <c r="FI120" s="85"/>
      <c r="FJ120" s="85"/>
      <c r="FK120" s="85"/>
      <c r="FL120" s="85"/>
      <c r="FM120" s="85"/>
      <c r="FN120" s="85"/>
      <c r="FO120" s="85"/>
      <c r="FP120" s="85"/>
      <c r="FQ120" s="85"/>
      <c r="FR120" s="85"/>
      <c r="FS120" s="85"/>
      <c r="FT120" s="85"/>
      <c r="FU120" s="85"/>
      <c r="FV120" s="85"/>
      <c r="FW120" s="85"/>
      <c r="FX120" s="85"/>
      <c r="FY120" s="85"/>
      <c r="FZ120" s="85"/>
      <c r="GA120" s="85"/>
      <c r="GB120" s="85"/>
      <c r="GC120" s="85"/>
      <c r="GD120" s="85"/>
      <c r="GE120" s="85"/>
      <c r="GF120" s="85"/>
      <c r="GG120" s="85"/>
      <c r="GH120" s="85"/>
      <c r="GI120" s="85"/>
      <c r="GJ120" s="85"/>
      <c r="GK120" s="85"/>
      <c r="GL120" s="85"/>
      <c r="GM120" s="85"/>
      <c r="GN120" s="85"/>
      <c r="GO120" s="85"/>
      <c r="GP120" s="85"/>
      <c r="GQ120" s="85"/>
      <c r="GR120" s="85"/>
      <c r="GS120" s="85"/>
      <c r="GT120" s="85"/>
      <c r="GU120" s="85"/>
      <c r="GV120" s="85"/>
      <c r="GW120" s="85"/>
      <c r="GX120" s="85"/>
      <c r="GY120" s="85"/>
      <c r="GZ120" s="85"/>
      <c r="HA120" s="85"/>
      <c r="HB120" s="85"/>
      <c r="HC120" s="85"/>
      <c r="HD120" s="85"/>
      <c r="HE120" s="85"/>
      <c r="HF120" s="85"/>
      <c r="HG120" s="85"/>
      <c r="HH120" s="85"/>
      <c r="HI120" s="85"/>
      <c r="HJ120" s="85"/>
      <c r="HK120" s="85"/>
      <c r="HL120" s="85"/>
      <c r="HM120" s="85"/>
      <c r="HN120" s="85"/>
      <c r="HO120" s="85"/>
      <c r="HP120" s="85"/>
      <c r="HQ120" s="85"/>
      <c r="HR120" s="85"/>
      <c r="HS120" s="85"/>
      <c r="HT120" s="85"/>
      <c r="HU120" s="85"/>
      <c r="HV120" s="85"/>
      <c r="HW120" s="85"/>
      <c r="HX120" s="85"/>
      <c r="HY120" s="85"/>
      <c r="HZ120" s="85"/>
      <c r="IA120" s="85"/>
      <c r="IB120" s="85"/>
      <c r="IC120" s="85"/>
      <c r="ID120" s="85"/>
      <c r="IE120" s="85"/>
      <c r="IF120" s="85"/>
      <c r="IG120" s="85"/>
      <c r="IH120" s="85"/>
      <c r="II120" s="85"/>
      <c r="IJ120" s="85"/>
      <c r="IK120" s="85"/>
      <c r="IL120" s="85"/>
      <c r="IM120" s="85"/>
      <c r="IN120" s="85"/>
      <c r="IO120" s="85"/>
      <c r="IP120" s="85"/>
      <c r="IQ120" s="85"/>
      <c r="IR120" s="85"/>
      <c r="IS120" s="85"/>
      <c r="IT120" s="85"/>
    </row>
    <row r="121" spans="1:15" s="84" customFormat="1" ht="17.25" customHeight="1">
      <c r="A121" s="5" t="s">
        <v>14</v>
      </c>
      <c r="B121" s="6">
        <v>951</v>
      </c>
      <c r="C121" s="6" t="s">
        <v>52</v>
      </c>
      <c r="D121" s="7" t="s">
        <v>127</v>
      </c>
      <c r="E121" s="7" t="s">
        <v>16</v>
      </c>
      <c r="F121" s="7" t="s">
        <v>15</v>
      </c>
      <c r="G121" s="7" t="s">
        <v>1</v>
      </c>
      <c r="H121" s="8">
        <f>H122+H123+H124</f>
        <v>2659900</v>
      </c>
      <c r="I121" s="8">
        <f>I122+I123+I124</f>
        <v>2650362.23</v>
      </c>
      <c r="J121" s="8">
        <f>J122+J123+J124</f>
        <v>2650362.23</v>
      </c>
      <c r="K121" s="8">
        <f>K123+K124</f>
        <v>0</v>
      </c>
      <c r="L121" s="8">
        <f>L123+L124</f>
        <v>0</v>
      </c>
      <c r="M121" s="8">
        <f>M122+M123+M124</f>
        <v>2650362.23</v>
      </c>
      <c r="N121" s="8">
        <f t="shared" si="18"/>
        <v>9537.770000000019</v>
      </c>
      <c r="O121" s="8">
        <v>0</v>
      </c>
    </row>
    <row r="122" spans="1:15" s="84" customFormat="1" ht="21.75" customHeight="1" hidden="1">
      <c r="A122" s="5" t="s">
        <v>25</v>
      </c>
      <c r="B122" s="6">
        <v>951</v>
      </c>
      <c r="C122" s="6" t="s">
        <v>52</v>
      </c>
      <c r="D122" s="7" t="s">
        <v>127</v>
      </c>
      <c r="E122" s="7" t="s">
        <v>16</v>
      </c>
      <c r="F122" s="7" t="s">
        <v>26</v>
      </c>
      <c r="G122" s="7">
        <v>100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>H122-J122</f>
        <v>0</v>
      </c>
      <c r="O122" s="8">
        <v>0</v>
      </c>
    </row>
    <row r="123" spans="1:15" s="84" customFormat="1" ht="21.75" customHeight="1">
      <c r="A123" s="5" t="s">
        <v>25</v>
      </c>
      <c r="B123" s="6">
        <v>951</v>
      </c>
      <c r="C123" s="6" t="s">
        <v>52</v>
      </c>
      <c r="D123" s="7" t="s">
        <v>127</v>
      </c>
      <c r="E123" s="7" t="s">
        <v>16</v>
      </c>
      <c r="F123" s="7" t="s">
        <v>26</v>
      </c>
      <c r="G123" s="7">
        <v>130</v>
      </c>
      <c r="H123" s="8">
        <v>2305400</v>
      </c>
      <c r="I123" s="8">
        <v>2305400</v>
      </c>
      <c r="J123" s="8">
        <v>2305400</v>
      </c>
      <c r="K123" s="8">
        <v>0</v>
      </c>
      <c r="L123" s="8">
        <v>0</v>
      </c>
      <c r="M123" s="8">
        <v>2305400</v>
      </c>
      <c r="N123" s="8">
        <f t="shared" si="18"/>
        <v>0</v>
      </c>
      <c r="O123" s="8">
        <v>0</v>
      </c>
    </row>
    <row r="124" spans="1:15" s="84" customFormat="1" ht="16.5" customHeight="1">
      <c r="A124" s="5" t="s">
        <v>25</v>
      </c>
      <c r="B124" s="6">
        <v>951</v>
      </c>
      <c r="C124" s="6" t="s">
        <v>52</v>
      </c>
      <c r="D124" s="7" t="s">
        <v>127</v>
      </c>
      <c r="E124" s="7" t="s">
        <v>16</v>
      </c>
      <c r="F124" s="7">
        <v>225</v>
      </c>
      <c r="G124" s="7">
        <v>123</v>
      </c>
      <c r="H124" s="8">
        <v>354500</v>
      </c>
      <c r="I124" s="8">
        <v>344962.23</v>
      </c>
      <c r="J124" s="8">
        <v>344962.23</v>
      </c>
      <c r="K124" s="8">
        <v>0</v>
      </c>
      <c r="L124" s="8">
        <v>0</v>
      </c>
      <c r="M124" s="8">
        <v>344962.23</v>
      </c>
      <c r="N124" s="8">
        <f t="shared" si="18"/>
        <v>9537.770000000019</v>
      </c>
      <c r="O124" s="8">
        <v>0</v>
      </c>
    </row>
    <row r="125" spans="1:15" s="84" customFormat="1" ht="16.5" customHeight="1" hidden="1">
      <c r="A125" s="5" t="s">
        <v>17</v>
      </c>
      <c r="B125" s="6">
        <v>951</v>
      </c>
      <c r="C125" s="6" t="s">
        <v>52</v>
      </c>
      <c r="D125" s="7" t="s">
        <v>127</v>
      </c>
      <c r="E125" s="7" t="s">
        <v>16</v>
      </c>
      <c r="F125" s="7" t="s">
        <v>18</v>
      </c>
      <c r="G125" s="7">
        <v>130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>H125-J125</f>
        <v>0</v>
      </c>
      <c r="O125" s="8">
        <v>0</v>
      </c>
    </row>
    <row r="126" spans="1:254" s="68" customFormat="1" ht="34.5" customHeight="1" hidden="1">
      <c r="A126" s="1" t="s">
        <v>93</v>
      </c>
      <c r="B126" s="2">
        <v>951</v>
      </c>
      <c r="C126" s="3" t="s">
        <v>52</v>
      </c>
      <c r="D126" s="3" t="s">
        <v>95</v>
      </c>
      <c r="E126" s="3"/>
      <c r="F126" s="3"/>
      <c r="G126" s="3"/>
      <c r="H126" s="4">
        <f>H127</f>
        <v>0</v>
      </c>
      <c r="I126" s="4">
        <f aca="true" t="shared" si="35" ref="I126:M127">I127</f>
        <v>0</v>
      </c>
      <c r="J126" s="4">
        <f t="shared" si="35"/>
        <v>0</v>
      </c>
      <c r="K126" s="4">
        <f t="shared" si="35"/>
        <v>0</v>
      </c>
      <c r="L126" s="4">
        <f t="shared" si="35"/>
        <v>0</v>
      </c>
      <c r="M126" s="4">
        <f t="shared" si="35"/>
        <v>0</v>
      </c>
      <c r="N126" s="8">
        <f t="shared" si="18"/>
        <v>0</v>
      </c>
      <c r="O126" s="8">
        <v>0</v>
      </c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  <c r="EF126" s="85"/>
      <c r="EG126" s="85"/>
      <c r="EH126" s="85"/>
      <c r="EI126" s="85"/>
      <c r="EJ126" s="85"/>
      <c r="EK126" s="85"/>
      <c r="EL126" s="85"/>
      <c r="EM126" s="85"/>
      <c r="EN126" s="85"/>
      <c r="EO126" s="85"/>
      <c r="EP126" s="85"/>
      <c r="EQ126" s="85"/>
      <c r="ER126" s="85"/>
      <c r="ES126" s="85"/>
      <c r="ET126" s="85"/>
      <c r="EU126" s="85"/>
      <c r="EV126" s="85"/>
      <c r="EW126" s="85"/>
      <c r="EX126" s="85"/>
      <c r="EY126" s="85"/>
      <c r="EZ126" s="85"/>
      <c r="FA126" s="85"/>
      <c r="FB126" s="85"/>
      <c r="FC126" s="85"/>
      <c r="FD126" s="85"/>
      <c r="FE126" s="85"/>
      <c r="FF126" s="85"/>
      <c r="FG126" s="85"/>
      <c r="FH126" s="85"/>
      <c r="FI126" s="85"/>
      <c r="FJ126" s="85"/>
      <c r="FK126" s="85"/>
      <c r="FL126" s="85"/>
      <c r="FM126" s="85"/>
      <c r="FN126" s="85"/>
      <c r="FO126" s="85"/>
      <c r="FP126" s="85"/>
      <c r="FQ126" s="85"/>
      <c r="FR126" s="85"/>
      <c r="FS126" s="85"/>
      <c r="FT126" s="85"/>
      <c r="FU126" s="85"/>
      <c r="FV126" s="85"/>
      <c r="FW126" s="85"/>
      <c r="FX126" s="85"/>
      <c r="FY126" s="85"/>
      <c r="FZ126" s="85"/>
      <c r="GA126" s="85"/>
      <c r="GB126" s="85"/>
      <c r="GC126" s="85"/>
      <c r="GD126" s="85"/>
      <c r="GE126" s="85"/>
      <c r="GF126" s="85"/>
      <c r="GG126" s="85"/>
      <c r="GH126" s="85"/>
      <c r="GI126" s="85"/>
      <c r="GJ126" s="85"/>
      <c r="GK126" s="85"/>
      <c r="GL126" s="85"/>
      <c r="GM126" s="85"/>
      <c r="GN126" s="85"/>
      <c r="GO126" s="85"/>
      <c r="GP126" s="85"/>
      <c r="GQ126" s="85"/>
      <c r="GR126" s="85"/>
      <c r="GS126" s="85"/>
      <c r="GT126" s="85"/>
      <c r="GU126" s="85"/>
      <c r="GV126" s="85"/>
      <c r="GW126" s="85"/>
      <c r="GX126" s="85"/>
      <c r="GY126" s="85"/>
      <c r="GZ126" s="85"/>
      <c r="HA126" s="85"/>
      <c r="HB126" s="85"/>
      <c r="HC126" s="85"/>
      <c r="HD126" s="85"/>
      <c r="HE126" s="85"/>
      <c r="HF126" s="85"/>
      <c r="HG126" s="85"/>
      <c r="HH126" s="85"/>
      <c r="HI126" s="85"/>
      <c r="HJ126" s="85"/>
      <c r="HK126" s="85"/>
      <c r="HL126" s="85"/>
      <c r="HM126" s="85"/>
      <c r="HN126" s="85"/>
      <c r="HO126" s="85"/>
      <c r="HP126" s="85"/>
      <c r="HQ126" s="85"/>
      <c r="HR126" s="85"/>
      <c r="HS126" s="85"/>
      <c r="HT126" s="85"/>
      <c r="HU126" s="85"/>
      <c r="HV126" s="85"/>
      <c r="HW126" s="85"/>
      <c r="HX126" s="85"/>
      <c r="HY126" s="85"/>
      <c r="HZ126" s="85"/>
      <c r="IA126" s="85"/>
      <c r="IB126" s="85"/>
      <c r="IC126" s="85"/>
      <c r="ID126" s="85"/>
      <c r="IE126" s="85"/>
      <c r="IF126" s="85"/>
      <c r="IG126" s="85"/>
      <c r="IH126" s="85"/>
      <c r="II126" s="85"/>
      <c r="IJ126" s="85"/>
      <c r="IK126" s="85"/>
      <c r="IL126" s="85"/>
      <c r="IM126" s="85"/>
      <c r="IN126" s="85"/>
      <c r="IO126" s="85"/>
      <c r="IP126" s="85"/>
      <c r="IQ126" s="85"/>
      <c r="IR126" s="85"/>
      <c r="IS126" s="85"/>
      <c r="IT126" s="85"/>
    </row>
    <row r="127" spans="1:15" s="84" customFormat="1" ht="16.5" customHeight="1" hidden="1">
      <c r="A127" s="5" t="s">
        <v>94</v>
      </c>
      <c r="B127" s="6">
        <v>951</v>
      </c>
      <c r="C127" s="7" t="s">
        <v>52</v>
      </c>
      <c r="D127" s="7" t="s">
        <v>95</v>
      </c>
      <c r="E127" s="7" t="s">
        <v>16</v>
      </c>
      <c r="F127" s="7">
        <v>310</v>
      </c>
      <c r="G127" s="7"/>
      <c r="H127" s="8">
        <f>H128</f>
        <v>0</v>
      </c>
      <c r="I127" s="8">
        <f t="shared" si="35"/>
        <v>0</v>
      </c>
      <c r="J127" s="8">
        <f t="shared" si="35"/>
        <v>0</v>
      </c>
      <c r="K127" s="8">
        <f t="shared" si="35"/>
        <v>0</v>
      </c>
      <c r="L127" s="8">
        <f t="shared" si="35"/>
        <v>0</v>
      </c>
      <c r="M127" s="8">
        <f t="shared" si="35"/>
        <v>0</v>
      </c>
      <c r="N127" s="8">
        <f t="shared" si="18"/>
        <v>0</v>
      </c>
      <c r="O127" s="8">
        <v>0</v>
      </c>
    </row>
    <row r="128" spans="1:15" s="84" customFormat="1" ht="16.5" customHeight="1" hidden="1">
      <c r="A128" s="5" t="s">
        <v>94</v>
      </c>
      <c r="B128" s="6">
        <v>951</v>
      </c>
      <c r="C128" s="7" t="s">
        <v>52</v>
      </c>
      <c r="D128" s="7" t="s">
        <v>95</v>
      </c>
      <c r="E128" s="7" t="s">
        <v>16</v>
      </c>
      <c r="F128" s="7">
        <v>310</v>
      </c>
      <c r="G128" s="7">
        <v>26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18"/>
        <v>0</v>
      </c>
      <c r="O128" s="8">
        <v>0</v>
      </c>
    </row>
    <row r="129" spans="1:254" s="68" customFormat="1" ht="126" customHeight="1" hidden="1">
      <c r="A129" s="1" t="s">
        <v>96</v>
      </c>
      <c r="B129" s="2">
        <v>951</v>
      </c>
      <c r="C129" s="3" t="s">
        <v>52</v>
      </c>
      <c r="D129" s="30" t="s">
        <v>97</v>
      </c>
      <c r="E129" s="3" t="s">
        <v>1</v>
      </c>
      <c r="F129" s="3" t="s">
        <v>1</v>
      </c>
      <c r="G129" s="3" t="s">
        <v>1</v>
      </c>
      <c r="H129" s="4">
        <f>H130</f>
        <v>0</v>
      </c>
      <c r="I129" s="4">
        <f aca="true" t="shared" si="36" ref="I129:M130">I130</f>
        <v>0</v>
      </c>
      <c r="J129" s="4">
        <f t="shared" si="36"/>
        <v>0</v>
      </c>
      <c r="K129" s="4">
        <f t="shared" si="36"/>
        <v>0</v>
      </c>
      <c r="L129" s="4">
        <f t="shared" si="36"/>
        <v>0</v>
      </c>
      <c r="M129" s="4">
        <f t="shared" si="36"/>
        <v>0</v>
      </c>
      <c r="N129" s="8">
        <f t="shared" si="18"/>
        <v>0</v>
      </c>
      <c r="O129" s="8">
        <v>0</v>
      </c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5"/>
      <c r="EB129" s="85"/>
      <c r="EC129" s="85"/>
      <c r="ED129" s="85"/>
      <c r="EE129" s="85"/>
      <c r="EF129" s="85"/>
      <c r="EG129" s="85"/>
      <c r="EH129" s="85"/>
      <c r="EI129" s="85"/>
      <c r="EJ129" s="85"/>
      <c r="EK129" s="85"/>
      <c r="EL129" s="85"/>
      <c r="EM129" s="85"/>
      <c r="EN129" s="85"/>
      <c r="EO129" s="85"/>
      <c r="EP129" s="85"/>
      <c r="EQ129" s="85"/>
      <c r="ER129" s="85"/>
      <c r="ES129" s="85"/>
      <c r="ET129" s="85"/>
      <c r="EU129" s="85"/>
      <c r="EV129" s="85"/>
      <c r="EW129" s="85"/>
      <c r="EX129" s="85"/>
      <c r="EY129" s="85"/>
      <c r="EZ129" s="85"/>
      <c r="FA129" s="85"/>
      <c r="FB129" s="85"/>
      <c r="FC129" s="85"/>
      <c r="FD129" s="85"/>
      <c r="FE129" s="85"/>
      <c r="FF129" s="85"/>
      <c r="FG129" s="85"/>
      <c r="FH129" s="85"/>
      <c r="FI129" s="85"/>
      <c r="FJ129" s="85"/>
      <c r="FK129" s="85"/>
      <c r="FL129" s="85"/>
      <c r="FM129" s="85"/>
      <c r="FN129" s="85"/>
      <c r="FO129" s="85"/>
      <c r="FP129" s="85"/>
      <c r="FQ129" s="85"/>
      <c r="FR129" s="85"/>
      <c r="FS129" s="85"/>
      <c r="FT129" s="85"/>
      <c r="FU129" s="85"/>
      <c r="FV129" s="85"/>
      <c r="FW129" s="85"/>
      <c r="FX129" s="85"/>
      <c r="FY129" s="85"/>
      <c r="FZ129" s="85"/>
      <c r="GA129" s="85"/>
      <c r="GB129" s="85"/>
      <c r="GC129" s="85"/>
      <c r="GD129" s="85"/>
      <c r="GE129" s="85"/>
      <c r="GF129" s="85"/>
      <c r="GG129" s="85"/>
      <c r="GH129" s="85"/>
      <c r="GI129" s="85"/>
      <c r="GJ129" s="85"/>
      <c r="GK129" s="85"/>
      <c r="GL129" s="85"/>
      <c r="GM129" s="85"/>
      <c r="GN129" s="85"/>
      <c r="GO129" s="85"/>
      <c r="GP129" s="85"/>
      <c r="GQ129" s="85"/>
      <c r="GR129" s="85"/>
      <c r="GS129" s="85"/>
      <c r="GT129" s="85"/>
      <c r="GU129" s="85"/>
      <c r="GV129" s="85"/>
      <c r="GW129" s="85"/>
      <c r="GX129" s="85"/>
      <c r="GY129" s="85"/>
      <c r="GZ129" s="85"/>
      <c r="HA129" s="85"/>
      <c r="HB129" s="85"/>
      <c r="HC129" s="85"/>
      <c r="HD129" s="85"/>
      <c r="HE129" s="85"/>
      <c r="HF129" s="85"/>
      <c r="HG129" s="85"/>
      <c r="HH129" s="85"/>
      <c r="HI129" s="85"/>
      <c r="HJ129" s="85"/>
      <c r="HK129" s="85"/>
      <c r="HL129" s="85"/>
      <c r="HM129" s="85"/>
      <c r="HN129" s="85"/>
      <c r="HO129" s="85"/>
      <c r="HP129" s="85"/>
      <c r="HQ129" s="85"/>
      <c r="HR129" s="85"/>
      <c r="HS129" s="85"/>
      <c r="HT129" s="85"/>
      <c r="HU129" s="85"/>
      <c r="HV129" s="85"/>
      <c r="HW129" s="85"/>
      <c r="HX129" s="85"/>
      <c r="HY129" s="85"/>
      <c r="HZ129" s="85"/>
      <c r="IA129" s="85"/>
      <c r="IB129" s="85"/>
      <c r="IC129" s="85"/>
      <c r="ID129" s="85"/>
      <c r="IE129" s="85"/>
      <c r="IF129" s="85"/>
      <c r="IG129" s="85"/>
      <c r="IH129" s="85"/>
      <c r="II129" s="85"/>
      <c r="IJ129" s="85"/>
      <c r="IK129" s="85"/>
      <c r="IL129" s="85"/>
      <c r="IM129" s="85"/>
      <c r="IN129" s="85"/>
      <c r="IO129" s="85"/>
      <c r="IP129" s="85"/>
      <c r="IQ129" s="85"/>
      <c r="IR129" s="85"/>
      <c r="IS129" s="85"/>
      <c r="IT129" s="85"/>
    </row>
    <row r="130" spans="1:15" s="84" customFormat="1" ht="16.5" customHeight="1" hidden="1">
      <c r="A130" s="5" t="s">
        <v>19</v>
      </c>
      <c r="B130" s="6">
        <v>951</v>
      </c>
      <c r="C130" s="7" t="s">
        <v>52</v>
      </c>
      <c r="D130" s="31" t="s">
        <v>97</v>
      </c>
      <c r="E130" s="7">
        <v>414</v>
      </c>
      <c r="F130" s="7">
        <v>310</v>
      </c>
      <c r="G130" s="7" t="s">
        <v>1</v>
      </c>
      <c r="H130" s="8">
        <f>H131</f>
        <v>0</v>
      </c>
      <c r="I130" s="8">
        <f t="shared" si="36"/>
        <v>0</v>
      </c>
      <c r="J130" s="8">
        <f t="shared" si="36"/>
        <v>0</v>
      </c>
      <c r="K130" s="8">
        <f t="shared" si="36"/>
        <v>0</v>
      </c>
      <c r="L130" s="8">
        <f t="shared" si="36"/>
        <v>0</v>
      </c>
      <c r="M130" s="8">
        <f t="shared" si="36"/>
        <v>0</v>
      </c>
      <c r="N130" s="8">
        <f t="shared" si="18"/>
        <v>0</v>
      </c>
      <c r="O130" s="8">
        <v>0</v>
      </c>
    </row>
    <row r="131" spans="1:15" s="84" customFormat="1" ht="16.5" customHeight="1" hidden="1">
      <c r="A131" s="5" t="s">
        <v>19</v>
      </c>
      <c r="B131" s="6">
        <v>951</v>
      </c>
      <c r="C131" s="7" t="s">
        <v>52</v>
      </c>
      <c r="D131" s="31" t="s">
        <v>97</v>
      </c>
      <c r="E131" s="7">
        <v>414</v>
      </c>
      <c r="F131" s="7">
        <v>310</v>
      </c>
      <c r="G131" s="31" t="s">
        <v>89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f t="shared" si="18"/>
        <v>0</v>
      </c>
      <c r="O131" s="8">
        <v>0</v>
      </c>
    </row>
    <row r="132" spans="1:254" s="68" customFormat="1" ht="45" customHeight="1" hidden="1">
      <c r="A132" s="1" t="s">
        <v>82</v>
      </c>
      <c r="B132" s="2">
        <v>951</v>
      </c>
      <c r="C132" s="3" t="s">
        <v>52</v>
      </c>
      <c r="D132" s="3" t="s">
        <v>83</v>
      </c>
      <c r="E132" s="3" t="s">
        <v>1</v>
      </c>
      <c r="F132" s="3" t="s">
        <v>1</v>
      </c>
      <c r="G132" s="3" t="s">
        <v>1</v>
      </c>
      <c r="H132" s="4">
        <f aca="true" t="shared" si="37" ref="H132:J133">H133</f>
        <v>0</v>
      </c>
      <c r="I132" s="4">
        <f t="shared" si="37"/>
        <v>0</v>
      </c>
      <c r="J132" s="4">
        <f t="shared" si="37"/>
        <v>0</v>
      </c>
      <c r="K132" s="4">
        <f aca="true" t="shared" si="38" ref="K132:M133">K133</f>
        <v>0</v>
      </c>
      <c r="L132" s="4">
        <f t="shared" si="38"/>
        <v>0</v>
      </c>
      <c r="M132" s="4">
        <f t="shared" si="38"/>
        <v>0</v>
      </c>
      <c r="N132" s="8">
        <f t="shared" si="18"/>
        <v>0</v>
      </c>
      <c r="O132" s="8">
        <v>0</v>
      </c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  <c r="DK132" s="85"/>
      <c r="DL132" s="85"/>
      <c r="DM132" s="85"/>
      <c r="DN132" s="85"/>
      <c r="DO132" s="85"/>
      <c r="DP132" s="85"/>
      <c r="DQ132" s="85"/>
      <c r="DR132" s="85"/>
      <c r="DS132" s="85"/>
      <c r="DT132" s="85"/>
      <c r="DU132" s="85"/>
      <c r="DV132" s="85"/>
      <c r="DW132" s="85"/>
      <c r="DX132" s="85"/>
      <c r="DY132" s="85"/>
      <c r="DZ132" s="85"/>
      <c r="EA132" s="85"/>
      <c r="EB132" s="85"/>
      <c r="EC132" s="85"/>
      <c r="ED132" s="85"/>
      <c r="EE132" s="85"/>
      <c r="EF132" s="85"/>
      <c r="EG132" s="85"/>
      <c r="EH132" s="85"/>
      <c r="EI132" s="85"/>
      <c r="EJ132" s="85"/>
      <c r="EK132" s="85"/>
      <c r="EL132" s="85"/>
      <c r="EM132" s="85"/>
      <c r="EN132" s="85"/>
      <c r="EO132" s="85"/>
      <c r="EP132" s="85"/>
      <c r="EQ132" s="85"/>
      <c r="ER132" s="85"/>
      <c r="ES132" s="85"/>
      <c r="ET132" s="85"/>
      <c r="EU132" s="85"/>
      <c r="EV132" s="85"/>
      <c r="EW132" s="85"/>
      <c r="EX132" s="85"/>
      <c r="EY132" s="85"/>
      <c r="EZ132" s="85"/>
      <c r="FA132" s="85"/>
      <c r="FB132" s="85"/>
      <c r="FC132" s="85"/>
      <c r="FD132" s="85"/>
      <c r="FE132" s="85"/>
      <c r="FF132" s="85"/>
      <c r="FG132" s="85"/>
      <c r="FH132" s="85"/>
      <c r="FI132" s="85"/>
      <c r="FJ132" s="85"/>
      <c r="FK132" s="85"/>
      <c r="FL132" s="85"/>
      <c r="FM132" s="85"/>
      <c r="FN132" s="85"/>
      <c r="FO132" s="85"/>
      <c r="FP132" s="85"/>
      <c r="FQ132" s="85"/>
      <c r="FR132" s="85"/>
      <c r="FS132" s="85"/>
      <c r="FT132" s="85"/>
      <c r="FU132" s="85"/>
      <c r="FV132" s="85"/>
      <c r="FW132" s="85"/>
      <c r="FX132" s="85"/>
      <c r="FY132" s="85"/>
      <c r="FZ132" s="85"/>
      <c r="GA132" s="85"/>
      <c r="GB132" s="85"/>
      <c r="GC132" s="85"/>
      <c r="GD132" s="85"/>
      <c r="GE132" s="85"/>
      <c r="GF132" s="85"/>
      <c r="GG132" s="85"/>
      <c r="GH132" s="85"/>
      <c r="GI132" s="85"/>
      <c r="GJ132" s="85"/>
      <c r="GK132" s="85"/>
      <c r="GL132" s="85"/>
      <c r="GM132" s="85"/>
      <c r="GN132" s="85"/>
      <c r="GO132" s="85"/>
      <c r="GP132" s="85"/>
      <c r="GQ132" s="85"/>
      <c r="GR132" s="85"/>
      <c r="GS132" s="85"/>
      <c r="GT132" s="85"/>
      <c r="GU132" s="85"/>
      <c r="GV132" s="85"/>
      <c r="GW132" s="85"/>
      <c r="GX132" s="85"/>
      <c r="GY132" s="85"/>
      <c r="GZ132" s="85"/>
      <c r="HA132" s="85"/>
      <c r="HB132" s="85"/>
      <c r="HC132" s="85"/>
      <c r="HD132" s="85"/>
      <c r="HE132" s="85"/>
      <c r="HF132" s="85"/>
      <c r="HG132" s="85"/>
      <c r="HH132" s="85"/>
      <c r="HI132" s="85"/>
      <c r="HJ132" s="85"/>
      <c r="HK132" s="85"/>
      <c r="HL132" s="85"/>
      <c r="HM132" s="85"/>
      <c r="HN132" s="85"/>
      <c r="HO132" s="85"/>
      <c r="HP132" s="85"/>
      <c r="HQ132" s="85"/>
      <c r="HR132" s="85"/>
      <c r="HS132" s="85"/>
      <c r="HT132" s="85"/>
      <c r="HU132" s="85"/>
      <c r="HV132" s="85"/>
      <c r="HW132" s="85"/>
      <c r="HX132" s="85"/>
      <c r="HY132" s="85"/>
      <c r="HZ132" s="85"/>
      <c r="IA132" s="85"/>
      <c r="IB132" s="85"/>
      <c r="IC132" s="85"/>
      <c r="ID132" s="85"/>
      <c r="IE132" s="85"/>
      <c r="IF132" s="85"/>
      <c r="IG132" s="85"/>
      <c r="IH132" s="85"/>
      <c r="II132" s="85"/>
      <c r="IJ132" s="85"/>
      <c r="IK132" s="85"/>
      <c r="IL132" s="85"/>
      <c r="IM132" s="85"/>
      <c r="IN132" s="85"/>
      <c r="IO132" s="85"/>
      <c r="IP132" s="85"/>
      <c r="IQ132" s="85"/>
      <c r="IR132" s="85"/>
      <c r="IS132" s="85"/>
      <c r="IT132" s="85"/>
    </row>
    <row r="133" spans="1:15" s="84" customFormat="1" ht="15.75" customHeight="1" hidden="1">
      <c r="A133" s="5" t="s">
        <v>14</v>
      </c>
      <c r="B133" s="6">
        <v>951</v>
      </c>
      <c r="C133" s="7" t="s">
        <v>52</v>
      </c>
      <c r="D133" s="7" t="s">
        <v>83</v>
      </c>
      <c r="E133" s="7" t="s">
        <v>84</v>
      </c>
      <c r="F133" s="7" t="s">
        <v>15</v>
      </c>
      <c r="G133" s="7" t="s">
        <v>1</v>
      </c>
      <c r="H133" s="8">
        <f t="shared" si="37"/>
        <v>0</v>
      </c>
      <c r="I133" s="8">
        <f t="shared" si="37"/>
        <v>0</v>
      </c>
      <c r="J133" s="8">
        <f t="shared" si="37"/>
        <v>0</v>
      </c>
      <c r="K133" s="8">
        <f t="shared" si="38"/>
        <v>0</v>
      </c>
      <c r="L133" s="8">
        <f t="shared" si="38"/>
        <v>0</v>
      </c>
      <c r="M133" s="8">
        <f t="shared" si="38"/>
        <v>0</v>
      </c>
      <c r="N133" s="8">
        <f t="shared" si="18"/>
        <v>0</v>
      </c>
      <c r="O133" s="8">
        <v>0</v>
      </c>
    </row>
    <row r="134" spans="1:15" s="84" customFormat="1" ht="20.25" customHeight="1" hidden="1">
      <c r="A134" s="5" t="s">
        <v>25</v>
      </c>
      <c r="B134" s="6">
        <v>951</v>
      </c>
      <c r="C134" s="7" t="s">
        <v>52</v>
      </c>
      <c r="D134" s="7" t="s">
        <v>83</v>
      </c>
      <c r="E134" s="7" t="s">
        <v>84</v>
      </c>
      <c r="F134" s="7" t="s">
        <v>26</v>
      </c>
      <c r="G134" s="7" t="s">
        <v>65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 t="shared" si="18"/>
        <v>0</v>
      </c>
      <c r="O134" s="8">
        <v>0</v>
      </c>
    </row>
    <row r="135" spans="1:254" s="68" customFormat="1" ht="69.75" customHeight="1" hidden="1">
      <c r="A135" s="1" t="s">
        <v>85</v>
      </c>
      <c r="B135" s="2">
        <v>951</v>
      </c>
      <c r="C135" s="3" t="s">
        <v>52</v>
      </c>
      <c r="D135" s="3" t="s">
        <v>86</v>
      </c>
      <c r="E135" s="3" t="s">
        <v>1</v>
      </c>
      <c r="F135" s="3" t="s">
        <v>1</v>
      </c>
      <c r="G135" s="3" t="s">
        <v>1</v>
      </c>
      <c r="H135" s="4">
        <f aca="true" t="shared" si="39" ref="H135:J136">H136</f>
        <v>0</v>
      </c>
      <c r="I135" s="4">
        <f t="shared" si="39"/>
        <v>0</v>
      </c>
      <c r="J135" s="4">
        <f t="shared" si="39"/>
        <v>0</v>
      </c>
      <c r="K135" s="4">
        <f aca="true" t="shared" si="40" ref="K135:M136">K136</f>
        <v>0</v>
      </c>
      <c r="L135" s="4">
        <f t="shared" si="40"/>
        <v>0</v>
      </c>
      <c r="M135" s="4">
        <f t="shared" si="40"/>
        <v>0</v>
      </c>
      <c r="N135" s="8">
        <f t="shared" si="18"/>
        <v>0</v>
      </c>
      <c r="O135" s="8">
        <v>0</v>
      </c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  <c r="DK135" s="85"/>
      <c r="DL135" s="85"/>
      <c r="DM135" s="85"/>
      <c r="DN135" s="85"/>
      <c r="DO135" s="85"/>
      <c r="DP135" s="85"/>
      <c r="DQ135" s="85"/>
      <c r="DR135" s="85"/>
      <c r="DS135" s="85"/>
      <c r="DT135" s="85"/>
      <c r="DU135" s="85"/>
      <c r="DV135" s="85"/>
      <c r="DW135" s="85"/>
      <c r="DX135" s="85"/>
      <c r="DY135" s="85"/>
      <c r="DZ135" s="85"/>
      <c r="EA135" s="85"/>
      <c r="EB135" s="85"/>
      <c r="EC135" s="85"/>
      <c r="ED135" s="85"/>
      <c r="EE135" s="85"/>
      <c r="EF135" s="85"/>
      <c r="EG135" s="85"/>
      <c r="EH135" s="85"/>
      <c r="EI135" s="85"/>
      <c r="EJ135" s="85"/>
      <c r="EK135" s="85"/>
      <c r="EL135" s="85"/>
      <c r="EM135" s="85"/>
      <c r="EN135" s="85"/>
      <c r="EO135" s="85"/>
      <c r="EP135" s="85"/>
      <c r="EQ135" s="85"/>
      <c r="ER135" s="85"/>
      <c r="ES135" s="85"/>
      <c r="ET135" s="85"/>
      <c r="EU135" s="85"/>
      <c r="EV135" s="85"/>
      <c r="EW135" s="85"/>
      <c r="EX135" s="85"/>
      <c r="EY135" s="85"/>
      <c r="EZ135" s="85"/>
      <c r="FA135" s="85"/>
      <c r="FB135" s="85"/>
      <c r="FC135" s="85"/>
      <c r="FD135" s="85"/>
      <c r="FE135" s="85"/>
      <c r="FF135" s="85"/>
      <c r="FG135" s="85"/>
      <c r="FH135" s="85"/>
      <c r="FI135" s="85"/>
      <c r="FJ135" s="85"/>
      <c r="FK135" s="85"/>
      <c r="FL135" s="85"/>
      <c r="FM135" s="85"/>
      <c r="FN135" s="85"/>
      <c r="FO135" s="85"/>
      <c r="FP135" s="85"/>
      <c r="FQ135" s="85"/>
      <c r="FR135" s="85"/>
      <c r="FS135" s="85"/>
      <c r="FT135" s="85"/>
      <c r="FU135" s="85"/>
      <c r="FV135" s="85"/>
      <c r="FW135" s="85"/>
      <c r="FX135" s="85"/>
      <c r="FY135" s="85"/>
      <c r="FZ135" s="85"/>
      <c r="GA135" s="85"/>
      <c r="GB135" s="85"/>
      <c r="GC135" s="85"/>
      <c r="GD135" s="85"/>
      <c r="GE135" s="85"/>
      <c r="GF135" s="85"/>
      <c r="GG135" s="85"/>
      <c r="GH135" s="85"/>
      <c r="GI135" s="85"/>
      <c r="GJ135" s="85"/>
      <c r="GK135" s="85"/>
      <c r="GL135" s="85"/>
      <c r="GM135" s="85"/>
      <c r="GN135" s="85"/>
      <c r="GO135" s="85"/>
      <c r="GP135" s="85"/>
      <c r="GQ135" s="85"/>
      <c r="GR135" s="85"/>
      <c r="GS135" s="85"/>
      <c r="GT135" s="85"/>
      <c r="GU135" s="85"/>
      <c r="GV135" s="85"/>
      <c r="GW135" s="85"/>
      <c r="GX135" s="85"/>
      <c r="GY135" s="85"/>
      <c r="GZ135" s="85"/>
      <c r="HA135" s="85"/>
      <c r="HB135" s="85"/>
      <c r="HC135" s="85"/>
      <c r="HD135" s="85"/>
      <c r="HE135" s="85"/>
      <c r="HF135" s="85"/>
      <c r="HG135" s="85"/>
      <c r="HH135" s="85"/>
      <c r="HI135" s="85"/>
      <c r="HJ135" s="85"/>
      <c r="HK135" s="85"/>
      <c r="HL135" s="85"/>
      <c r="HM135" s="85"/>
      <c r="HN135" s="85"/>
      <c r="HO135" s="85"/>
      <c r="HP135" s="85"/>
      <c r="HQ135" s="85"/>
      <c r="HR135" s="85"/>
      <c r="HS135" s="85"/>
      <c r="HT135" s="85"/>
      <c r="HU135" s="85"/>
      <c r="HV135" s="85"/>
      <c r="HW135" s="85"/>
      <c r="HX135" s="85"/>
      <c r="HY135" s="85"/>
      <c r="HZ135" s="85"/>
      <c r="IA135" s="85"/>
      <c r="IB135" s="85"/>
      <c r="IC135" s="85"/>
      <c r="ID135" s="85"/>
      <c r="IE135" s="85"/>
      <c r="IF135" s="85"/>
      <c r="IG135" s="85"/>
      <c r="IH135" s="85"/>
      <c r="II135" s="85"/>
      <c r="IJ135" s="85"/>
      <c r="IK135" s="85"/>
      <c r="IL135" s="85"/>
      <c r="IM135" s="85"/>
      <c r="IN135" s="85"/>
      <c r="IO135" s="85"/>
      <c r="IP135" s="85"/>
      <c r="IQ135" s="85"/>
      <c r="IR135" s="85"/>
      <c r="IS135" s="85"/>
      <c r="IT135" s="85"/>
    </row>
    <row r="136" spans="1:15" s="84" customFormat="1" ht="15.75" customHeight="1" hidden="1">
      <c r="A136" s="5" t="s">
        <v>14</v>
      </c>
      <c r="B136" s="6">
        <v>951</v>
      </c>
      <c r="C136" s="7" t="s">
        <v>52</v>
      </c>
      <c r="D136" s="7" t="s">
        <v>86</v>
      </c>
      <c r="E136" s="7">
        <v>414</v>
      </c>
      <c r="F136" s="7" t="s">
        <v>15</v>
      </c>
      <c r="G136" s="7" t="s">
        <v>1</v>
      </c>
      <c r="H136" s="8">
        <f t="shared" si="39"/>
        <v>0</v>
      </c>
      <c r="I136" s="8">
        <f t="shared" si="39"/>
        <v>0</v>
      </c>
      <c r="J136" s="8">
        <f t="shared" si="39"/>
        <v>0</v>
      </c>
      <c r="K136" s="8">
        <f t="shared" si="40"/>
        <v>0</v>
      </c>
      <c r="L136" s="8">
        <f t="shared" si="40"/>
        <v>0</v>
      </c>
      <c r="M136" s="8">
        <f t="shared" si="40"/>
        <v>0</v>
      </c>
      <c r="N136" s="8">
        <f t="shared" si="18"/>
        <v>0</v>
      </c>
      <c r="O136" s="8">
        <v>0</v>
      </c>
    </row>
    <row r="137" spans="1:15" s="84" customFormat="1" ht="17.25" customHeight="1" hidden="1">
      <c r="A137" s="5" t="s">
        <v>17</v>
      </c>
      <c r="B137" s="6">
        <v>951</v>
      </c>
      <c r="C137" s="7" t="s">
        <v>52</v>
      </c>
      <c r="D137" s="7" t="s">
        <v>86</v>
      </c>
      <c r="E137" s="7">
        <v>414</v>
      </c>
      <c r="F137" s="7" t="s">
        <v>18</v>
      </c>
      <c r="G137" s="7" t="s">
        <v>65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f t="shared" si="18"/>
        <v>0</v>
      </c>
      <c r="O137" s="8">
        <v>0</v>
      </c>
    </row>
    <row r="138" spans="1:254" s="68" customFormat="1" ht="34.5" customHeight="1" hidden="1">
      <c r="A138" s="1" t="s">
        <v>387</v>
      </c>
      <c r="B138" s="2">
        <v>951</v>
      </c>
      <c r="C138" s="2" t="s">
        <v>52</v>
      </c>
      <c r="D138" s="2">
        <v>9990028970</v>
      </c>
      <c r="E138" s="3" t="s">
        <v>1</v>
      </c>
      <c r="F138" s="3" t="s">
        <v>1</v>
      </c>
      <c r="G138" s="3" t="s">
        <v>1</v>
      </c>
      <c r="H138" s="4">
        <f aca="true" t="shared" si="41" ref="H138:M138">H139</f>
        <v>0</v>
      </c>
      <c r="I138" s="4">
        <f t="shared" si="41"/>
        <v>0</v>
      </c>
      <c r="J138" s="4">
        <f t="shared" si="41"/>
        <v>0</v>
      </c>
      <c r="K138" s="4">
        <f t="shared" si="41"/>
        <v>0</v>
      </c>
      <c r="L138" s="4">
        <f t="shared" si="41"/>
        <v>0</v>
      </c>
      <c r="M138" s="4">
        <f t="shared" si="41"/>
        <v>0</v>
      </c>
      <c r="N138" s="8">
        <f t="shared" si="18"/>
        <v>0</v>
      </c>
      <c r="O138" s="8">
        <v>0</v>
      </c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  <c r="EF138" s="85"/>
      <c r="EG138" s="85"/>
      <c r="EH138" s="85"/>
      <c r="EI138" s="85"/>
      <c r="EJ138" s="85"/>
      <c r="EK138" s="85"/>
      <c r="EL138" s="85"/>
      <c r="EM138" s="85"/>
      <c r="EN138" s="85"/>
      <c r="EO138" s="85"/>
      <c r="EP138" s="85"/>
      <c r="EQ138" s="85"/>
      <c r="ER138" s="85"/>
      <c r="ES138" s="85"/>
      <c r="ET138" s="85"/>
      <c r="EU138" s="85"/>
      <c r="EV138" s="85"/>
      <c r="EW138" s="85"/>
      <c r="EX138" s="85"/>
      <c r="EY138" s="85"/>
      <c r="EZ138" s="85"/>
      <c r="FA138" s="85"/>
      <c r="FB138" s="85"/>
      <c r="FC138" s="85"/>
      <c r="FD138" s="85"/>
      <c r="FE138" s="85"/>
      <c r="FF138" s="85"/>
      <c r="FG138" s="85"/>
      <c r="FH138" s="85"/>
      <c r="FI138" s="85"/>
      <c r="FJ138" s="85"/>
      <c r="FK138" s="85"/>
      <c r="FL138" s="85"/>
      <c r="FM138" s="85"/>
      <c r="FN138" s="85"/>
      <c r="FO138" s="85"/>
      <c r="FP138" s="85"/>
      <c r="FQ138" s="85"/>
      <c r="FR138" s="85"/>
      <c r="FS138" s="85"/>
      <c r="FT138" s="85"/>
      <c r="FU138" s="85"/>
      <c r="FV138" s="85"/>
      <c r="FW138" s="85"/>
      <c r="FX138" s="85"/>
      <c r="FY138" s="85"/>
      <c r="FZ138" s="85"/>
      <c r="GA138" s="85"/>
      <c r="GB138" s="85"/>
      <c r="GC138" s="85"/>
      <c r="GD138" s="85"/>
      <c r="GE138" s="85"/>
      <c r="GF138" s="85"/>
      <c r="GG138" s="85"/>
      <c r="GH138" s="85"/>
      <c r="GI138" s="85"/>
      <c r="GJ138" s="85"/>
      <c r="GK138" s="85"/>
      <c r="GL138" s="85"/>
      <c r="GM138" s="85"/>
      <c r="GN138" s="85"/>
      <c r="GO138" s="85"/>
      <c r="GP138" s="85"/>
      <c r="GQ138" s="85"/>
      <c r="GR138" s="85"/>
      <c r="GS138" s="85"/>
      <c r="GT138" s="85"/>
      <c r="GU138" s="85"/>
      <c r="GV138" s="85"/>
      <c r="GW138" s="85"/>
      <c r="GX138" s="85"/>
      <c r="GY138" s="85"/>
      <c r="GZ138" s="85"/>
      <c r="HA138" s="85"/>
      <c r="HB138" s="85"/>
      <c r="HC138" s="85"/>
      <c r="HD138" s="85"/>
      <c r="HE138" s="85"/>
      <c r="HF138" s="85"/>
      <c r="HG138" s="85"/>
      <c r="HH138" s="85"/>
      <c r="HI138" s="85"/>
      <c r="HJ138" s="85"/>
      <c r="HK138" s="85"/>
      <c r="HL138" s="85"/>
      <c r="HM138" s="85"/>
      <c r="HN138" s="85"/>
      <c r="HO138" s="85"/>
      <c r="HP138" s="85"/>
      <c r="HQ138" s="85"/>
      <c r="HR138" s="85"/>
      <c r="HS138" s="85"/>
      <c r="HT138" s="85"/>
      <c r="HU138" s="85"/>
      <c r="HV138" s="85"/>
      <c r="HW138" s="85"/>
      <c r="HX138" s="85"/>
      <c r="HY138" s="85"/>
      <c r="HZ138" s="85"/>
      <c r="IA138" s="85"/>
      <c r="IB138" s="85"/>
      <c r="IC138" s="85"/>
      <c r="ID138" s="85"/>
      <c r="IE138" s="85"/>
      <c r="IF138" s="85"/>
      <c r="IG138" s="85"/>
      <c r="IH138" s="85"/>
      <c r="II138" s="85"/>
      <c r="IJ138" s="85"/>
      <c r="IK138" s="85"/>
      <c r="IL138" s="85"/>
      <c r="IM138" s="85"/>
      <c r="IN138" s="85"/>
      <c r="IO138" s="85"/>
      <c r="IP138" s="85"/>
      <c r="IQ138" s="85"/>
      <c r="IR138" s="85"/>
      <c r="IS138" s="85"/>
      <c r="IT138" s="85"/>
    </row>
    <row r="139" spans="1:15" s="84" customFormat="1" ht="17.25" customHeight="1" hidden="1">
      <c r="A139" s="5" t="s">
        <v>30</v>
      </c>
      <c r="B139" s="6">
        <v>951</v>
      </c>
      <c r="C139" s="6" t="s">
        <v>52</v>
      </c>
      <c r="D139" s="6">
        <v>9990028970</v>
      </c>
      <c r="E139" s="7">
        <v>540</v>
      </c>
      <c r="F139" s="7">
        <v>250</v>
      </c>
      <c r="G139" s="7" t="s">
        <v>1</v>
      </c>
      <c r="H139" s="8">
        <f>H140</f>
        <v>0</v>
      </c>
      <c r="I139" s="8">
        <f>I140</f>
        <v>0</v>
      </c>
      <c r="J139" s="8">
        <f>J140</f>
        <v>0</v>
      </c>
      <c r="K139" s="8">
        <f>K140+K141</f>
        <v>0</v>
      </c>
      <c r="L139" s="8">
        <f>L140+L141</f>
        <v>0</v>
      </c>
      <c r="M139" s="8">
        <f>M140</f>
        <v>0</v>
      </c>
      <c r="N139" s="8">
        <f t="shared" si="18"/>
        <v>0</v>
      </c>
      <c r="O139" s="8">
        <v>0</v>
      </c>
    </row>
    <row r="140" spans="1:15" s="84" customFormat="1" ht="34.5" customHeight="1" hidden="1">
      <c r="A140" s="5" t="s">
        <v>33</v>
      </c>
      <c r="B140" s="6">
        <v>951</v>
      </c>
      <c r="C140" s="6" t="s">
        <v>52</v>
      </c>
      <c r="D140" s="6">
        <v>9990028970</v>
      </c>
      <c r="E140" s="7">
        <v>540</v>
      </c>
      <c r="F140" s="7">
        <v>251</v>
      </c>
      <c r="G140" s="31" t="s">
        <v>388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f t="shared" si="18"/>
        <v>0</v>
      </c>
      <c r="O140" s="8">
        <v>0</v>
      </c>
    </row>
    <row r="141" spans="1:254" s="68" customFormat="1" ht="44.25" customHeight="1">
      <c r="A141" s="1" t="s">
        <v>460</v>
      </c>
      <c r="B141" s="2">
        <v>951</v>
      </c>
      <c r="C141" s="2" t="s">
        <v>362</v>
      </c>
      <c r="D141" s="3" t="s">
        <v>121</v>
      </c>
      <c r="E141" s="3" t="s">
        <v>1</v>
      </c>
      <c r="F141" s="3" t="s">
        <v>1</v>
      </c>
      <c r="G141" s="3" t="s">
        <v>1</v>
      </c>
      <c r="H141" s="4">
        <f aca="true" t="shared" si="42" ref="H141:M141">H142</f>
        <v>64900</v>
      </c>
      <c r="I141" s="4">
        <f t="shared" si="42"/>
        <v>0</v>
      </c>
      <c r="J141" s="4">
        <f t="shared" si="42"/>
        <v>0</v>
      </c>
      <c r="K141" s="4">
        <f t="shared" si="42"/>
        <v>0</v>
      </c>
      <c r="L141" s="4">
        <f t="shared" si="42"/>
        <v>0</v>
      </c>
      <c r="M141" s="4">
        <f t="shared" si="42"/>
        <v>0</v>
      </c>
      <c r="N141" s="8">
        <f t="shared" si="18"/>
        <v>64900</v>
      </c>
      <c r="O141" s="8">
        <v>0</v>
      </c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5"/>
      <c r="EB141" s="85"/>
      <c r="EC141" s="85"/>
      <c r="ED141" s="85"/>
      <c r="EE141" s="85"/>
      <c r="EF141" s="85"/>
      <c r="EG141" s="85"/>
      <c r="EH141" s="85"/>
      <c r="EI141" s="85"/>
      <c r="EJ141" s="85"/>
      <c r="EK141" s="85"/>
      <c r="EL141" s="85"/>
      <c r="EM141" s="85"/>
      <c r="EN141" s="85"/>
      <c r="EO141" s="85"/>
      <c r="EP141" s="85"/>
      <c r="EQ141" s="85"/>
      <c r="ER141" s="85"/>
      <c r="ES141" s="85"/>
      <c r="ET141" s="85"/>
      <c r="EU141" s="85"/>
      <c r="EV141" s="85"/>
      <c r="EW141" s="85"/>
      <c r="EX141" s="85"/>
      <c r="EY141" s="85"/>
      <c r="EZ141" s="85"/>
      <c r="FA141" s="85"/>
      <c r="FB141" s="85"/>
      <c r="FC141" s="85"/>
      <c r="FD141" s="85"/>
      <c r="FE141" s="85"/>
      <c r="FF141" s="85"/>
      <c r="FG141" s="85"/>
      <c r="FH141" s="85"/>
      <c r="FI141" s="85"/>
      <c r="FJ141" s="85"/>
      <c r="FK141" s="85"/>
      <c r="FL141" s="85"/>
      <c r="FM141" s="85"/>
      <c r="FN141" s="85"/>
      <c r="FO141" s="85"/>
      <c r="FP141" s="85"/>
      <c r="FQ141" s="85"/>
      <c r="FR141" s="85"/>
      <c r="FS141" s="85"/>
      <c r="FT141" s="85"/>
      <c r="FU141" s="85"/>
      <c r="FV141" s="85"/>
      <c r="FW141" s="85"/>
      <c r="FX141" s="85"/>
      <c r="FY141" s="85"/>
      <c r="FZ141" s="85"/>
      <c r="GA141" s="85"/>
      <c r="GB141" s="85"/>
      <c r="GC141" s="85"/>
      <c r="GD141" s="85"/>
      <c r="GE141" s="85"/>
      <c r="GF141" s="85"/>
      <c r="GG141" s="85"/>
      <c r="GH141" s="85"/>
      <c r="GI141" s="85"/>
      <c r="GJ141" s="85"/>
      <c r="GK141" s="85"/>
      <c r="GL141" s="85"/>
      <c r="GM141" s="85"/>
      <c r="GN141" s="85"/>
      <c r="GO141" s="85"/>
      <c r="GP141" s="85"/>
      <c r="GQ141" s="85"/>
      <c r="GR141" s="85"/>
      <c r="GS141" s="85"/>
      <c r="GT141" s="85"/>
      <c r="GU141" s="85"/>
      <c r="GV141" s="85"/>
      <c r="GW141" s="85"/>
      <c r="GX141" s="85"/>
      <c r="GY141" s="85"/>
      <c r="GZ141" s="85"/>
      <c r="HA141" s="85"/>
      <c r="HB141" s="85"/>
      <c r="HC141" s="85"/>
      <c r="HD141" s="85"/>
      <c r="HE141" s="85"/>
      <c r="HF141" s="85"/>
      <c r="HG141" s="85"/>
      <c r="HH141" s="85"/>
      <c r="HI141" s="85"/>
      <c r="HJ141" s="85"/>
      <c r="HK141" s="85"/>
      <c r="HL141" s="85"/>
      <c r="HM141" s="85"/>
      <c r="HN141" s="85"/>
      <c r="HO141" s="85"/>
      <c r="HP141" s="85"/>
      <c r="HQ141" s="85"/>
      <c r="HR141" s="85"/>
      <c r="HS141" s="85"/>
      <c r="HT141" s="85"/>
      <c r="HU141" s="85"/>
      <c r="HV141" s="85"/>
      <c r="HW141" s="85"/>
      <c r="HX141" s="85"/>
      <c r="HY141" s="85"/>
      <c r="HZ141" s="85"/>
      <c r="IA141" s="85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  <c r="IN141" s="85"/>
      <c r="IO141" s="85"/>
      <c r="IP141" s="85"/>
      <c r="IQ141" s="85"/>
      <c r="IR141" s="85"/>
      <c r="IS141" s="85"/>
      <c r="IT141" s="85"/>
    </row>
    <row r="142" spans="1:15" s="84" customFormat="1" ht="16.5" customHeight="1">
      <c r="A142" s="5" t="s">
        <v>14</v>
      </c>
      <c r="B142" s="6">
        <v>951</v>
      </c>
      <c r="C142" s="6" t="s">
        <v>362</v>
      </c>
      <c r="D142" s="6">
        <v>9990028990</v>
      </c>
      <c r="E142" s="7">
        <v>245</v>
      </c>
      <c r="F142" s="7" t="s">
        <v>15</v>
      </c>
      <c r="G142" s="7" t="s">
        <v>1</v>
      </c>
      <c r="H142" s="8">
        <f>H143+H144</f>
        <v>64900</v>
      </c>
      <c r="I142" s="8">
        <f>I143+I144</f>
        <v>0</v>
      </c>
      <c r="J142" s="8">
        <f>J143+J144</f>
        <v>0</v>
      </c>
      <c r="K142" s="8">
        <f>K143</f>
        <v>0</v>
      </c>
      <c r="L142" s="8">
        <f>L143</f>
        <v>0</v>
      </c>
      <c r="M142" s="8">
        <f>M143+M144</f>
        <v>0</v>
      </c>
      <c r="N142" s="8">
        <f t="shared" si="18"/>
        <v>64900</v>
      </c>
      <c r="O142" s="8">
        <v>0</v>
      </c>
    </row>
    <row r="143" spans="1:15" s="84" customFormat="1" ht="15.75" customHeight="1">
      <c r="A143" s="5" t="s">
        <v>17</v>
      </c>
      <c r="B143" s="6">
        <v>951</v>
      </c>
      <c r="C143" s="6" t="s">
        <v>362</v>
      </c>
      <c r="D143" s="6">
        <v>9990028990</v>
      </c>
      <c r="E143" s="7">
        <v>245</v>
      </c>
      <c r="F143" s="7" t="s">
        <v>18</v>
      </c>
      <c r="G143" s="31" t="s">
        <v>424</v>
      </c>
      <c r="H143" s="8">
        <v>24900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f t="shared" si="18"/>
        <v>24900</v>
      </c>
      <c r="O143" s="8">
        <v>0</v>
      </c>
    </row>
    <row r="144" spans="1:15" s="84" customFormat="1" ht="15.75" customHeight="1">
      <c r="A144" s="5" t="s">
        <v>17</v>
      </c>
      <c r="B144" s="6">
        <v>951</v>
      </c>
      <c r="C144" s="6" t="s">
        <v>362</v>
      </c>
      <c r="D144" s="6">
        <v>9990028990</v>
      </c>
      <c r="E144" s="7">
        <v>245</v>
      </c>
      <c r="F144" s="7" t="s">
        <v>18</v>
      </c>
      <c r="G144" s="31" t="s">
        <v>467</v>
      </c>
      <c r="H144" s="8">
        <v>40000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f>H144-J144</f>
        <v>40000</v>
      </c>
      <c r="O144" s="8">
        <v>0</v>
      </c>
    </row>
    <row r="145" spans="1:254" s="68" customFormat="1" ht="74.25" customHeight="1">
      <c r="A145" s="1" t="s">
        <v>476</v>
      </c>
      <c r="B145" s="32">
        <v>951</v>
      </c>
      <c r="C145" s="32" t="s">
        <v>90</v>
      </c>
      <c r="D145" s="32" t="s">
        <v>475</v>
      </c>
      <c r="E145" s="30"/>
      <c r="F145" s="30"/>
      <c r="G145" s="30"/>
      <c r="H145" s="4">
        <f aca="true" t="shared" si="43" ref="H145:M145">H146</f>
        <v>3582000</v>
      </c>
      <c r="I145" s="4">
        <f t="shared" si="43"/>
        <v>3582000</v>
      </c>
      <c r="J145" s="4">
        <f t="shared" si="43"/>
        <v>3582000</v>
      </c>
      <c r="K145" s="4">
        <f t="shared" si="43"/>
        <v>0</v>
      </c>
      <c r="L145" s="4">
        <f t="shared" si="43"/>
        <v>0</v>
      </c>
      <c r="M145" s="4">
        <f t="shared" si="43"/>
        <v>3582000</v>
      </c>
      <c r="N145" s="8">
        <f t="shared" si="18"/>
        <v>0</v>
      </c>
      <c r="O145" s="8">
        <v>0</v>
      </c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H145" s="85"/>
      <c r="FI145" s="85"/>
      <c r="FJ145" s="85"/>
      <c r="FK145" s="85"/>
      <c r="FL145" s="85"/>
      <c r="FM145" s="85"/>
      <c r="FN145" s="85"/>
      <c r="FO145" s="85"/>
      <c r="FP145" s="85"/>
      <c r="FQ145" s="85"/>
      <c r="FR145" s="85"/>
      <c r="FS145" s="85"/>
      <c r="FT145" s="85"/>
      <c r="FU145" s="85"/>
      <c r="FV145" s="85"/>
      <c r="FW145" s="85"/>
      <c r="FX145" s="85"/>
      <c r="FY145" s="85"/>
      <c r="FZ145" s="85"/>
      <c r="GA145" s="85"/>
      <c r="GB145" s="85"/>
      <c r="GC145" s="85"/>
      <c r="GD145" s="85"/>
      <c r="GE145" s="85"/>
      <c r="GF145" s="85"/>
      <c r="GG145" s="85"/>
      <c r="GH145" s="85"/>
      <c r="GI145" s="85"/>
      <c r="GJ145" s="85"/>
      <c r="GK145" s="85"/>
      <c r="GL145" s="85"/>
      <c r="GM145" s="85"/>
      <c r="GN145" s="85"/>
      <c r="GO145" s="85"/>
      <c r="GP145" s="85"/>
      <c r="GQ145" s="85"/>
      <c r="GR145" s="85"/>
      <c r="GS145" s="85"/>
      <c r="GT145" s="85"/>
      <c r="GU145" s="85"/>
      <c r="GV145" s="85"/>
      <c r="GW145" s="85"/>
      <c r="GX145" s="85"/>
      <c r="GY145" s="85"/>
      <c r="GZ145" s="85"/>
      <c r="HA145" s="85"/>
      <c r="HB145" s="85"/>
      <c r="HC145" s="85"/>
      <c r="HD145" s="85"/>
      <c r="HE145" s="85"/>
      <c r="HF145" s="85"/>
      <c r="HG145" s="85"/>
      <c r="HH145" s="85"/>
      <c r="HI145" s="85"/>
      <c r="HJ145" s="85"/>
      <c r="HK145" s="85"/>
      <c r="HL145" s="85"/>
      <c r="HM145" s="85"/>
      <c r="HN145" s="85"/>
      <c r="HO145" s="85"/>
      <c r="HP145" s="85"/>
      <c r="HQ145" s="85"/>
      <c r="HR145" s="85"/>
      <c r="HS145" s="85"/>
      <c r="HT145" s="85"/>
      <c r="HU145" s="85"/>
      <c r="HV145" s="85"/>
      <c r="HW145" s="85"/>
      <c r="HX145" s="85"/>
      <c r="HY145" s="85"/>
      <c r="HZ145" s="85"/>
      <c r="IA145" s="85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  <c r="IN145" s="85"/>
      <c r="IO145" s="85"/>
      <c r="IP145" s="85"/>
      <c r="IQ145" s="85"/>
      <c r="IR145" s="85"/>
      <c r="IS145" s="85"/>
      <c r="IT145" s="85"/>
    </row>
    <row r="146" spans="1:15" s="84" customFormat="1" ht="19.5" customHeight="1">
      <c r="A146" s="5" t="s">
        <v>107</v>
      </c>
      <c r="B146" s="33" t="s">
        <v>91</v>
      </c>
      <c r="C146" s="33" t="s">
        <v>90</v>
      </c>
      <c r="D146" s="33" t="s">
        <v>475</v>
      </c>
      <c r="E146" s="31" t="s">
        <v>468</v>
      </c>
      <c r="F146" s="31"/>
      <c r="G146" s="31"/>
      <c r="H146" s="8">
        <f>H147+H148</f>
        <v>3582000</v>
      </c>
      <c r="I146" s="8">
        <f>I147+I148</f>
        <v>3582000</v>
      </c>
      <c r="J146" s="8">
        <f>J147+J148</f>
        <v>3582000</v>
      </c>
      <c r="K146" s="8">
        <f>K148</f>
        <v>0</v>
      </c>
      <c r="L146" s="8">
        <f>L148</f>
        <v>0</v>
      </c>
      <c r="M146" s="8">
        <f>M147+M148</f>
        <v>3582000</v>
      </c>
      <c r="N146" s="8">
        <f t="shared" si="18"/>
        <v>0</v>
      </c>
      <c r="O146" s="8">
        <v>0</v>
      </c>
    </row>
    <row r="147" spans="1:15" s="84" customFormat="1" ht="19.5" customHeight="1">
      <c r="A147" s="5" t="s">
        <v>107</v>
      </c>
      <c r="B147" s="33" t="s">
        <v>91</v>
      </c>
      <c r="C147" s="33" t="s">
        <v>90</v>
      </c>
      <c r="D147" s="33" t="s">
        <v>475</v>
      </c>
      <c r="E147" s="31" t="s">
        <v>468</v>
      </c>
      <c r="F147" s="31" t="s">
        <v>469</v>
      </c>
      <c r="G147" s="31" t="s">
        <v>467</v>
      </c>
      <c r="H147" s="8">
        <v>172000</v>
      </c>
      <c r="I147" s="8">
        <v>172000</v>
      </c>
      <c r="J147" s="8">
        <v>172000</v>
      </c>
      <c r="K147" s="8"/>
      <c r="L147" s="8"/>
      <c r="M147" s="8">
        <v>172000</v>
      </c>
      <c r="N147" s="8">
        <f>H147-J147</f>
        <v>0</v>
      </c>
      <c r="O147" s="8">
        <v>0</v>
      </c>
    </row>
    <row r="148" spans="1:15" s="84" customFormat="1" ht="19.5" customHeight="1">
      <c r="A148" s="5" t="s">
        <v>107</v>
      </c>
      <c r="B148" s="33" t="s">
        <v>91</v>
      </c>
      <c r="C148" s="33" t="s">
        <v>90</v>
      </c>
      <c r="D148" s="33" t="s">
        <v>475</v>
      </c>
      <c r="E148" s="31" t="s">
        <v>468</v>
      </c>
      <c r="F148" s="31" t="s">
        <v>469</v>
      </c>
      <c r="G148" s="31" t="s">
        <v>474</v>
      </c>
      <c r="H148" s="8">
        <v>3410000</v>
      </c>
      <c r="I148" s="8">
        <v>3410000</v>
      </c>
      <c r="J148" s="8">
        <v>3410000</v>
      </c>
      <c r="K148" s="8"/>
      <c r="L148" s="8"/>
      <c r="M148" s="8">
        <v>3410000</v>
      </c>
      <c r="N148" s="8">
        <f t="shared" si="18"/>
        <v>0</v>
      </c>
      <c r="O148" s="8">
        <v>0</v>
      </c>
    </row>
    <row r="149" spans="1:254" s="68" customFormat="1" ht="89.25" customHeight="1" hidden="1">
      <c r="A149" s="1" t="s">
        <v>53</v>
      </c>
      <c r="B149" s="2">
        <v>951</v>
      </c>
      <c r="C149" s="2" t="s">
        <v>55</v>
      </c>
      <c r="D149" s="2" t="s">
        <v>54</v>
      </c>
      <c r="E149" s="3" t="s">
        <v>1</v>
      </c>
      <c r="F149" s="3" t="s">
        <v>1</v>
      </c>
      <c r="G149" s="3" t="s">
        <v>1</v>
      </c>
      <c r="H149" s="4">
        <f>H150</f>
        <v>0</v>
      </c>
      <c r="I149" s="4">
        <f aca="true" t="shared" si="44" ref="I149:M150">I150</f>
        <v>0</v>
      </c>
      <c r="J149" s="4">
        <f t="shared" si="44"/>
        <v>0</v>
      </c>
      <c r="K149" s="4">
        <f t="shared" si="44"/>
        <v>0</v>
      </c>
      <c r="L149" s="4">
        <f t="shared" si="44"/>
        <v>0</v>
      </c>
      <c r="M149" s="4">
        <f t="shared" si="44"/>
        <v>0</v>
      </c>
      <c r="N149" s="8">
        <f aca="true" t="shared" si="45" ref="N149:N226">H149-J149</f>
        <v>0</v>
      </c>
      <c r="O149" s="8">
        <v>0</v>
      </c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  <c r="FS149" s="85"/>
      <c r="FT149" s="85"/>
      <c r="FU149" s="85"/>
      <c r="FV149" s="85"/>
      <c r="FW149" s="85"/>
      <c r="FX149" s="85"/>
      <c r="FY149" s="85"/>
      <c r="FZ149" s="85"/>
      <c r="GA149" s="85"/>
      <c r="GB149" s="85"/>
      <c r="GC149" s="85"/>
      <c r="GD149" s="85"/>
      <c r="GE149" s="85"/>
      <c r="GF149" s="85"/>
      <c r="GG149" s="85"/>
      <c r="GH149" s="85"/>
      <c r="GI149" s="85"/>
      <c r="GJ149" s="85"/>
      <c r="GK149" s="85"/>
      <c r="GL149" s="85"/>
      <c r="GM149" s="85"/>
      <c r="GN149" s="85"/>
      <c r="GO149" s="85"/>
      <c r="GP149" s="85"/>
      <c r="GQ149" s="85"/>
      <c r="GR149" s="85"/>
      <c r="GS149" s="85"/>
      <c r="GT149" s="85"/>
      <c r="GU149" s="85"/>
      <c r="GV149" s="85"/>
      <c r="GW149" s="85"/>
      <c r="GX149" s="85"/>
      <c r="GY149" s="85"/>
      <c r="GZ149" s="85"/>
      <c r="HA149" s="85"/>
      <c r="HB149" s="85"/>
      <c r="HC149" s="85"/>
      <c r="HD149" s="85"/>
      <c r="HE149" s="85"/>
      <c r="HF149" s="85"/>
      <c r="HG149" s="85"/>
      <c r="HH149" s="85"/>
      <c r="HI149" s="85"/>
      <c r="HJ149" s="85"/>
      <c r="HK149" s="85"/>
      <c r="HL149" s="85"/>
      <c r="HM149" s="85"/>
      <c r="HN149" s="85"/>
      <c r="HO149" s="85"/>
      <c r="HP149" s="85"/>
      <c r="HQ149" s="85"/>
      <c r="HR149" s="85"/>
      <c r="HS149" s="85"/>
      <c r="HT149" s="85"/>
      <c r="HU149" s="85"/>
      <c r="HV149" s="85"/>
      <c r="HW149" s="85"/>
      <c r="HX149" s="85"/>
      <c r="HY149" s="85"/>
      <c r="HZ149" s="85"/>
      <c r="IA149" s="85"/>
      <c r="IB149" s="85"/>
      <c r="IC149" s="85"/>
      <c r="ID149" s="85"/>
      <c r="IE149" s="85"/>
      <c r="IF149" s="85"/>
      <c r="IG149" s="85"/>
      <c r="IH149" s="85"/>
      <c r="II149" s="85"/>
      <c r="IJ149" s="85"/>
      <c r="IK149" s="85"/>
      <c r="IL149" s="85"/>
      <c r="IM149" s="85"/>
      <c r="IN149" s="85"/>
      <c r="IO149" s="85"/>
      <c r="IP149" s="85"/>
      <c r="IQ149" s="85"/>
      <c r="IR149" s="85"/>
      <c r="IS149" s="85"/>
      <c r="IT149" s="85"/>
    </row>
    <row r="150" spans="1:15" s="84" customFormat="1" ht="22.5" customHeight="1" hidden="1">
      <c r="A150" s="5" t="s">
        <v>56</v>
      </c>
      <c r="B150" s="6">
        <v>951</v>
      </c>
      <c r="C150" s="6" t="s">
        <v>55</v>
      </c>
      <c r="D150" s="6" t="s">
        <v>54</v>
      </c>
      <c r="E150" s="7" t="s">
        <v>58</v>
      </c>
      <c r="F150" s="7" t="s">
        <v>57</v>
      </c>
      <c r="G150" s="7" t="s">
        <v>1</v>
      </c>
      <c r="H150" s="8">
        <f>H151</f>
        <v>0</v>
      </c>
      <c r="I150" s="8">
        <f t="shared" si="44"/>
        <v>0</v>
      </c>
      <c r="J150" s="8">
        <f t="shared" si="44"/>
        <v>0</v>
      </c>
      <c r="K150" s="8">
        <f t="shared" si="44"/>
        <v>0</v>
      </c>
      <c r="L150" s="8">
        <f t="shared" si="44"/>
        <v>0</v>
      </c>
      <c r="M150" s="8">
        <f t="shared" si="44"/>
        <v>0</v>
      </c>
      <c r="N150" s="8">
        <f t="shared" si="45"/>
        <v>0</v>
      </c>
      <c r="O150" s="8">
        <v>0</v>
      </c>
    </row>
    <row r="151" spans="1:15" s="84" customFormat="1" ht="33.75" customHeight="1" hidden="1">
      <c r="A151" s="5" t="s">
        <v>59</v>
      </c>
      <c r="B151" s="6">
        <v>951</v>
      </c>
      <c r="C151" s="6" t="s">
        <v>55</v>
      </c>
      <c r="D151" s="6" t="s">
        <v>54</v>
      </c>
      <c r="E151" s="7" t="s">
        <v>58</v>
      </c>
      <c r="F151" s="7" t="s">
        <v>88</v>
      </c>
      <c r="G151" s="7" t="s">
        <v>61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45"/>
        <v>0</v>
      </c>
      <c r="O151" s="8">
        <v>0</v>
      </c>
    </row>
    <row r="152" spans="1:254" s="68" customFormat="1" ht="60.75" customHeight="1" hidden="1">
      <c r="A152" s="1" t="s">
        <v>62</v>
      </c>
      <c r="B152" s="2">
        <v>951</v>
      </c>
      <c r="C152" s="2" t="s">
        <v>55</v>
      </c>
      <c r="D152" s="2" t="s">
        <v>128</v>
      </c>
      <c r="E152" s="3" t="s">
        <v>1</v>
      </c>
      <c r="F152" s="3" t="s">
        <v>1</v>
      </c>
      <c r="G152" s="3" t="s">
        <v>1</v>
      </c>
      <c r="H152" s="4">
        <f aca="true" t="shared" si="46" ref="H152:M152">H153</f>
        <v>0</v>
      </c>
      <c r="I152" s="4">
        <f t="shared" si="46"/>
        <v>0</v>
      </c>
      <c r="J152" s="4">
        <f t="shared" si="46"/>
        <v>0</v>
      </c>
      <c r="K152" s="4">
        <f t="shared" si="46"/>
        <v>0</v>
      </c>
      <c r="L152" s="4">
        <f t="shared" si="46"/>
        <v>0</v>
      </c>
      <c r="M152" s="4">
        <f t="shared" si="46"/>
        <v>0</v>
      </c>
      <c r="N152" s="8">
        <f t="shared" si="45"/>
        <v>0</v>
      </c>
      <c r="O152" s="8">
        <v>0</v>
      </c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H152" s="85"/>
      <c r="FI152" s="85"/>
      <c r="FJ152" s="85"/>
      <c r="FK152" s="85"/>
      <c r="FL152" s="85"/>
      <c r="FM152" s="85"/>
      <c r="FN152" s="85"/>
      <c r="FO152" s="85"/>
      <c r="FP152" s="85"/>
      <c r="FQ152" s="85"/>
      <c r="FR152" s="85"/>
      <c r="FS152" s="85"/>
      <c r="FT152" s="85"/>
      <c r="FU152" s="85"/>
      <c r="FV152" s="85"/>
      <c r="FW152" s="85"/>
      <c r="FX152" s="85"/>
      <c r="FY152" s="85"/>
      <c r="FZ152" s="85"/>
      <c r="GA152" s="85"/>
      <c r="GB152" s="85"/>
      <c r="GC152" s="85"/>
      <c r="GD152" s="85"/>
      <c r="GE152" s="85"/>
      <c r="GF152" s="85"/>
      <c r="GG152" s="85"/>
      <c r="GH152" s="85"/>
      <c r="GI152" s="85"/>
      <c r="GJ152" s="85"/>
      <c r="GK152" s="85"/>
      <c r="GL152" s="85"/>
      <c r="GM152" s="85"/>
      <c r="GN152" s="85"/>
      <c r="GO152" s="85"/>
      <c r="GP152" s="85"/>
      <c r="GQ152" s="85"/>
      <c r="GR152" s="85"/>
      <c r="GS152" s="85"/>
      <c r="GT152" s="85"/>
      <c r="GU152" s="85"/>
      <c r="GV152" s="85"/>
      <c r="GW152" s="85"/>
      <c r="GX152" s="85"/>
      <c r="GY152" s="85"/>
      <c r="GZ152" s="85"/>
      <c r="HA152" s="85"/>
      <c r="HB152" s="85"/>
      <c r="HC152" s="85"/>
      <c r="HD152" s="85"/>
      <c r="HE152" s="85"/>
      <c r="HF152" s="85"/>
      <c r="HG152" s="85"/>
      <c r="HH152" s="85"/>
      <c r="HI152" s="85"/>
      <c r="HJ152" s="85"/>
      <c r="HK152" s="85"/>
      <c r="HL152" s="85"/>
      <c r="HM152" s="85"/>
      <c r="HN152" s="85"/>
      <c r="HO152" s="85"/>
      <c r="HP152" s="85"/>
      <c r="HQ152" s="85"/>
      <c r="HR152" s="85"/>
      <c r="HS152" s="85"/>
      <c r="HT152" s="85"/>
      <c r="HU152" s="85"/>
      <c r="HV152" s="85"/>
      <c r="HW152" s="85"/>
      <c r="HX152" s="85"/>
      <c r="HY152" s="85"/>
      <c r="HZ152" s="85"/>
      <c r="IA152" s="85"/>
      <c r="IB152" s="85"/>
      <c r="IC152" s="85"/>
      <c r="ID152" s="85"/>
      <c r="IE152" s="85"/>
      <c r="IF152" s="85"/>
      <c r="IG152" s="85"/>
      <c r="IH152" s="85"/>
      <c r="II152" s="85"/>
      <c r="IJ152" s="85"/>
      <c r="IK152" s="85"/>
      <c r="IL152" s="85"/>
      <c r="IM152" s="85"/>
      <c r="IN152" s="85"/>
      <c r="IO152" s="85"/>
      <c r="IP152" s="85"/>
      <c r="IQ152" s="85"/>
      <c r="IR152" s="85"/>
      <c r="IS152" s="85"/>
      <c r="IT152" s="85"/>
    </row>
    <row r="153" spans="1:15" s="84" customFormat="1" ht="20.25" customHeight="1" hidden="1">
      <c r="A153" s="5" t="s">
        <v>14</v>
      </c>
      <c r="B153" s="6">
        <v>951</v>
      </c>
      <c r="C153" s="6" t="s">
        <v>55</v>
      </c>
      <c r="D153" s="6" t="s">
        <v>128</v>
      </c>
      <c r="E153" s="7" t="s">
        <v>16</v>
      </c>
      <c r="F153" s="7" t="s">
        <v>15</v>
      </c>
      <c r="G153" s="7" t="s">
        <v>1</v>
      </c>
      <c r="H153" s="8">
        <f aca="true" t="shared" si="47" ref="H153:M153">H155+H154</f>
        <v>0</v>
      </c>
      <c r="I153" s="8">
        <f t="shared" si="47"/>
        <v>0</v>
      </c>
      <c r="J153" s="8">
        <f t="shared" si="47"/>
        <v>0</v>
      </c>
      <c r="K153" s="8">
        <f t="shared" si="47"/>
        <v>0</v>
      </c>
      <c r="L153" s="8">
        <f t="shared" si="47"/>
        <v>0</v>
      </c>
      <c r="M153" s="8">
        <f t="shared" si="47"/>
        <v>0</v>
      </c>
      <c r="N153" s="8">
        <f t="shared" si="45"/>
        <v>0</v>
      </c>
      <c r="O153" s="8">
        <v>0</v>
      </c>
    </row>
    <row r="154" spans="1:15" s="84" customFormat="1" ht="20.25" customHeight="1" hidden="1">
      <c r="A154" s="5" t="s">
        <v>25</v>
      </c>
      <c r="B154" s="6">
        <v>951</v>
      </c>
      <c r="C154" s="6" t="s">
        <v>55</v>
      </c>
      <c r="D154" s="6" t="s">
        <v>128</v>
      </c>
      <c r="E154" s="7" t="s">
        <v>16</v>
      </c>
      <c r="F154" s="7" t="s">
        <v>26</v>
      </c>
      <c r="G154" s="7" t="s">
        <v>8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45"/>
        <v>0</v>
      </c>
      <c r="O154" s="8">
        <v>0</v>
      </c>
    </row>
    <row r="155" spans="1:15" s="84" customFormat="1" ht="19.5" customHeight="1" hidden="1">
      <c r="A155" s="5" t="s">
        <v>17</v>
      </c>
      <c r="B155" s="6">
        <v>951</v>
      </c>
      <c r="C155" s="6" t="s">
        <v>55</v>
      </c>
      <c r="D155" s="6" t="s">
        <v>128</v>
      </c>
      <c r="E155" s="7" t="s">
        <v>16</v>
      </c>
      <c r="F155" s="7" t="s">
        <v>18</v>
      </c>
      <c r="G155" s="7" t="s">
        <v>8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 t="shared" si="45"/>
        <v>0</v>
      </c>
      <c r="O155" s="8">
        <v>0</v>
      </c>
    </row>
    <row r="156" spans="1:254" s="68" customFormat="1" ht="38.25" customHeight="1" hidden="1">
      <c r="A156" s="1" t="s">
        <v>349</v>
      </c>
      <c r="B156" s="2">
        <v>951</v>
      </c>
      <c r="C156" s="2" t="s">
        <v>55</v>
      </c>
      <c r="D156" s="2" t="s">
        <v>352</v>
      </c>
      <c r="E156" s="3" t="s">
        <v>1</v>
      </c>
      <c r="F156" s="3" t="s">
        <v>1</v>
      </c>
      <c r="G156" s="3" t="s">
        <v>1</v>
      </c>
      <c r="H156" s="4">
        <f aca="true" t="shared" si="48" ref="H156:M156">H157+H159</f>
        <v>0</v>
      </c>
      <c r="I156" s="4">
        <f t="shared" si="48"/>
        <v>0</v>
      </c>
      <c r="J156" s="4">
        <f t="shared" si="48"/>
        <v>0</v>
      </c>
      <c r="K156" s="4">
        <f t="shared" si="48"/>
        <v>0</v>
      </c>
      <c r="L156" s="4">
        <f t="shared" si="48"/>
        <v>0</v>
      </c>
      <c r="M156" s="4">
        <f t="shared" si="48"/>
        <v>0</v>
      </c>
      <c r="N156" s="8">
        <f t="shared" si="45"/>
        <v>0</v>
      </c>
      <c r="O156" s="8">
        <v>0</v>
      </c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  <c r="DK156" s="85"/>
      <c r="DL156" s="85"/>
      <c r="DM156" s="85"/>
      <c r="DN156" s="85"/>
      <c r="DO156" s="85"/>
      <c r="DP156" s="85"/>
      <c r="DQ156" s="85"/>
      <c r="DR156" s="85"/>
      <c r="DS156" s="85"/>
      <c r="DT156" s="85"/>
      <c r="DU156" s="85"/>
      <c r="DV156" s="85"/>
      <c r="DW156" s="85"/>
      <c r="DX156" s="85"/>
      <c r="DY156" s="85"/>
      <c r="DZ156" s="85"/>
      <c r="EA156" s="85"/>
      <c r="EB156" s="85"/>
      <c r="EC156" s="85"/>
      <c r="ED156" s="85"/>
      <c r="EE156" s="85"/>
      <c r="EF156" s="85"/>
      <c r="EG156" s="85"/>
      <c r="EH156" s="85"/>
      <c r="EI156" s="85"/>
      <c r="EJ156" s="85"/>
      <c r="EK156" s="85"/>
      <c r="EL156" s="85"/>
      <c r="EM156" s="85"/>
      <c r="EN156" s="85"/>
      <c r="EO156" s="85"/>
      <c r="EP156" s="85"/>
      <c r="EQ156" s="85"/>
      <c r="ER156" s="85"/>
      <c r="ES156" s="85"/>
      <c r="ET156" s="85"/>
      <c r="EU156" s="85"/>
      <c r="EV156" s="85"/>
      <c r="EW156" s="85"/>
      <c r="EX156" s="85"/>
      <c r="EY156" s="85"/>
      <c r="EZ156" s="85"/>
      <c r="FA156" s="85"/>
      <c r="FB156" s="85"/>
      <c r="FC156" s="85"/>
      <c r="FD156" s="85"/>
      <c r="FE156" s="85"/>
      <c r="FF156" s="85"/>
      <c r="FG156" s="85"/>
      <c r="FH156" s="85"/>
      <c r="FI156" s="85"/>
      <c r="FJ156" s="85"/>
      <c r="FK156" s="85"/>
      <c r="FL156" s="85"/>
      <c r="FM156" s="85"/>
      <c r="FN156" s="85"/>
      <c r="FO156" s="85"/>
      <c r="FP156" s="85"/>
      <c r="FQ156" s="85"/>
      <c r="FR156" s="85"/>
      <c r="FS156" s="85"/>
      <c r="FT156" s="85"/>
      <c r="FU156" s="85"/>
      <c r="FV156" s="85"/>
      <c r="FW156" s="85"/>
      <c r="FX156" s="85"/>
      <c r="FY156" s="85"/>
      <c r="FZ156" s="85"/>
      <c r="GA156" s="85"/>
      <c r="GB156" s="85"/>
      <c r="GC156" s="85"/>
      <c r="GD156" s="85"/>
      <c r="GE156" s="85"/>
      <c r="GF156" s="85"/>
      <c r="GG156" s="85"/>
      <c r="GH156" s="85"/>
      <c r="GI156" s="85"/>
      <c r="GJ156" s="85"/>
      <c r="GK156" s="85"/>
      <c r="GL156" s="85"/>
      <c r="GM156" s="85"/>
      <c r="GN156" s="85"/>
      <c r="GO156" s="85"/>
      <c r="GP156" s="85"/>
      <c r="GQ156" s="85"/>
      <c r="GR156" s="85"/>
      <c r="GS156" s="85"/>
      <c r="GT156" s="85"/>
      <c r="GU156" s="85"/>
      <c r="GV156" s="85"/>
      <c r="GW156" s="85"/>
      <c r="GX156" s="85"/>
      <c r="GY156" s="85"/>
      <c r="GZ156" s="85"/>
      <c r="HA156" s="85"/>
      <c r="HB156" s="85"/>
      <c r="HC156" s="85"/>
      <c r="HD156" s="85"/>
      <c r="HE156" s="85"/>
      <c r="HF156" s="85"/>
      <c r="HG156" s="85"/>
      <c r="HH156" s="85"/>
      <c r="HI156" s="85"/>
      <c r="HJ156" s="85"/>
      <c r="HK156" s="85"/>
      <c r="HL156" s="85"/>
      <c r="HM156" s="85"/>
      <c r="HN156" s="85"/>
      <c r="HO156" s="85"/>
      <c r="HP156" s="85"/>
      <c r="HQ156" s="85"/>
      <c r="HR156" s="85"/>
      <c r="HS156" s="85"/>
      <c r="HT156" s="85"/>
      <c r="HU156" s="85"/>
      <c r="HV156" s="85"/>
      <c r="HW156" s="85"/>
      <c r="HX156" s="85"/>
      <c r="HY156" s="85"/>
      <c r="HZ156" s="85"/>
      <c r="IA156" s="85"/>
      <c r="IB156" s="85"/>
      <c r="IC156" s="85"/>
      <c r="ID156" s="85"/>
      <c r="IE156" s="85"/>
      <c r="IF156" s="85"/>
      <c r="IG156" s="85"/>
      <c r="IH156" s="85"/>
      <c r="II156" s="85"/>
      <c r="IJ156" s="85"/>
      <c r="IK156" s="85"/>
      <c r="IL156" s="85"/>
      <c r="IM156" s="85"/>
      <c r="IN156" s="85"/>
      <c r="IO156" s="85"/>
      <c r="IP156" s="85"/>
      <c r="IQ156" s="85"/>
      <c r="IR156" s="85"/>
      <c r="IS156" s="85"/>
      <c r="IT156" s="85"/>
    </row>
    <row r="157" spans="1:15" s="84" customFormat="1" ht="20.25" customHeight="1" hidden="1">
      <c r="A157" s="5" t="s">
        <v>389</v>
      </c>
      <c r="B157" s="6">
        <v>951</v>
      </c>
      <c r="C157" s="6" t="s">
        <v>55</v>
      </c>
      <c r="D157" s="6" t="s">
        <v>352</v>
      </c>
      <c r="E157" s="7" t="s">
        <v>16</v>
      </c>
      <c r="F157" s="7">
        <v>220</v>
      </c>
      <c r="G157" s="7" t="s">
        <v>1</v>
      </c>
      <c r="H157" s="8">
        <f>H158</f>
        <v>0</v>
      </c>
      <c r="I157" s="8">
        <f>I159+I160</f>
        <v>0</v>
      </c>
      <c r="J157" s="8">
        <f>J159+J160</f>
        <v>0</v>
      </c>
      <c r="K157" s="8">
        <f>K160</f>
        <v>0</v>
      </c>
      <c r="L157" s="8">
        <f>L160</f>
        <v>0</v>
      </c>
      <c r="M157" s="8">
        <f>M159+M160</f>
        <v>0</v>
      </c>
      <c r="N157" s="8">
        <f t="shared" si="45"/>
        <v>0</v>
      </c>
      <c r="O157" s="8">
        <v>0</v>
      </c>
    </row>
    <row r="158" spans="1:15" s="84" customFormat="1" ht="20.25" customHeight="1" hidden="1">
      <c r="A158" s="5" t="s">
        <v>389</v>
      </c>
      <c r="B158" s="6">
        <v>951</v>
      </c>
      <c r="C158" s="6" t="s">
        <v>55</v>
      </c>
      <c r="D158" s="6" t="s">
        <v>352</v>
      </c>
      <c r="E158" s="7" t="s">
        <v>16</v>
      </c>
      <c r="F158" s="7">
        <v>226</v>
      </c>
      <c r="G158" s="7" t="s">
        <v>1</v>
      </c>
      <c r="H158" s="8">
        <v>0</v>
      </c>
      <c r="I158" s="8">
        <f>I160+I161</f>
        <v>0</v>
      </c>
      <c r="J158" s="8">
        <f>J160+J161</f>
        <v>0</v>
      </c>
      <c r="K158" s="8">
        <f>K161</f>
        <v>0</v>
      </c>
      <c r="L158" s="8">
        <f>L161</f>
        <v>0</v>
      </c>
      <c r="M158" s="8">
        <f>M160+M161</f>
        <v>0</v>
      </c>
      <c r="N158" s="8">
        <f>H158-J158</f>
        <v>0</v>
      </c>
      <c r="O158" s="8">
        <v>0</v>
      </c>
    </row>
    <row r="159" spans="1:15" s="84" customFormat="1" ht="21.75" customHeight="1" hidden="1">
      <c r="A159" s="5" t="s">
        <v>107</v>
      </c>
      <c r="B159" s="6">
        <v>951</v>
      </c>
      <c r="C159" s="6" t="s">
        <v>55</v>
      </c>
      <c r="D159" s="6" t="s">
        <v>352</v>
      </c>
      <c r="E159" s="7" t="s">
        <v>16</v>
      </c>
      <c r="F159" s="7">
        <v>340</v>
      </c>
      <c r="G159" s="31"/>
      <c r="H159" s="8">
        <f aca="true" t="shared" si="49" ref="H159:M159">H160</f>
        <v>0</v>
      </c>
      <c r="I159" s="8">
        <f t="shared" si="49"/>
        <v>0</v>
      </c>
      <c r="J159" s="8">
        <f t="shared" si="49"/>
        <v>0</v>
      </c>
      <c r="K159" s="8">
        <f t="shared" si="49"/>
        <v>0</v>
      </c>
      <c r="L159" s="8">
        <f t="shared" si="49"/>
        <v>0</v>
      </c>
      <c r="M159" s="8">
        <f t="shared" si="49"/>
        <v>0</v>
      </c>
      <c r="N159" s="8">
        <f t="shared" si="45"/>
        <v>0</v>
      </c>
      <c r="O159" s="8">
        <v>0</v>
      </c>
    </row>
    <row r="160" spans="1:15" s="84" customFormat="1" ht="21.75" customHeight="1" hidden="1">
      <c r="A160" s="5" t="s">
        <v>19</v>
      </c>
      <c r="B160" s="6">
        <v>951</v>
      </c>
      <c r="C160" s="6" t="s">
        <v>55</v>
      </c>
      <c r="D160" s="6" t="s">
        <v>352</v>
      </c>
      <c r="E160" s="7" t="s">
        <v>16</v>
      </c>
      <c r="F160" s="7">
        <v>340</v>
      </c>
      <c r="G160" s="31" t="s">
        <v>350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f t="shared" si="45"/>
        <v>0</v>
      </c>
      <c r="O160" s="8">
        <v>0</v>
      </c>
    </row>
    <row r="161" spans="1:15" s="85" customFormat="1" ht="153" customHeight="1" hidden="1">
      <c r="A161" s="1" t="s">
        <v>345</v>
      </c>
      <c r="B161" s="2">
        <v>951</v>
      </c>
      <c r="C161" s="32" t="s">
        <v>103</v>
      </c>
      <c r="D161" s="30" t="s">
        <v>104</v>
      </c>
      <c r="E161" s="3"/>
      <c r="F161" s="3"/>
      <c r="G161" s="3"/>
      <c r="H161" s="4">
        <f>H162</f>
        <v>0</v>
      </c>
      <c r="I161" s="4">
        <f aca="true" t="shared" si="50" ref="I161:M162">I162</f>
        <v>0</v>
      </c>
      <c r="J161" s="4">
        <f t="shared" si="50"/>
        <v>0</v>
      </c>
      <c r="K161" s="4">
        <f t="shared" si="50"/>
        <v>0</v>
      </c>
      <c r="L161" s="4">
        <f t="shared" si="50"/>
        <v>0</v>
      </c>
      <c r="M161" s="4">
        <f t="shared" si="50"/>
        <v>0</v>
      </c>
      <c r="N161" s="8">
        <f t="shared" si="45"/>
        <v>0</v>
      </c>
      <c r="O161" s="8">
        <v>0</v>
      </c>
    </row>
    <row r="162" spans="1:15" s="84" customFormat="1" ht="21.75" customHeight="1" hidden="1">
      <c r="A162" s="5" t="s">
        <v>102</v>
      </c>
      <c r="B162" s="6">
        <v>951</v>
      </c>
      <c r="C162" s="33" t="s">
        <v>103</v>
      </c>
      <c r="D162" s="31" t="s">
        <v>104</v>
      </c>
      <c r="E162" s="7">
        <v>414</v>
      </c>
      <c r="F162" s="7">
        <v>220</v>
      </c>
      <c r="G162" s="7"/>
      <c r="H162" s="8">
        <f>H163</f>
        <v>0</v>
      </c>
      <c r="I162" s="8">
        <f t="shared" si="50"/>
        <v>0</v>
      </c>
      <c r="J162" s="8">
        <f t="shared" si="50"/>
        <v>0</v>
      </c>
      <c r="K162" s="8">
        <f t="shared" si="50"/>
        <v>0</v>
      </c>
      <c r="L162" s="8">
        <f t="shared" si="50"/>
        <v>0</v>
      </c>
      <c r="M162" s="8">
        <f t="shared" si="50"/>
        <v>0</v>
      </c>
      <c r="N162" s="8">
        <f t="shared" si="45"/>
        <v>0</v>
      </c>
      <c r="O162" s="8">
        <v>0</v>
      </c>
    </row>
    <row r="163" spans="1:15" s="84" customFormat="1" ht="21.75" customHeight="1" hidden="1">
      <c r="A163" s="5" t="s">
        <v>101</v>
      </c>
      <c r="B163" s="6">
        <v>951</v>
      </c>
      <c r="C163" s="6" t="s">
        <v>55</v>
      </c>
      <c r="D163" s="31" t="s">
        <v>104</v>
      </c>
      <c r="E163" s="7">
        <v>414</v>
      </c>
      <c r="F163" s="7">
        <v>226</v>
      </c>
      <c r="G163" s="7">
        <v>26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f t="shared" si="45"/>
        <v>0</v>
      </c>
      <c r="O163" s="8">
        <v>0</v>
      </c>
    </row>
    <row r="164" spans="1:254" s="68" customFormat="1" ht="89.25" customHeight="1" hidden="1">
      <c r="A164" s="1" t="s">
        <v>63</v>
      </c>
      <c r="B164" s="2">
        <v>951</v>
      </c>
      <c r="C164" s="2" t="s">
        <v>55</v>
      </c>
      <c r="D164" s="3" t="s">
        <v>64</v>
      </c>
      <c r="E164" s="3" t="s">
        <v>1</v>
      </c>
      <c r="F164" s="3" t="s">
        <v>1</v>
      </c>
      <c r="G164" s="3" t="s">
        <v>1</v>
      </c>
      <c r="H164" s="4">
        <f>H165</f>
        <v>0</v>
      </c>
      <c r="I164" s="4">
        <f aca="true" t="shared" si="51" ref="I164:M165">I165</f>
        <v>0</v>
      </c>
      <c r="J164" s="4">
        <f t="shared" si="51"/>
        <v>0</v>
      </c>
      <c r="K164" s="4">
        <f t="shared" si="51"/>
        <v>0</v>
      </c>
      <c r="L164" s="4">
        <f t="shared" si="51"/>
        <v>0</v>
      </c>
      <c r="M164" s="4">
        <f t="shared" si="51"/>
        <v>0</v>
      </c>
      <c r="N164" s="8">
        <f t="shared" si="45"/>
        <v>0</v>
      </c>
      <c r="O164" s="8">
        <v>0</v>
      </c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  <c r="DK164" s="85"/>
      <c r="DL164" s="85"/>
      <c r="DM164" s="85"/>
      <c r="DN164" s="85"/>
      <c r="DO164" s="85"/>
      <c r="DP164" s="85"/>
      <c r="DQ164" s="85"/>
      <c r="DR164" s="85"/>
      <c r="DS164" s="85"/>
      <c r="DT164" s="85"/>
      <c r="DU164" s="85"/>
      <c r="DV164" s="85"/>
      <c r="DW164" s="85"/>
      <c r="DX164" s="85"/>
      <c r="DY164" s="85"/>
      <c r="DZ164" s="85"/>
      <c r="EA164" s="85"/>
      <c r="EB164" s="85"/>
      <c r="EC164" s="85"/>
      <c r="ED164" s="85"/>
      <c r="EE164" s="85"/>
      <c r="EF164" s="85"/>
      <c r="EG164" s="85"/>
      <c r="EH164" s="85"/>
      <c r="EI164" s="85"/>
      <c r="EJ164" s="85"/>
      <c r="EK164" s="85"/>
      <c r="EL164" s="85"/>
      <c r="EM164" s="85"/>
      <c r="EN164" s="85"/>
      <c r="EO164" s="85"/>
      <c r="EP164" s="85"/>
      <c r="EQ164" s="85"/>
      <c r="ER164" s="85"/>
      <c r="ES164" s="85"/>
      <c r="ET164" s="85"/>
      <c r="EU164" s="85"/>
      <c r="EV164" s="85"/>
      <c r="EW164" s="85"/>
      <c r="EX164" s="85"/>
      <c r="EY164" s="85"/>
      <c r="EZ164" s="85"/>
      <c r="FA164" s="85"/>
      <c r="FB164" s="85"/>
      <c r="FC164" s="85"/>
      <c r="FD164" s="85"/>
      <c r="FE164" s="85"/>
      <c r="FF164" s="85"/>
      <c r="FG164" s="85"/>
      <c r="FH164" s="85"/>
      <c r="FI164" s="85"/>
      <c r="FJ164" s="85"/>
      <c r="FK164" s="85"/>
      <c r="FL164" s="85"/>
      <c r="FM164" s="85"/>
      <c r="FN164" s="85"/>
      <c r="FO164" s="85"/>
      <c r="FP164" s="85"/>
      <c r="FQ164" s="85"/>
      <c r="FR164" s="85"/>
      <c r="FS164" s="85"/>
      <c r="FT164" s="85"/>
      <c r="FU164" s="85"/>
      <c r="FV164" s="85"/>
      <c r="FW164" s="85"/>
      <c r="FX164" s="85"/>
      <c r="FY164" s="85"/>
      <c r="FZ164" s="85"/>
      <c r="GA164" s="85"/>
      <c r="GB164" s="85"/>
      <c r="GC164" s="85"/>
      <c r="GD164" s="85"/>
      <c r="GE164" s="85"/>
      <c r="GF164" s="85"/>
      <c r="GG164" s="85"/>
      <c r="GH164" s="85"/>
      <c r="GI164" s="85"/>
      <c r="GJ164" s="85"/>
      <c r="GK164" s="85"/>
      <c r="GL164" s="85"/>
      <c r="GM164" s="85"/>
      <c r="GN164" s="85"/>
      <c r="GO164" s="85"/>
      <c r="GP164" s="85"/>
      <c r="GQ164" s="85"/>
      <c r="GR164" s="85"/>
      <c r="GS164" s="85"/>
      <c r="GT164" s="85"/>
      <c r="GU164" s="85"/>
      <c r="GV164" s="85"/>
      <c r="GW164" s="85"/>
      <c r="GX164" s="85"/>
      <c r="GY164" s="85"/>
      <c r="GZ164" s="85"/>
      <c r="HA164" s="85"/>
      <c r="HB164" s="85"/>
      <c r="HC164" s="85"/>
      <c r="HD164" s="85"/>
      <c r="HE164" s="85"/>
      <c r="HF164" s="85"/>
      <c r="HG164" s="85"/>
      <c r="HH164" s="85"/>
      <c r="HI164" s="85"/>
      <c r="HJ164" s="85"/>
      <c r="HK164" s="85"/>
      <c r="HL164" s="85"/>
      <c r="HM164" s="85"/>
      <c r="HN164" s="85"/>
      <c r="HO164" s="85"/>
      <c r="HP164" s="85"/>
      <c r="HQ164" s="85"/>
      <c r="HR164" s="85"/>
      <c r="HS164" s="85"/>
      <c r="HT164" s="85"/>
      <c r="HU164" s="85"/>
      <c r="HV164" s="85"/>
      <c r="HW164" s="85"/>
      <c r="HX164" s="85"/>
      <c r="HY164" s="85"/>
      <c r="HZ164" s="85"/>
      <c r="IA164" s="85"/>
      <c r="IB164" s="85"/>
      <c r="IC164" s="85"/>
      <c r="ID164" s="85"/>
      <c r="IE164" s="85"/>
      <c r="IF164" s="85"/>
      <c r="IG164" s="85"/>
      <c r="IH164" s="85"/>
      <c r="II164" s="85"/>
      <c r="IJ164" s="85"/>
      <c r="IK164" s="85"/>
      <c r="IL164" s="85"/>
      <c r="IM164" s="85"/>
      <c r="IN164" s="85"/>
      <c r="IO164" s="85"/>
      <c r="IP164" s="85"/>
      <c r="IQ164" s="85"/>
      <c r="IR164" s="85"/>
      <c r="IS164" s="85"/>
      <c r="IT164" s="85"/>
    </row>
    <row r="165" spans="1:15" s="84" customFormat="1" ht="22.5" customHeight="1" hidden="1">
      <c r="A165" s="5" t="s">
        <v>56</v>
      </c>
      <c r="B165" s="6">
        <v>951</v>
      </c>
      <c r="C165" s="6" t="s">
        <v>55</v>
      </c>
      <c r="D165" s="7" t="s">
        <v>64</v>
      </c>
      <c r="E165" s="7" t="s">
        <v>58</v>
      </c>
      <c r="F165" s="7" t="s">
        <v>57</v>
      </c>
      <c r="G165" s="7" t="s">
        <v>1</v>
      </c>
      <c r="H165" s="8">
        <f>H166</f>
        <v>0</v>
      </c>
      <c r="I165" s="8">
        <f t="shared" si="51"/>
        <v>0</v>
      </c>
      <c r="J165" s="8">
        <f t="shared" si="51"/>
        <v>0</v>
      </c>
      <c r="K165" s="8">
        <f t="shared" si="51"/>
        <v>0</v>
      </c>
      <c r="L165" s="8">
        <f t="shared" si="51"/>
        <v>0</v>
      </c>
      <c r="M165" s="8">
        <f t="shared" si="51"/>
        <v>0</v>
      </c>
      <c r="N165" s="8">
        <f t="shared" si="45"/>
        <v>0</v>
      </c>
      <c r="O165" s="8">
        <v>0</v>
      </c>
    </row>
    <row r="166" spans="1:15" s="84" customFormat="1" ht="30.75" customHeight="1" hidden="1">
      <c r="A166" s="5" t="s">
        <v>59</v>
      </c>
      <c r="B166" s="6">
        <v>951</v>
      </c>
      <c r="C166" s="6" t="s">
        <v>55</v>
      </c>
      <c r="D166" s="7" t="s">
        <v>64</v>
      </c>
      <c r="E166" s="7" t="s">
        <v>58</v>
      </c>
      <c r="F166" s="7">
        <v>242</v>
      </c>
      <c r="G166" s="7" t="s">
        <v>65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f t="shared" si="45"/>
        <v>0</v>
      </c>
      <c r="O166" s="8">
        <v>0</v>
      </c>
    </row>
    <row r="167" spans="1:254" s="68" customFormat="1" ht="38.25" customHeight="1" hidden="1">
      <c r="A167" s="1" t="s">
        <v>66</v>
      </c>
      <c r="B167" s="2">
        <v>951</v>
      </c>
      <c r="C167" s="2" t="s">
        <v>67</v>
      </c>
      <c r="D167" s="3" t="s">
        <v>346</v>
      </c>
      <c r="E167" s="3" t="s">
        <v>1</v>
      </c>
      <c r="F167" s="3" t="s">
        <v>1</v>
      </c>
      <c r="G167" s="3" t="s">
        <v>1</v>
      </c>
      <c r="H167" s="4">
        <f>H168</f>
        <v>0</v>
      </c>
      <c r="I167" s="4">
        <f aca="true" t="shared" si="52" ref="I167:M168">I168</f>
        <v>0</v>
      </c>
      <c r="J167" s="4">
        <f t="shared" si="52"/>
        <v>0</v>
      </c>
      <c r="K167" s="4">
        <f t="shared" si="52"/>
        <v>0</v>
      </c>
      <c r="L167" s="4">
        <f t="shared" si="52"/>
        <v>0</v>
      </c>
      <c r="M167" s="4">
        <f t="shared" si="52"/>
        <v>0</v>
      </c>
      <c r="N167" s="8">
        <f t="shared" si="45"/>
        <v>0</v>
      </c>
      <c r="O167" s="8">
        <v>0</v>
      </c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  <c r="EF167" s="85"/>
      <c r="EG167" s="85"/>
      <c r="EH167" s="85"/>
      <c r="EI167" s="85"/>
      <c r="EJ167" s="85"/>
      <c r="EK167" s="85"/>
      <c r="EL167" s="85"/>
      <c r="EM167" s="85"/>
      <c r="EN167" s="85"/>
      <c r="EO167" s="85"/>
      <c r="EP167" s="85"/>
      <c r="EQ167" s="85"/>
      <c r="ER167" s="85"/>
      <c r="ES167" s="85"/>
      <c r="ET167" s="85"/>
      <c r="EU167" s="85"/>
      <c r="EV167" s="85"/>
      <c r="EW167" s="85"/>
      <c r="EX167" s="85"/>
      <c r="EY167" s="85"/>
      <c r="EZ167" s="85"/>
      <c r="FA167" s="85"/>
      <c r="FB167" s="85"/>
      <c r="FC167" s="85"/>
      <c r="FD167" s="85"/>
      <c r="FE167" s="85"/>
      <c r="FF167" s="85"/>
      <c r="FG167" s="85"/>
      <c r="FH167" s="85"/>
      <c r="FI167" s="85"/>
      <c r="FJ167" s="85"/>
      <c r="FK167" s="85"/>
      <c r="FL167" s="85"/>
      <c r="FM167" s="85"/>
      <c r="FN167" s="85"/>
      <c r="FO167" s="85"/>
      <c r="FP167" s="85"/>
      <c r="FQ167" s="85"/>
      <c r="FR167" s="85"/>
      <c r="FS167" s="85"/>
      <c r="FT167" s="85"/>
      <c r="FU167" s="85"/>
      <c r="FV167" s="85"/>
      <c r="FW167" s="85"/>
      <c r="FX167" s="85"/>
      <c r="FY167" s="85"/>
      <c r="FZ167" s="85"/>
      <c r="GA167" s="85"/>
      <c r="GB167" s="85"/>
      <c r="GC167" s="85"/>
      <c r="GD167" s="85"/>
      <c r="GE167" s="85"/>
      <c r="GF167" s="85"/>
      <c r="GG167" s="85"/>
      <c r="GH167" s="85"/>
      <c r="GI167" s="85"/>
      <c r="GJ167" s="85"/>
      <c r="GK167" s="85"/>
      <c r="GL167" s="85"/>
      <c r="GM167" s="85"/>
      <c r="GN167" s="85"/>
      <c r="GO167" s="85"/>
      <c r="GP167" s="85"/>
      <c r="GQ167" s="85"/>
      <c r="GR167" s="85"/>
      <c r="GS167" s="85"/>
      <c r="GT167" s="85"/>
      <c r="GU167" s="85"/>
      <c r="GV167" s="85"/>
      <c r="GW167" s="85"/>
      <c r="GX167" s="85"/>
      <c r="GY167" s="85"/>
      <c r="GZ167" s="85"/>
      <c r="HA167" s="85"/>
      <c r="HB167" s="85"/>
      <c r="HC167" s="85"/>
      <c r="HD167" s="85"/>
      <c r="HE167" s="85"/>
      <c r="HF167" s="85"/>
      <c r="HG167" s="85"/>
      <c r="HH167" s="85"/>
      <c r="HI167" s="85"/>
      <c r="HJ167" s="85"/>
      <c r="HK167" s="85"/>
      <c r="HL167" s="85"/>
      <c r="HM167" s="85"/>
      <c r="HN167" s="85"/>
      <c r="HO167" s="85"/>
      <c r="HP167" s="85"/>
      <c r="HQ167" s="85"/>
      <c r="HR167" s="85"/>
      <c r="HS167" s="85"/>
      <c r="HT167" s="85"/>
      <c r="HU167" s="85"/>
      <c r="HV167" s="85"/>
      <c r="HW167" s="85"/>
      <c r="HX167" s="85"/>
      <c r="HY167" s="85"/>
      <c r="HZ167" s="85"/>
      <c r="IA167" s="85"/>
      <c r="IB167" s="85"/>
      <c r="IC167" s="85"/>
      <c r="ID167" s="85"/>
      <c r="IE167" s="85"/>
      <c r="IF167" s="85"/>
      <c r="IG167" s="85"/>
      <c r="IH167" s="85"/>
      <c r="II167" s="85"/>
      <c r="IJ167" s="85"/>
      <c r="IK167" s="85"/>
      <c r="IL167" s="85"/>
      <c r="IM167" s="85"/>
      <c r="IN167" s="85"/>
      <c r="IO167" s="85"/>
      <c r="IP167" s="85"/>
      <c r="IQ167" s="85"/>
      <c r="IR167" s="85"/>
      <c r="IS167" s="85"/>
      <c r="IT167" s="85"/>
    </row>
    <row r="168" spans="1:15" s="84" customFormat="1" ht="21.75" customHeight="1" hidden="1">
      <c r="A168" s="5" t="s">
        <v>14</v>
      </c>
      <c r="B168" s="6">
        <v>951</v>
      </c>
      <c r="C168" s="6" t="s">
        <v>67</v>
      </c>
      <c r="D168" s="7" t="s">
        <v>346</v>
      </c>
      <c r="E168" s="7" t="s">
        <v>16</v>
      </c>
      <c r="F168" s="7" t="s">
        <v>15</v>
      </c>
      <c r="G168" s="7" t="s">
        <v>1</v>
      </c>
      <c r="H168" s="8">
        <f>H169</f>
        <v>0</v>
      </c>
      <c r="I168" s="8">
        <f t="shared" si="52"/>
        <v>0</v>
      </c>
      <c r="J168" s="8">
        <f t="shared" si="52"/>
        <v>0</v>
      </c>
      <c r="K168" s="8">
        <f>K169</f>
        <v>0</v>
      </c>
      <c r="L168" s="8">
        <f>L169</f>
        <v>0</v>
      </c>
      <c r="M168" s="8">
        <f t="shared" si="52"/>
        <v>0</v>
      </c>
      <c r="N168" s="8">
        <f t="shared" si="45"/>
        <v>0</v>
      </c>
      <c r="O168" s="8">
        <v>0</v>
      </c>
    </row>
    <row r="169" spans="1:15" s="84" customFormat="1" ht="21.75" customHeight="1" hidden="1">
      <c r="A169" s="5" t="s">
        <v>25</v>
      </c>
      <c r="B169" s="6">
        <v>951</v>
      </c>
      <c r="C169" s="6" t="s">
        <v>67</v>
      </c>
      <c r="D169" s="7" t="s">
        <v>346</v>
      </c>
      <c r="E169" s="7" t="s">
        <v>16</v>
      </c>
      <c r="F169" s="7" t="s">
        <v>26</v>
      </c>
      <c r="G169" s="7"/>
      <c r="H169" s="8">
        <v>0</v>
      </c>
      <c r="I169" s="8">
        <v>0</v>
      </c>
      <c r="J169" s="8">
        <v>0</v>
      </c>
      <c r="K169" s="8"/>
      <c r="L169" s="8"/>
      <c r="M169" s="8">
        <v>0</v>
      </c>
      <c r="N169" s="8">
        <f t="shared" si="45"/>
        <v>0</v>
      </c>
      <c r="O169" s="8">
        <v>0</v>
      </c>
    </row>
    <row r="170" spans="1:254" s="68" customFormat="1" ht="23.25" customHeight="1" hidden="1">
      <c r="A170" s="1" t="s">
        <v>351</v>
      </c>
      <c r="B170" s="2">
        <v>951</v>
      </c>
      <c r="C170" s="2" t="s">
        <v>55</v>
      </c>
      <c r="D170" s="2">
        <v>9990028740</v>
      </c>
      <c r="E170" s="3" t="s">
        <v>1</v>
      </c>
      <c r="F170" s="3" t="s">
        <v>1</v>
      </c>
      <c r="G170" s="3" t="s">
        <v>1</v>
      </c>
      <c r="H170" s="4">
        <f>H171+H173</f>
        <v>0</v>
      </c>
      <c r="I170" s="4">
        <f>I171+I173</f>
        <v>0</v>
      </c>
      <c r="J170" s="4">
        <f>J171+J173</f>
        <v>0</v>
      </c>
      <c r="K170" s="4">
        <f>K171</f>
        <v>0</v>
      </c>
      <c r="L170" s="4">
        <f>L171</f>
        <v>0</v>
      </c>
      <c r="M170" s="4">
        <f>M171+M173</f>
        <v>0</v>
      </c>
      <c r="N170" s="8">
        <f t="shared" si="45"/>
        <v>0</v>
      </c>
      <c r="O170" s="8">
        <v>0</v>
      </c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  <c r="EA170" s="85"/>
      <c r="EB170" s="85"/>
      <c r="EC170" s="85"/>
      <c r="ED170" s="85"/>
      <c r="EE170" s="85"/>
      <c r="EF170" s="85"/>
      <c r="EG170" s="85"/>
      <c r="EH170" s="85"/>
      <c r="EI170" s="85"/>
      <c r="EJ170" s="85"/>
      <c r="EK170" s="85"/>
      <c r="EL170" s="85"/>
      <c r="EM170" s="85"/>
      <c r="EN170" s="85"/>
      <c r="EO170" s="85"/>
      <c r="EP170" s="85"/>
      <c r="EQ170" s="85"/>
      <c r="ER170" s="85"/>
      <c r="ES170" s="85"/>
      <c r="ET170" s="85"/>
      <c r="EU170" s="85"/>
      <c r="EV170" s="85"/>
      <c r="EW170" s="85"/>
      <c r="EX170" s="85"/>
      <c r="EY170" s="85"/>
      <c r="EZ170" s="85"/>
      <c r="FA170" s="85"/>
      <c r="FB170" s="85"/>
      <c r="FC170" s="85"/>
      <c r="FD170" s="85"/>
      <c r="FE170" s="85"/>
      <c r="FF170" s="85"/>
      <c r="FG170" s="85"/>
      <c r="FH170" s="85"/>
      <c r="FI170" s="85"/>
      <c r="FJ170" s="85"/>
      <c r="FK170" s="85"/>
      <c r="FL170" s="85"/>
      <c r="FM170" s="85"/>
      <c r="FN170" s="85"/>
      <c r="FO170" s="85"/>
      <c r="FP170" s="85"/>
      <c r="FQ170" s="85"/>
      <c r="FR170" s="85"/>
      <c r="FS170" s="85"/>
      <c r="FT170" s="85"/>
      <c r="FU170" s="85"/>
      <c r="FV170" s="85"/>
      <c r="FW170" s="85"/>
      <c r="FX170" s="85"/>
      <c r="FY170" s="85"/>
      <c r="FZ170" s="85"/>
      <c r="GA170" s="85"/>
      <c r="GB170" s="85"/>
      <c r="GC170" s="85"/>
      <c r="GD170" s="85"/>
      <c r="GE170" s="85"/>
      <c r="GF170" s="85"/>
      <c r="GG170" s="85"/>
      <c r="GH170" s="85"/>
      <c r="GI170" s="85"/>
      <c r="GJ170" s="85"/>
      <c r="GK170" s="85"/>
      <c r="GL170" s="85"/>
      <c r="GM170" s="85"/>
      <c r="GN170" s="85"/>
      <c r="GO170" s="85"/>
      <c r="GP170" s="85"/>
      <c r="GQ170" s="85"/>
      <c r="GR170" s="85"/>
      <c r="GS170" s="85"/>
      <c r="GT170" s="85"/>
      <c r="GU170" s="85"/>
      <c r="GV170" s="85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85"/>
      <c r="IH170" s="85"/>
      <c r="II170" s="85"/>
      <c r="IJ170" s="85"/>
      <c r="IK170" s="85"/>
      <c r="IL170" s="85"/>
      <c r="IM170" s="85"/>
      <c r="IN170" s="85"/>
      <c r="IO170" s="85"/>
      <c r="IP170" s="85"/>
      <c r="IQ170" s="85"/>
      <c r="IR170" s="85"/>
      <c r="IS170" s="85"/>
      <c r="IT170" s="85"/>
    </row>
    <row r="171" spans="1:15" s="84" customFormat="1" ht="21.75" customHeight="1" hidden="1">
      <c r="A171" s="5" t="s">
        <v>27</v>
      </c>
      <c r="B171" s="6">
        <v>951</v>
      </c>
      <c r="C171" s="6" t="s">
        <v>55</v>
      </c>
      <c r="D171" s="6">
        <v>9990028740</v>
      </c>
      <c r="E171" s="6">
        <v>853</v>
      </c>
      <c r="F171" s="7">
        <v>290</v>
      </c>
      <c r="G171" s="7" t="s">
        <v>1</v>
      </c>
      <c r="H171" s="8">
        <f>H172</f>
        <v>0</v>
      </c>
      <c r="I171" s="8">
        <f>I172</f>
        <v>0</v>
      </c>
      <c r="J171" s="8">
        <f>J172</f>
        <v>0</v>
      </c>
      <c r="K171" s="8">
        <f>K172</f>
        <v>0</v>
      </c>
      <c r="L171" s="8">
        <f>L172</f>
        <v>0</v>
      </c>
      <c r="M171" s="8">
        <f>M172</f>
        <v>0</v>
      </c>
      <c r="N171" s="8">
        <f t="shared" si="45"/>
        <v>0</v>
      </c>
      <c r="O171" s="8">
        <v>0</v>
      </c>
    </row>
    <row r="172" spans="1:15" s="84" customFormat="1" ht="21.75" customHeight="1" hidden="1">
      <c r="A172" s="5" t="s">
        <v>27</v>
      </c>
      <c r="B172" s="6">
        <v>951</v>
      </c>
      <c r="C172" s="6" t="s">
        <v>55</v>
      </c>
      <c r="D172" s="6">
        <v>9990028740</v>
      </c>
      <c r="E172" s="6">
        <v>853</v>
      </c>
      <c r="F172" s="7">
        <v>290</v>
      </c>
      <c r="G172" s="31" t="s">
        <v>350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45"/>
        <v>0</v>
      </c>
      <c r="O172" s="8">
        <v>0</v>
      </c>
    </row>
    <row r="173" spans="1:15" s="84" customFormat="1" ht="21.75" customHeight="1" hidden="1">
      <c r="A173" s="5" t="s">
        <v>27</v>
      </c>
      <c r="B173" s="6">
        <v>951</v>
      </c>
      <c r="C173" s="6" t="s">
        <v>55</v>
      </c>
      <c r="D173" s="6">
        <v>9990028740</v>
      </c>
      <c r="E173" s="6">
        <v>853</v>
      </c>
      <c r="F173" s="7">
        <v>290</v>
      </c>
      <c r="G173" s="7" t="s">
        <v>1</v>
      </c>
      <c r="H173" s="8">
        <f aca="true" t="shared" si="53" ref="H173:M173">H174</f>
        <v>0</v>
      </c>
      <c r="I173" s="8">
        <f t="shared" si="53"/>
        <v>0</v>
      </c>
      <c r="J173" s="8">
        <f t="shared" si="53"/>
        <v>0</v>
      </c>
      <c r="K173" s="8">
        <f t="shared" si="53"/>
        <v>0</v>
      </c>
      <c r="L173" s="8">
        <f t="shared" si="53"/>
        <v>0</v>
      </c>
      <c r="M173" s="8">
        <f t="shared" si="53"/>
        <v>0</v>
      </c>
      <c r="N173" s="8">
        <f t="shared" si="45"/>
        <v>0</v>
      </c>
      <c r="O173" s="8">
        <v>0</v>
      </c>
    </row>
    <row r="174" spans="1:15" s="84" customFormat="1" ht="21.75" customHeight="1" hidden="1">
      <c r="A174" s="5" t="s">
        <v>27</v>
      </c>
      <c r="B174" s="6">
        <v>951</v>
      </c>
      <c r="C174" s="6" t="s">
        <v>55</v>
      </c>
      <c r="D174" s="6">
        <v>9990028740</v>
      </c>
      <c r="E174" s="6">
        <v>853</v>
      </c>
      <c r="F174" s="7">
        <v>290</v>
      </c>
      <c r="G174" s="31" t="s">
        <v>92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5"/>
        <v>0</v>
      </c>
      <c r="O174" s="8">
        <v>0</v>
      </c>
    </row>
    <row r="175" spans="1:254" s="68" customFormat="1" ht="72.75" customHeight="1" hidden="1">
      <c r="A175" s="1" t="s">
        <v>50</v>
      </c>
      <c r="B175" s="2">
        <v>951</v>
      </c>
      <c r="C175" s="2" t="s">
        <v>67</v>
      </c>
      <c r="D175" s="3" t="s">
        <v>126</v>
      </c>
      <c r="E175" s="3" t="s">
        <v>1</v>
      </c>
      <c r="F175" s="3" t="s">
        <v>1</v>
      </c>
      <c r="G175" s="3" t="s">
        <v>1</v>
      </c>
      <c r="H175" s="4">
        <f aca="true" t="shared" si="54" ref="H175:J176">H176</f>
        <v>0</v>
      </c>
      <c r="I175" s="4">
        <f t="shared" si="54"/>
        <v>0</v>
      </c>
      <c r="J175" s="4">
        <f t="shared" si="54"/>
        <v>0</v>
      </c>
      <c r="K175" s="4">
        <f aca="true" t="shared" si="55" ref="K175:M176">K176</f>
        <v>0</v>
      </c>
      <c r="L175" s="4">
        <f t="shared" si="55"/>
        <v>0</v>
      </c>
      <c r="M175" s="4">
        <f t="shared" si="55"/>
        <v>0</v>
      </c>
      <c r="N175" s="8">
        <f t="shared" si="45"/>
        <v>0</v>
      </c>
      <c r="O175" s="8">
        <v>0</v>
      </c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  <c r="DK175" s="85"/>
      <c r="DL175" s="85"/>
      <c r="DM175" s="85"/>
      <c r="DN175" s="85"/>
      <c r="DO175" s="85"/>
      <c r="DP175" s="85"/>
      <c r="DQ175" s="85"/>
      <c r="DR175" s="85"/>
      <c r="DS175" s="85"/>
      <c r="DT175" s="85"/>
      <c r="DU175" s="85"/>
      <c r="DV175" s="85"/>
      <c r="DW175" s="85"/>
      <c r="DX175" s="85"/>
      <c r="DY175" s="85"/>
      <c r="DZ175" s="85"/>
      <c r="EA175" s="85"/>
      <c r="EB175" s="85"/>
      <c r="EC175" s="85"/>
      <c r="ED175" s="85"/>
      <c r="EE175" s="85"/>
      <c r="EF175" s="85"/>
      <c r="EG175" s="85"/>
      <c r="EH175" s="85"/>
      <c r="EI175" s="85"/>
      <c r="EJ175" s="85"/>
      <c r="EK175" s="85"/>
      <c r="EL175" s="85"/>
      <c r="EM175" s="85"/>
      <c r="EN175" s="85"/>
      <c r="EO175" s="85"/>
      <c r="EP175" s="85"/>
      <c r="EQ175" s="85"/>
      <c r="ER175" s="85"/>
      <c r="ES175" s="85"/>
      <c r="ET175" s="85"/>
      <c r="EU175" s="85"/>
      <c r="EV175" s="85"/>
      <c r="EW175" s="85"/>
      <c r="EX175" s="85"/>
      <c r="EY175" s="85"/>
      <c r="EZ175" s="85"/>
      <c r="FA175" s="85"/>
      <c r="FB175" s="85"/>
      <c r="FC175" s="85"/>
      <c r="FD175" s="85"/>
      <c r="FE175" s="85"/>
      <c r="FF175" s="85"/>
      <c r="FG175" s="85"/>
      <c r="FH175" s="85"/>
      <c r="FI175" s="85"/>
      <c r="FJ175" s="85"/>
      <c r="FK175" s="85"/>
      <c r="FL175" s="85"/>
      <c r="FM175" s="85"/>
      <c r="FN175" s="85"/>
      <c r="FO175" s="85"/>
      <c r="FP175" s="85"/>
      <c r="FQ175" s="85"/>
      <c r="FR175" s="85"/>
      <c r="FS175" s="85"/>
      <c r="FT175" s="85"/>
      <c r="FU175" s="85"/>
      <c r="FV175" s="85"/>
      <c r="FW175" s="85"/>
      <c r="FX175" s="85"/>
      <c r="FY175" s="85"/>
      <c r="FZ175" s="85"/>
      <c r="GA175" s="85"/>
      <c r="GB175" s="85"/>
      <c r="GC175" s="85"/>
      <c r="GD175" s="85"/>
      <c r="GE175" s="85"/>
      <c r="GF175" s="85"/>
      <c r="GG175" s="85"/>
      <c r="GH175" s="85"/>
      <c r="GI175" s="85"/>
      <c r="GJ175" s="85"/>
      <c r="GK175" s="85"/>
      <c r="GL175" s="85"/>
      <c r="GM175" s="85"/>
      <c r="GN175" s="85"/>
      <c r="GO175" s="85"/>
      <c r="GP175" s="85"/>
      <c r="GQ175" s="85"/>
      <c r="GR175" s="85"/>
      <c r="GS175" s="85"/>
      <c r="GT175" s="85"/>
      <c r="GU175" s="85"/>
      <c r="GV175" s="85"/>
      <c r="GW175" s="85"/>
      <c r="GX175" s="85"/>
      <c r="GY175" s="85"/>
      <c r="GZ175" s="85"/>
      <c r="HA175" s="85"/>
      <c r="HB175" s="85"/>
      <c r="HC175" s="85"/>
      <c r="HD175" s="85"/>
      <c r="HE175" s="85"/>
      <c r="HF175" s="85"/>
      <c r="HG175" s="85"/>
      <c r="HH175" s="85"/>
      <c r="HI175" s="85"/>
      <c r="HJ175" s="85"/>
      <c r="HK175" s="85"/>
      <c r="HL175" s="85"/>
      <c r="HM175" s="85"/>
      <c r="HN175" s="85"/>
      <c r="HO175" s="85"/>
      <c r="HP175" s="85"/>
      <c r="HQ175" s="85"/>
      <c r="HR175" s="85"/>
      <c r="HS175" s="85"/>
      <c r="HT175" s="85"/>
      <c r="HU175" s="85"/>
      <c r="HV175" s="85"/>
      <c r="HW175" s="85"/>
      <c r="HX175" s="85"/>
      <c r="HY175" s="85"/>
      <c r="HZ175" s="85"/>
      <c r="IA175" s="85"/>
      <c r="IB175" s="85"/>
      <c r="IC175" s="85"/>
      <c r="ID175" s="85"/>
      <c r="IE175" s="85"/>
      <c r="IF175" s="85"/>
      <c r="IG175" s="85"/>
      <c r="IH175" s="85"/>
      <c r="II175" s="85"/>
      <c r="IJ175" s="85"/>
      <c r="IK175" s="85"/>
      <c r="IL175" s="85"/>
      <c r="IM175" s="85"/>
      <c r="IN175" s="85"/>
      <c r="IO175" s="85"/>
      <c r="IP175" s="85"/>
      <c r="IQ175" s="85"/>
      <c r="IR175" s="85"/>
      <c r="IS175" s="85"/>
      <c r="IT175" s="85"/>
    </row>
    <row r="176" spans="1:15" s="84" customFormat="1" ht="19.5" customHeight="1" hidden="1">
      <c r="A176" s="5" t="s">
        <v>14</v>
      </c>
      <c r="B176" s="6">
        <v>951</v>
      </c>
      <c r="C176" s="6" t="s">
        <v>67</v>
      </c>
      <c r="D176" s="7" t="s">
        <v>126</v>
      </c>
      <c r="E176" s="7" t="s">
        <v>16</v>
      </c>
      <c r="F176" s="7">
        <v>220</v>
      </c>
      <c r="G176" s="7" t="s">
        <v>1</v>
      </c>
      <c r="H176" s="8">
        <f t="shared" si="54"/>
        <v>0</v>
      </c>
      <c r="I176" s="8">
        <f t="shared" si="54"/>
        <v>0</v>
      </c>
      <c r="J176" s="8">
        <f t="shared" si="54"/>
        <v>0</v>
      </c>
      <c r="K176" s="8">
        <f t="shared" si="55"/>
        <v>0</v>
      </c>
      <c r="L176" s="8">
        <f t="shared" si="55"/>
        <v>0</v>
      </c>
      <c r="M176" s="8">
        <f t="shared" si="55"/>
        <v>0</v>
      </c>
      <c r="N176" s="8">
        <f t="shared" si="45"/>
        <v>0</v>
      </c>
      <c r="O176" s="8">
        <v>0</v>
      </c>
    </row>
    <row r="177" spans="1:15" s="84" customFormat="1" ht="20.25" customHeight="1" hidden="1">
      <c r="A177" s="5" t="s">
        <v>17</v>
      </c>
      <c r="B177" s="6">
        <v>951</v>
      </c>
      <c r="C177" s="6" t="s">
        <v>67</v>
      </c>
      <c r="D177" s="7" t="s">
        <v>126</v>
      </c>
      <c r="E177" s="7" t="s">
        <v>16</v>
      </c>
      <c r="F177" s="7">
        <v>225</v>
      </c>
      <c r="G177" s="7" t="s">
        <v>8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f t="shared" si="45"/>
        <v>0</v>
      </c>
      <c r="O177" s="8">
        <v>0</v>
      </c>
    </row>
    <row r="178" spans="1:254" s="68" customFormat="1" ht="38.25" customHeight="1" hidden="1">
      <c r="A178" s="1" t="s">
        <v>349</v>
      </c>
      <c r="B178" s="2">
        <v>951</v>
      </c>
      <c r="C178" s="2" t="s">
        <v>55</v>
      </c>
      <c r="D178" s="3" t="s">
        <v>352</v>
      </c>
      <c r="E178" s="3" t="s">
        <v>1</v>
      </c>
      <c r="F178" s="3" t="s">
        <v>1</v>
      </c>
      <c r="G178" s="3" t="s">
        <v>1</v>
      </c>
      <c r="H178" s="4">
        <f>H179+H184</f>
        <v>0</v>
      </c>
      <c r="I178" s="4">
        <f>I179+I184</f>
        <v>0</v>
      </c>
      <c r="J178" s="4">
        <f>J179+J184</f>
        <v>0</v>
      </c>
      <c r="K178" s="4">
        <f>K181+K183</f>
        <v>0</v>
      </c>
      <c r="L178" s="4">
        <f>L181+L183</f>
        <v>0</v>
      </c>
      <c r="M178" s="4">
        <f>M179+M184</f>
        <v>0</v>
      </c>
      <c r="N178" s="8">
        <f t="shared" si="45"/>
        <v>0</v>
      </c>
      <c r="O178" s="8">
        <v>0</v>
      </c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  <c r="DK178" s="85"/>
      <c r="DL178" s="85"/>
      <c r="DM178" s="85"/>
      <c r="DN178" s="85"/>
      <c r="DO178" s="85"/>
      <c r="DP178" s="85"/>
      <c r="DQ178" s="85"/>
      <c r="DR178" s="85"/>
      <c r="DS178" s="85"/>
      <c r="DT178" s="85"/>
      <c r="DU178" s="85"/>
      <c r="DV178" s="85"/>
      <c r="DW178" s="85"/>
      <c r="DX178" s="85"/>
      <c r="DY178" s="85"/>
      <c r="DZ178" s="85"/>
      <c r="EA178" s="85"/>
      <c r="EB178" s="85"/>
      <c r="EC178" s="85"/>
      <c r="ED178" s="85"/>
      <c r="EE178" s="85"/>
      <c r="EF178" s="85"/>
      <c r="EG178" s="85"/>
      <c r="EH178" s="85"/>
      <c r="EI178" s="85"/>
      <c r="EJ178" s="85"/>
      <c r="EK178" s="85"/>
      <c r="EL178" s="85"/>
      <c r="EM178" s="85"/>
      <c r="EN178" s="85"/>
      <c r="EO178" s="85"/>
      <c r="EP178" s="85"/>
      <c r="EQ178" s="85"/>
      <c r="ER178" s="85"/>
      <c r="ES178" s="85"/>
      <c r="ET178" s="85"/>
      <c r="EU178" s="85"/>
      <c r="EV178" s="85"/>
      <c r="EW178" s="85"/>
      <c r="EX178" s="85"/>
      <c r="EY178" s="85"/>
      <c r="EZ178" s="85"/>
      <c r="FA178" s="85"/>
      <c r="FB178" s="85"/>
      <c r="FC178" s="85"/>
      <c r="FD178" s="85"/>
      <c r="FE178" s="85"/>
      <c r="FF178" s="85"/>
      <c r="FG178" s="85"/>
      <c r="FH178" s="85"/>
      <c r="FI178" s="85"/>
      <c r="FJ178" s="85"/>
      <c r="FK178" s="85"/>
      <c r="FL178" s="85"/>
      <c r="FM178" s="85"/>
      <c r="FN178" s="85"/>
      <c r="FO178" s="85"/>
      <c r="FP178" s="85"/>
      <c r="FQ178" s="85"/>
      <c r="FR178" s="85"/>
      <c r="FS178" s="85"/>
      <c r="FT178" s="85"/>
      <c r="FU178" s="85"/>
      <c r="FV178" s="85"/>
      <c r="FW178" s="85"/>
      <c r="FX178" s="85"/>
      <c r="FY178" s="85"/>
      <c r="FZ178" s="85"/>
      <c r="GA178" s="85"/>
      <c r="GB178" s="85"/>
      <c r="GC178" s="85"/>
      <c r="GD178" s="85"/>
      <c r="GE178" s="85"/>
      <c r="GF178" s="85"/>
      <c r="GG178" s="85"/>
      <c r="GH178" s="85"/>
      <c r="GI178" s="85"/>
      <c r="GJ178" s="85"/>
      <c r="GK178" s="85"/>
      <c r="GL178" s="85"/>
      <c r="GM178" s="85"/>
      <c r="GN178" s="85"/>
      <c r="GO178" s="85"/>
      <c r="GP178" s="85"/>
      <c r="GQ178" s="85"/>
      <c r="GR178" s="85"/>
      <c r="GS178" s="85"/>
      <c r="GT178" s="85"/>
      <c r="GU178" s="85"/>
      <c r="GV178" s="85"/>
      <c r="GW178" s="85"/>
      <c r="GX178" s="85"/>
      <c r="GY178" s="85"/>
      <c r="GZ178" s="85"/>
      <c r="HA178" s="85"/>
      <c r="HB178" s="85"/>
      <c r="HC178" s="85"/>
      <c r="HD178" s="85"/>
      <c r="HE178" s="85"/>
      <c r="HF178" s="85"/>
      <c r="HG178" s="85"/>
      <c r="HH178" s="85"/>
      <c r="HI178" s="85"/>
      <c r="HJ178" s="85"/>
      <c r="HK178" s="85"/>
      <c r="HL178" s="85"/>
      <c r="HM178" s="85"/>
      <c r="HN178" s="85"/>
      <c r="HO178" s="85"/>
      <c r="HP178" s="85"/>
      <c r="HQ178" s="85"/>
      <c r="HR178" s="85"/>
      <c r="HS178" s="85"/>
      <c r="HT178" s="85"/>
      <c r="HU178" s="85"/>
      <c r="HV178" s="85"/>
      <c r="HW178" s="85"/>
      <c r="HX178" s="85"/>
      <c r="HY178" s="85"/>
      <c r="HZ178" s="85"/>
      <c r="IA178" s="85"/>
      <c r="IB178" s="85"/>
      <c r="IC178" s="85"/>
      <c r="ID178" s="85"/>
      <c r="IE178" s="85"/>
      <c r="IF178" s="85"/>
      <c r="IG178" s="85"/>
      <c r="IH178" s="85"/>
      <c r="II178" s="85"/>
      <c r="IJ178" s="85"/>
      <c r="IK178" s="85"/>
      <c r="IL178" s="85"/>
      <c r="IM178" s="85"/>
      <c r="IN178" s="85"/>
      <c r="IO178" s="85"/>
      <c r="IP178" s="85"/>
      <c r="IQ178" s="85"/>
      <c r="IR178" s="85"/>
      <c r="IS178" s="85"/>
      <c r="IT178" s="85"/>
    </row>
    <row r="179" spans="1:15" s="84" customFormat="1" ht="21.75" customHeight="1" hidden="1">
      <c r="A179" s="5" t="s">
        <v>14</v>
      </c>
      <c r="B179" s="6">
        <v>951</v>
      </c>
      <c r="C179" s="6" t="s">
        <v>55</v>
      </c>
      <c r="D179" s="7" t="s">
        <v>352</v>
      </c>
      <c r="E179" s="7" t="s">
        <v>16</v>
      </c>
      <c r="F179" s="7">
        <v>220</v>
      </c>
      <c r="G179" s="31"/>
      <c r="H179" s="8">
        <f>H180+H181</f>
        <v>0</v>
      </c>
      <c r="I179" s="8">
        <f>I180+I181</f>
        <v>0</v>
      </c>
      <c r="J179" s="8">
        <f>J180+J181</f>
        <v>0</v>
      </c>
      <c r="K179" s="8">
        <f>K181</f>
        <v>0</v>
      </c>
      <c r="L179" s="8">
        <f>L181</f>
        <v>0</v>
      </c>
      <c r="M179" s="8">
        <f>M180+M181</f>
        <v>0</v>
      </c>
      <c r="N179" s="8">
        <f t="shared" si="45"/>
        <v>0</v>
      </c>
      <c r="O179" s="8">
        <v>0</v>
      </c>
    </row>
    <row r="180" spans="1:15" s="84" customFormat="1" ht="21.75" customHeight="1" hidden="1">
      <c r="A180" s="5" t="s">
        <v>431</v>
      </c>
      <c r="B180" s="6">
        <v>951</v>
      </c>
      <c r="C180" s="6" t="s">
        <v>55</v>
      </c>
      <c r="D180" s="7" t="s">
        <v>352</v>
      </c>
      <c r="E180" s="7" t="s">
        <v>16</v>
      </c>
      <c r="F180" s="7">
        <v>225</v>
      </c>
      <c r="G180" s="31" t="s">
        <v>92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>H180-J180</f>
        <v>0</v>
      </c>
      <c r="O180" s="8">
        <v>0</v>
      </c>
    </row>
    <row r="181" spans="1:15" s="84" customFormat="1" ht="21.75" customHeight="1" hidden="1">
      <c r="A181" s="5" t="s">
        <v>17</v>
      </c>
      <c r="B181" s="6">
        <v>951</v>
      </c>
      <c r="C181" s="6" t="s">
        <v>55</v>
      </c>
      <c r="D181" s="7" t="s">
        <v>352</v>
      </c>
      <c r="E181" s="7" t="s">
        <v>16</v>
      </c>
      <c r="F181" s="7">
        <v>226</v>
      </c>
      <c r="G181" s="31" t="s">
        <v>92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f t="shared" si="45"/>
        <v>0</v>
      </c>
      <c r="O181" s="8">
        <v>0</v>
      </c>
    </row>
    <row r="182" spans="1:15" s="84" customFormat="1" ht="21.75" customHeight="1" hidden="1">
      <c r="A182" s="5" t="s">
        <v>107</v>
      </c>
      <c r="B182" s="6">
        <v>951</v>
      </c>
      <c r="C182" s="6" t="s">
        <v>55</v>
      </c>
      <c r="D182" s="7" t="s">
        <v>352</v>
      </c>
      <c r="E182" s="7" t="s">
        <v>16</v>
      </c>
      <c r="F182" s="7">
        <v>310</v>
      </c>
      <c r="G182" s="31"/>
      <c r="H182" s="8">
        <f aca="true" t="shared" si="56" ref="H182:M182">H183</f>
        <v>0</v>
      </c>
      <c r="I182" s="8">
        <f t="shared" si="56"/>
        <v>0</v>
      </c>
      <c r="J182" s="8">
        <f t="shared" si="56"/>
        <v>0</v>
      </c>
      <c r="K182" s="8">
        <f t="shared" si="56"/>
        <v>0</v>
      </c>
      <c r="L182" s="8">
        <f t="shared" si="56"/>
        <v>0</v>
      </c>
      <c r="M182" s="8">
        <f t="shared" si="56"/>
        <v>0</v>
      </c>
      <c r="N182" s="8">
        <f t="shared" si="45"/>
        <v>0</v>
      </c>
      <c r="O182" s="8">
        <v>0</v>
      </c>
    </row>
    <row r="183" spans="1:15" s="84" customFormat="1" ht="21.75" customHeight="1" hidden="1">
      <c r="A183" s="5" t="s">
        <v>107</v>
      </c>
      <c r="B183" s="6">
        <v>951</v>
      </c>
      <c r="C183" s="6" t="s">
        <v>55</v>
      </c>
      <c r="D183" s="7" t="s">
        <v>352</v>
      </c>
      <c r="E183" s="7" t="s">
        <v>16</v>
      </c>
      <c r="F183" s="7">
        <v>310</v>
      </c>
      <c r="G183" s="31" t="s">
        <v>92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f t="shared" si="45"/>
        <v>0</v>
      </c>
      <c r="O183" s="8">
        <v>0</v>
      </c>
    </row>
    <row r="184" spans="1:15" s="84" customFormat="1" ht="21.75" customHeight="1" hidden="1">
      <c r="A184" s="5" t="s">
        <v>19</v>
      </c>
      <c r="B184" s="6">
        <v>951</v>
      </c>
      <c r="C184" s="6" t="s">
        <v>55</v>
      </c>
      <c r="D184" s="7" t="s">
        <v>352</v>
      </c>
      <c r="E184" s="7" t="s">
        <v>16</v>
      </c>
      <c r="F184" s="7">
        <v>340</v>
      </c>
      <c r="G184" s="31"/>
      <c r="H184" s="8">
        <f aca="true" t="shared" si="57" ref="H184:M184">H185</f>
        <v>0</v>
      </c>
      <c r="I184" s="8">
        <f t="shared" si="57"/>
        <v>0</v>
      </c>
      <c r="J184" s="8">
        <f t="shared" si="57"/>
        <v>0</v>
      </c>
      <c r="K184" s="8">
        <f t="shared" si="57"/>
        <v>0</v>
      </c>
      <c r="L184" s="8">
        <f t="shared" si="57"/>
        <v>0</v>
      </c>
      <c r="M184" s="8">
        <f t="shared" si="57"/>
        <v>0</v>
      </c>
      <c r="N184" s="8">
        <f t="shared" si="45"/>
        <v>0</v>
      </c>
      <c r="O184" s="8">
        <v>0</v>
      </c>
    </row>
    <row r="185" spans="1:15" s="84" customFormat="1" ht="21.75" customHeight="1" hidden="1">
      <c r="A185" s="5" t="s">
        <v>19</v>
      </c>
      <c r="B185" s="6">
        <v>951</v>
      </c>
      <c r="C185" s="6" t="s">
        <v>55</v>
      </c>
      <c r="D185" s="7" t="s">
        <v>352</v>
      </c>
      <c r="E185" s="7" t="s">
        <v>16</v>
      </c>
      <c r="F185" s="7">
        <v>340</v>
      </c>
      <c r="G185" s="31" t="s">
        <v>92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f t="shared" si="45"/>
        <v>0</v>
      </c>
      <c r="O185" s="8">
        <v>0</v>
      </c>
    </row>
    <row r="186" spans="1:254" s="68" customFormat="1" ht="71.25" customHeight="1">
      <c r="A186" s="1" t="s">
        <v>459</v>
      </c>
      <c r="B186" s="2">
        <v>951</v>
      </c>
      <c r="C186" s="2" t="s">
        <v>55</v>
      </c>
      <c r="D186" s="2">
        <v>9990085030</v>
      </c>
      <c r="E186" s="3" t="s">
        <v>1</v>
      </c>
      <c r="F186" s="3" t="s">
        <v>1</v>
      </c>
      <c r="G186" s="3" t="s">
        <v>1</v>
      </c>
      <c r="H186" s="4">
        <f aca="true" t="shared" si="58" ref="H186:M186">H187</f>
        <v>50000</v>
      </c>
      <c r="I186" s="4">
        <f t="shared" si="58"/>
        <v>50000</v>
      </c>
      <c r="J186" s="4">
        <f t="shared" si="58"/>
        <v>50000</v>
      </c>
      <c r="K186" s="4">
        <f t="shared" si="58"/>
        <v>0</v>
      </c>
      <c r="L186" s="4">
        <f t="shared" si="58"/>
        <v>0</v>
      </c>
      <c r="M186" s="4">
        <f t="shared" si="58"/>
        <v>50000</v>
      </c>
      <c r="N186" s="8">
        <f t="shared" si="45"/>
        <v>0</v>
      </c>
      <c r="O186" s="8">
        <v>0</v>
      </c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85"/>
      <c r="DR186" s="85"/>
      <c r="DS186" s="85"/>
      <c r="DT186" s="85"/>
      <c r="DU186" s="85"/>
      <c r="DV186" s="85"/>
      <c r="DW186" s="85"/>
      <c r="DX186" s="85"/>
      <c r="DY186" s="85"/>
      <c r="DZ186" s="85"/>
      <c r="EA186" s="85"/>
      <c r="EB186" s="85"/>
      <c r="EC186" s="85"/>
      <c r="ED186" s="85"/>
      <c r="EE186" s="85"/>
      <c r="EF186" s="85"/>
      <c r="EG186" s="85"/>
      <c r="EH186" s="85"/>
      <c r="EI186" s="85"/>
      <c r="EJ186" s="85"/>
      <c r="EK186" s="85"/>
      <c r="EL186" s="85"/>
      <c r="EM186" s="85"/>
      <c r="EN186" s="85"/>
      <c r="EO186" s="85"/>
      <c r="EP186" s="85"/>
      <c r="EQ186" s="85"/>
      <c r="ER186" s="85"/>
      <c r="ES186" s="85"/>
      <c r="ET186" s="85"/>
      <c r="EU186" s="85"/>
      <c r="EV186" s="85"/>
      <c r="EW186" s="85"/>
      <c r="EX186" s="85"/>
      <c r="EY186" s="85"/>
      <c r="EZ186" s="85"/>
      <c r="FA186" s="85"/>
      <c r="FB186" s="85"/>
      <c r="FC186" s="85"/>
      <c r="FD186" s="85"/>
      <c r="FE186" s="85"/>
      <c r="FF186" s="85"/>
      <c r="FG186" s="85"/>
      <c r="FH186" s="85"/>
      <c r="FI186" s="85"/>
      <c r="FJ186" s="85"/>
      <c r="FK186" s="85"/>
      <c r="FL186" s="85"/>
      <c r="FM186" s="85"/>
      <c r="FN186" s="85"/>
      <c r="FO186" s="85"/>
      <c r="FP186" s="85"/>
      <c r="FQ186" s="85"/>
      <c r="FR186" s="85"/>
      <c r="FS186" s="85"/>
      <c r="FT186" s="85"/>
      <c r="FU186" s="85"/>
      <c r="FV186" s="85"/>
      <c r="FW186" s="85"/>
      <c r="FX186" s="85"/>
      <c r="FY186" s="85"/>
      <c r="FZ186" s="85"/>
      <c r="GA186" s="85"/>
      <c r="GB186" s="85"/>
      <c r="GC186" s="85"/>
      <c r="GD186" s="85"/>
      <c r="GE186" s="85"/>
      <c r="GF186" s="85"/>
      <c r="GG186" s="85"/>
      <c r="GH186" s="85"/>
      <c r="GI186" s="85"/>
      <c r="GJ186" s="85"/>
      <c r="GK186" s="85"/>
      <c r="GL186" s="85"/>
      <c r="GM186" s="85"/>
      <c r="GN186" s="85"/>
      <c r="GO186" s="85"/>
      <c r="GP186" s="85"/>
      <c r="GQ186" s="85"/>
      <c r="GR186" s="85"/>
      <c r="GS186" s="85"/>
      <c r="GT186" s="85"/>
      <c r="GU186" s="85"/>
      <c r="GV186" s="85"/>
      <c r="GW186" s="85"/>
      <c r="GX186" s="85"/>
      <c r="GY186" s="85"/>
      <c r="GZ186" s="85"/>
      <c r="HA186" s="85"/>
      <c r="HB186" s="85"/>
      <c r="HC186" s="85"/>
      <c r="HD186" s="85"/>
      <c r="HE186" s="85"/>
      <c r="HF186" s="85"/>
      <c r="HG186" s="85"/>
      <c r="HH186" s="85"/>
      <c r="HI186" s="85"/>
      <c r="HJ186" s="85"/>
      <c r="HK186" s="85"/>
      <c r="HL186" s="85"/>
      <c r="HM186" s="85"/>
      <c r="HN186" s="85"/>
      <c r="HO186" s="85"/>
      <c r="HP186" s="85"/>
      <c r="HQ186" s="85"/>
      <c r="HR186" s="85"/>
      <c r="HS186" s="85"/>
      <c r="HT186" s="85"/>
      <c r="HU186" s="85"/>
      <c r="HV186" s="85"/>
      <c r="HW186" s="85"/>
      <c r="HX186" s="85"/>
      <c r="HY186" s="85"/>
      <c r="HZ186" s="85"/>
      <c r="IA186" s="85"/>
      <c r="IB186" s="85"/>
      <c r="IC186" s="85"/>
      <c r="ID186" s="85"/>
      <c r="IE186" s="85"/>
      <c r="IF186" s="85"/>
      <c r="IG186" s="85"/>
      <c r="IH186" s="85"/>
      <c r="II186" s="85"/>
      <c r="IJ186" s="85"/>
      <c r="IK186" s="85"/>
      <c r="IL186" s="85"/>
      <c r="IM186" s="85"/>
      <c r="IN186" s="85"/>
      <c r="IO186" s="85"/>
      <c r="IP186" s="85"/>
      <c r="IQ186" s="85"/>
      <c r="IR186" s="85"/>
      <c r="IS186" s="85"/>
      <c r="IT186" s="85"/>
    </row>
    <row r="187" spans="1:15" s="84" customFormat="1" ht="21.75" customHeight="1">
      <c r="A187" s="5" t="s">
        <v>30</v>
      </c>
      <c r="B187" s="6">
        <v>951</v>
      </c>
      <c r="C187" s="6" t="s">
        <v>55</v>
      </c>
      <c r="D187" s="6">
        <v>9990085030</v>
      </c>
      <c r="E187" s="7">
        <v>540</v>
      </c>
      <c r="F187" s="7">
        <v>250</v>
      </c>
      <c r="G187" s="31"/>
      <c r="H187" s="8">
        <f>H188</f>
        <v>50000</v>
      </c>
      <c r="I187" s="8">
        <f>I188</f>
        <v>50000</v>
      </c>
      <c r="J187" s="8">
        <f>J188</f>
        <v>50000</v>
      </c>
      <c r="K187" s="8">
        <v>0</v>
      </c>
      <c r="L187" s="8">
        <v>0</v>
      </c>
      <c r="M187" s="8">
        <f>M188</f>
        <v>50000</v>
      </c>
      <c r="N187" s="8">
        <f t="shared" si="45"/>
        <v>0</v>
      </c>
      <c r="O187" s="8">
        <v>0</v>
      </c>
    </row>
    <row r="188" spans="1:15" s="84" customFormat="1" ht="31.5" customHeight="1">
      <c r="A188" s="5" t="s">
        <v>33</v>
      </c>
      <c r="B188" s="6">
        <v>951</v>
      </c>
      <c r="C188" s="6" t="s">
        <v>55</v>
      </c>
      <c r="D188" s="6">
        <v>9990085030</v>
      </c>
      <c r="E188" s="7">
        <v>540</v>
      </c>
      <c r="F188" s="7">
        <v>251</v>
      </c>
      <c r="G188" s="31" t="s">
        <v>424</v>
      </c>
      <c r="H188" s="8">
        <v>50000</v>
      </c>
      <c r="I188" s="8">
        <v>50000</v>
      </c>
      <c r="J188" s="8">
        <v>50000</v>
      </c>
      <c r="K188" s="8">
        <v>0</v>
      </c>
      <c r="L188" s="8">
        <v>0</v>
      </c>
      <c r="M188" s="8">
        <v>50000</v>
      </c>
      <c r="N188" s="8">
        <f t="shared" si="45"/>
        <v>0</v>
      </c>
      <c r="O188" s="8">
        <v>0</v>
      </c>
    </row>
    <row r="189" spans="1:254" s="68" customFormat="1" ht="35.25" customHeight="1">
      <c r="A189" s="1" t="s">
        <v>472</v>
      </c>
      <c r="B189" s="2">
        <v>951</v>
      </c>
      <c r="C189" s="2" t="s">
        <v>67</v>
      </c>
      <c r="D189" s="3" t="s">
        <v>346</v>
      </c>
      <c r="E189" s="3" t="s">
        <v>1</v>
      </c>
      <c r="F189" s="3" t="s">
        <v>1</v>
      </c>
      <c r="G189" s="3" t="s">
        <v>1</v>
      </c>
      <c r="H189" s="4">
        <f>H190+H194</f>
        <v>363500</v>
      </c>
      <c r="I189" s="4">
        <f>I190+I194</f>
        <v>362779.2</v>
      </c>
      <c r="J189" s="4">
        <f>J190+J194</f>
        <v>362779.2</v>
      </c>
      <c r="K189" s="4">
        <f>K194</f>
        <v>0</v>
      </c>
      <c r="L189" s="4">
        <f>L194</f>
        <v>0</v>
      </c>
      <c r="M189" s="4">
        <f>M190+M194</f>
        <v>362779.2</v>
      </c>
      <c r="N189" s="4">
        <f>H189-J189</f>
        <v>720.7999999999884</v>
      </c>
      <c r="O189" s="4">
        <v>0</v>
      </c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  <c r="DK189" s="85"/>
      <c r="DL189" s="85"/>
      <c r="DM189" s="85"/>
      <c r="DN189" s="85"/>
      <c r="DO189" s="85"/>
      <c r="DP189" s="85"/>
      <c r="DQ189" s="85"/>
      <c r="DR189" s="85"/>
      <c r="DS189" s="85"/>
      <c r="DT189" s="85"/>
      <c r="DU189" s="85"/>
      <c r="DV189" s="85"/>
      <c r="DW189" s="85"/>
      <c r="DX189" s="85"/>
      <c r="DY189" s="85"/>
      <c r="DZ189" s="85"/>
      <c r="EA189" s="85"/>
      <c r="EB189" s="85"/>
      <c r="EC189" s="85"/>
      <c r="ED189" s="85"/>
      <c r="EE189" s="85"/>
      <c r="EF189" s="85"/>
      <c r="EG189" s="85"/>
      <c r="EH189" s="85"/>
      <c r="EI189" s="85"/>
      <c r="EJ189" s="85"/>
      <c r="EK189" s="85"/>
      <c r="EL189" s="85"/>
      <c r="EM189" s="85"/>
      <c r="EN189" s="85"/>
      <c r="EO189" s="85"/>
      <c r="EP189" s="85"/>
      <c r="EQ189" s="85"/>
      <c r="ER189" s="85"/>
      <c r="ES189" s="85"/>
      <c r="ET189" s="85"/>
      <c r="EU189" s="85"/>
      <c r="EV189" s="85"/>
      <c r="EW189" s="85"/>
      <c r="EX189" s="85"/>
      <c r="EY189" s="85"/>
      <c r="EZ189" s="85"/>
      <c r="FA189" s="85"/>
      <c r="FB189" s="85"/>
      <c r="FC189" s="85"/>
      <c r="FD189" s="85"/>
      <c r="FE189" s="85"/>
      <c r="FF189" s="85"/>
      <c r="FG189" s="85"/>
      <c r="FH189" s="85"/>
      <c r="FI189" s="85"/>
      <c r="FJ189" s="85"/>
      <c r="FK189" s="85"/>
      <c r="FL189" s="85"/>
      <c r="FM189" s="85"/>
      <c r="FN189" s="85"/>
      <c r="FO189" s="85"/>
      <c r="FP189" s="85"/>
      <c r="FQ189" s="85"/>
      <c r="FR189" s="85"/>
      <c r="FS189" s="85"/>
      <c r="FT189" s="85"/>
      <c r="FU189" s="85"/>
      <c r="FV189" s="85"/>
      <c r="FW189" s="85"/>
      <c r="FX189" s="85"/>
      <c r="FY189" s="85"/>
      <c r="FZ189" s="85"/>
      <c r="GA189" s="85"/>
      <c r="GB189" s="85"/>
      <c r="GC189" s="85"/>
      <c r="GD189" s="85"/>
      <c r="GE189" s="85"/>
      <c r="GF189" s="85"/>
      <c r="GG189" s="85"/>
      <c r="GH189" s="85"/>
      <c r="GI189" s="85"/>
      <c r="GJ189" s="85"/>
      <c r="GK189" s="85"/>
      <c r="GL189" s="85"/>
      <c r="GM189" s="85"/>
      <c r="GN189" s="85"/>
      <c r="GO189" s="85"/>
      <c r="GP189" s="85"/>
      <c r="GQ189" s="85"/>
      <c r="GR189" s="85"/>
      <c r="GS189" s="85"/>
      <c r="GT189" s="85"/>
      <c r="GU189" s="85"/>
      <c r="GV189" s="85"/>
      <c r="GW189" s="85"/>
      <c r="GX189" s="85"/>
      <c r="GY189" s="85"/>
      <c r="GZ189" s="85"/>
      <c r="HA189" s="85"/>
      <c r="HB189" s="85"/>
      <c r="HC189" s="85"/>
      <c r="HD189" s="85"/>
      <c r="HE189" s="85"/>
      <c r="HF189" s="85"/>
      <c r="HG189" s="85"/>
      <c r="HH189" s="85"/>
      <c r="HI189" s="85"/>
      <c r="HJ189" s="85"/>
      <c r="HK189" s="85"/>
      <c r="HL189" s="85"/>
      <c r="HM189" s="85"/>
      <c r="HN189" s="85"/>
      <c r="HO189" s="85"/>
      <c r="HP189" s="85"/>
      <c r="HQ189" s="85"/>
      <c r="HR189" s="85"/>
      <c r="HS189" s="85"/>
      <c r="HT189" s="85"/>
      <c r="HU189" s="85"/>
      <c r="HV189" s="85"/>
      <c r="HW189" s="85"/>
      <c r="HX189" s="85"/>
      <c r="HY189" s="85"/>
      <c r="HZ189" s="85"/>
      <c r="IA189" s="85"/>
      <c r="IB189" s="85"/>
      <c r="IC189" s="85"/>
      <c r="ID189" s="85"/>
      <c r="IE189" s="85"/>
      <c r="IF189" s="85"/>
      <c r="IG189" s="85"/>
      <c r="IH189" s="85"/>
      <c r="II189" s="85"/>
      <c r="IJ189" s="85"/>
      <c r="IK189" s="85"/>
      <c r="IL189" s="85"/>
      <c r="IM189" s="85"/>
      <c r="IN189" s="85"/>
      <c r="IO189" s="85"/>
      <c r="IP189" s="85"/>
      <c r="IQ189" s="85"/>
      <c r="IR189" s="85"/>
      <c r="IS189" s="85"/>
      <c r="IT189" s="85"/>
    </row>
    <row r="190" spans="1:15" s="84" customFormat="1" ht="20.25" customHeight="1">
      <c r="A190" s="5" t="s">
        <v>14</v>
      </c>
      <c r="B190" s="6">
        <v>951</v>
      </c>
      <c r="C190" s="6" t="s">
        <v>67</v>
      </c>
      <c r="D190" s="7" t="s">
        <v>346</v>
      </c>
      <c r="E190" s="7" t="s">
        <v>16</v>
      </c>
      <c r="F190" s="7">
        <v>220</v>
      </c>
      <c r="G190" s="7" t="s">
        <v>1</v>
      </c>
      <c r="H190" s="8">
        <f>H191+H192+H193</f>
        <v>210500</v>
      </c>
      <c r="I190" s="8">
        <f>I191+I192+I193</f>
        <v>210499.2</v>
      </c>
      <c r="J190" s="8">
        <f>J191+J192+J193</f>
        <v>210499.2</v>
      </c>
      <c r="K190" s="8">
        <f>K191</f>
        <v>0</v>
      </c>
      <c r="L190" s="8">
        <f>L191</f>
        <v>0</v>
      </c>
      <c r="M190" s="8">
        <f>M191+M192+M193</f>
        <v>210499.2</v>
      </c>
      <c r="N190" s="8">
        <f>H190-J190</f>
        <v>0.7999999999883585</v>
      </c>
      <c r="O190" s="8">
        <v>0</v>
      </c>
    </row>
    <row r="191" spans="1:15" s="84" customFormat="1" ht="20.25" customHeight="1">
      <c r="A191" s="5" t="s">
        <v>25</v>
      </c>
      <c r="B191" s="6">
        <v>951</v>
      </c>
      <c r="C191" s="6" t="s">
        <v>67</v>
      </c>
      <c r="D191" s="7" t="s">
        <v>346</v>
      </c>
      <c r="E191" s="7" t="s">
        <v>16</v>
      </c>
      <c r="F191" s="7">
        <v>225</v>
      </c>
      <c r="G191" s="31" t="s">
        <v>424</v>
      </c>
      <c r="H191" s="8">
        <v>72600</v>
      </c>
      <c r="I191" s="8">
        <v>72599.2</v>
      </c>
      <c r="J191" s="8">
        <v>72599.2</v>
      </c>
      <c r="K191" s="8">
        <v>0</v>
      </c>
      <c r="L191" s="8">
        <v>0</v>
      </c>
      <c r="M191" s="8">
        <v>72599.2</v>
      </c>
      <c r="N191" s="8">
        <f>H191-J191</f>
        <v>0.8000000000029104</v>
      </c>
      <c r="O191" s="8">
        <v>0</v>
      </c>
    </row>
    <row r="192" spans="1:15" s="84" customFormat="1" ht="20.25" customHeight="1">
      <c r="A192" s="5" t="s">
        <v>25</v>
      </c>
      <c r="B192" s="6">
        <v>951</v>
      </c>
      <c r="C192" s="6" t="s">
        <v>67</v>
      </c>
      <c r="D192" s="7" t="s">
        <v>346</v>
      </c>
      <c r="E192" s="7" t="s">
        <v>16</v>
      </c>
      <c r="F192" s="7">
        <v>225</v>
      </c>
      <c r="G192" s="31" t="s">
        <v>467</v>
      </c>
      <c r="H192" s="8">
        <v>107900</v>
      </c>
      <c r="I192" s="8">
        <v>107900</v>
      </c>
      <c r="J192" s="8">
        <v>107900</v>
      </c>
      <c r="K192" s="8">
        <v>0</v>
      </c>
      <c r="L192" s="8">
        <v>0</v>
      </c>
      <c r="M192" s="8">
        <v>107900</v>
      </c>
      <c r="N192" s="8">
        <f>H192-J192</f>
        <v>0</v>
      </c>
      <c r="O192" s="8">
        <v>0</v>
      </c>
    </row>
    <row r="193" spans="1:15" s="84" customFormat="1" ht="20.25" customHeight="1">
      <c r="A193" s="5" t="s">
        <v>17</v>
      </c>
      <c r="B193" s="6">
        <v>951</v>
      </c>
      <c r="C193" s="6" t="s">
        <v>67</v>
      </c>
      <c r="D193" s="7" t="s">
        <v>346</v>
      </c>
      <c r="E193" s="7" t="s">
        <v>16</v>
      </c>
      <c r="F193" s="7">
        <v>226</v>
      </c>
      <c r="G193" s="31" t="s">
        <v>467</v>
      </c>
      <c r="H193" s="8">
        <v>30000</v>
      </c>
      <c r="I193" s="8">
        <v>30000</v>
      </c>
      <c r="J193" s="8">
        <v>30000</v>
      </c>
      <c r="K193" s="8">
        <v>0</v>
      </c>
      <c r="L193" s="8">
        <v>0</v>
      </c>
      <c r="M193" s="8">
        <v>30000</v>
      </c>
      <c r="N193" s="8">
        <f>H193-J193</f>
        <v>0</v>
      </c>
      <c r="O193" s="8">
        <v>0</v>
      </c>
    </row>
    <row r="194" spans="1:15" s="84" customFormat="1" ht="21.75" customHeight="1">
      <c r="A194" s="5" t="s">
        <v>19</v>
      </c>
      <c r="B194" s="6">
        <v>951</v>
      </c>
      <c r="C194" s="6" t="s">
        <v>67</v>
      </c>
      <c r="D194" s="7" t="s">
        <v>346</v>
      </c>
      <c r="E194" s="7" t="s">
        <v>16</v>
      </c>
      <c r="F194" s="7">
        <v>340</v>
      </c>
      <c r="G194" s="31"/>
      <c r="H194" s="8">
        <f>H195</f>
        <v>153000</v>
      </c>
      <c r="I194" s="8">
        <f>I195</f>
        <v>152280</v>
      </c>
      <c r="J194" s="8">
        <f>J195</f>
        <v>152280</v>
      </c>
      <c r="K194" s="8">
        <v>0</v>
      </c>
      <c r="L194" s="8">
        <v>0</v>
      </c>
      <c r="M194" s="8">
        <f>M195</f>
        <v>152280</v>
      </c>
      <c r="N194" s="8">
        <f t="shared" si="45"/>
        <v>720</v>
      </c>
      <c r="O194" s="8">
        <v>0</v>
      </c>
    </row>
    <row r="195" spans="1:15" s="84" customFormat="1" ht="21.75" customHeight="1">
      <c r="A195" s="5" t="s">
        <v>19</v>
      </c>
      <c r="B195" s="6">
        <v>951</v>
      </c>
      <c r="C195" s="6" t="s">
        <v>67</v>
      </c>
      <c r="D195" s="7" t="s">
        <v>346</v>
      </c>
      <c r="E195" s="7" t="s">
        <v>16</v>
      </c>
      <c r="F195" s="7">
        <v>346</v>
      </c>
      <c r="G195" s="31" t="s">
        <v>424</v>
      </c>
      <c r="H195" s="8">
        <v>153000</v>
      </c>
      <c r="I195" s="8">
        <v>152280</v>
      </c>
      <c r="J195" s="8">
        <v>152280</v>
      </c>
      <c r="K195" s="8">
        <v>0</v>
      </c>
      <c r="L195" s="8">
        <v>0</v>
      </c>
      <c r="M195" s="8">
        <v>152280</v>
      </c>
      <c r="N195" s="8">
        <f t="shared" si="45"/>
        <v>720</v>
      </c>
      <c r="O195" s="8">
        <v>0</v>
      </c>
    </row>
    <row r="196" spans="1:254" s="68" customFormat="1" ht="35.25" customHeight="1">
      <c r="A196" s="1" t="s">
        <v>68</v>
      </c>
      <c r="B196" s="2">
        <v>951</v>
      </c>
      <c r="C196" s="2" t="s">
        <v>67</v>
      </c>
      <c r="D196" s="3" t="s">
        <v>129</v>
      </c>
      <c r="E196" s="3" t="s">
        <v>1</v>
      </c>
      <c r="F196" s="3" t="s">
        <v>1</v>
      </c>
      <c r="G196" s="3" t="s">
        <v>1</v>
      </c>
      <c r="H196" s="4">
        <f aca="true" t="shared" si="59" ref="H196:M196">H197</f>
        <v>245600</v>
      </c>
      <c r="I196" s="4">
        <f t="shared" si="59"/>
        <v>144673.76</v>
      </c>
      <c r="J196" s="4">
        <f t="shared" si="59"/>
        <v>144673.76</v>
      </c>
      <c r="K196" s="4">
        <f t="shared" si="59"/>
        <v>0</v>
      </c>
      <c r="L196" s="4">
        <f t="shared" si="59"/>
        <v>0</v>
      </c>
      <c r="M196" s="4">
        <f t="shared" si="59"/>
        <v>144673.76</v>
      </c>
      <c r="N196" s="4">
        <f t="shared" si="45"/>
        <v>100926.23999999999</v>
      </c>
      <c r="O196" s="4">
        <v>0</v>
      </c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  <c r="DZ196" s="85"/>
      <c r="EA196" s="85"/>
      <c r="EB196" s="85"/>
      <c r="EC196" s="85"/>
      <c r="ED196" s="85"/>
      <c r="EE196" s="85"/>
      <c r="EF196" s="85"/>
      <c r="EG196" s="85"/>
      <c r="EH196" s="85"/>
      <c r="EI196" s="85"/>
      <c r="EJ196" s="85"/>
      <c r="EK196" s="85"/>
      <c r="EL196" s="85"/>
      <c r="EM196" s="85"/>
      <c r="EN196" s="85"/>
      <c r="EO196" s="85"/>
      <c r="EP196" s="85"/>
      <c r="EQ196" s="85"/>
      <c r="ER196" s="85"/>
      <c r="ES196" s="85"/>
      <c r="ET196" s="85"/>
      <c r="EU196" s="85"/>
      <c r="EV196" s="85"/>
      <c r="EW196" s="85"/>
      <c r="EX196" s="85"/>
      <c r="EY196" s="85"/>
      <c r="EZ196" s="85"/>
      <c r="FA196" s="85"/>
      <c r="FB196" s="85"/>
      <c r="FC196" s="85"/>
      <c r="FD196" s="85"/>
      <c r="FE196" s="85"/>
      <c r="FF196" s="85"/>
      <c r="FG196" s="85"/>
      <c r="FH196" s="85"/>
      <c r="FI196" s="85"/>
      <c r="FJ196" s="85"/>
      <c r="FK196" s="85"/>
      <c r="FL196" s="85"/>
      <c r="FM196" s="85"/>
      <c r="FN196" s="85"/>
      <c r="FO196" s="85"/>
      <c r="FP196" s="85"/>
      <c r="FQ196" s="85"/>
      <c r="FR196" s="85"/>
      <c r="FS196" s="85"/>
      <c r="FT196" s="85"/>
      <c r="FU196" s="85"/>
      <c r="FV196" s="85"/>
      <c r="FW196" s="85"/>
      <c r="FX196" s="85"/>
      <c r="FY196" s="85"/>
      <c r="FZ196" s="85"/>
      <c r="GA196" s="85"/>
      <c r="GB196" s="85"/>
      <c r="GC196" s="85"/>
      <c r="GD196" s="85"/>
      <c r="GE196" s="85"/>
      <c r="GF196" s="85"/>
      <c r="GG196" s="85"/>
      <c r="GH196" s="85"/>
      <c r="GI196" s="85"/>
      <c r="GJ196" s="85"/>
      <c r="GK196" s="85"/>
      <c r="GL196" s="85"/>
      <c r="GM196" s="85"/>
      <c r="GN196" s="85"/>
      <c r="GO196" s="85"/>
      <c r="GP196" s="85"/>
      <c r="GQ196" s="85"/>
      <c r="GR196" s="85"/>
      <c r="GS196" s="85"/>
      <c r="GT196" s="85"/>
      <c r="GU196" s="85"/>
      <c r="GV196" s="85"/>
      <c r="GW196" s="85"/>
      <c r="GX196" s="85"/>
      <c r="GY196" s="85"/>
      <c r="GZ196" s="85"/>
      <c r="HA196" s="85"/>
      <c r="HB196" s="85"/>
      <c r="HC196" s="85"/>
      <c r="HD196" s="85"/>
      <c r="HE196" s="85"/>
      <c r="HF196" s="85"/>
      <c r="HG196" s="85"/>
      <c r="HH196" s="85"/>
      <c r="HI196" s="85"/>
      <c r="HJ196" s="85"/>
      <c r="HK196" s="85"/>
      <c r="HL196" s="85"/>
      <c r="HM196" s="85"/>
      <c r="HN196" s="85"/>
      <c r="HO196" s="85"/>
      <c r="HP196" s="85"/>
      <c r="HQ196" s="85"/>
      <c r="HR196" s="85"/>
      <c r="HS196" s="85"/>
      <c r="HT196" s="85"/>
      <c r="HU196" s="85"/>
      <c r="HV196" s="85"/>
      <c r="HW196" s="85"/>
      <c r="HX196" s="85"/>
      <c r="HY196" s="85"/>
      <c r="HZ196" s="85"/>
      <c r="IA196" s="85"/>
      <c r="IB196" s="85"/>
      <c r="IC196" s="85"/>
      <c r="ID196" s="85"/>
      <c r="IE196" s="85"/>
      <c r="IF196" s="85"/>
      <c r="IG196" s="85"/>
      <c r="IH196" s="85"/>
      <c r="II196" s="85"/>
      <c r="IJ196" s="85"/>
      <c r="IK196" s="85"/>
      <c r="IL196" s="85"/>
      <c r="IM196" s="85"/>
      <c r="IN196" s="85"/>
      <c r="IO196" s="85"/>
      <c r="IP196" s="85"/>
      <c r="IQ196" s="85"/>
      <c r="IR196" s="85"/>
      <c r="IS196" s="85"/>
      <c r="IT196" s="85"/>
    </row>
    <row r="197" spans="1:15" s="84" customFormat="1" ht="20.25" customHeight="1">
      <c r="A197" s="5" t="s">
        <v>14</v>
      </c>
      <c r="B197" s="6">
        <v>951</v>
      </c>
      <c r="C197" s="6" t="s">
        <v>67</v>
      </c>
      <c r="D197" s="7" t="s">
        <v>129</v>
      </c>
      <c r="E197" s="7" t="s">
        <v>16</v>
      </c>
      <c r="F197" s="7" t="s">
        <v>15</v>
      </c>
      <c r="G197" s="7" t="s">
        <v>1</v>
      </c>
      <c r="H197" s="8">
        <f>H198+H199</f>
        <v>245600</v>
      </c>
      <c r="I197" s="8">
        <f>I198+I199</f>
        <v>144673.76</v>
      </c>
      <c r="J197" s="8">
        <f>J198+J199</f>
        <v>144673.76</v>
      </c>
      <c r="K197" s="8">
        <f>K198</f>
        <v>0</v>
      </c>
      <c r="L197" s="8">
        <f>L198</f>
        <v>0</v>
      </c>
      <c r="M197" s="8">
        <f>M198+M199</f>
        <v>144673.76</v>
      </c>
      <c r="N197" s="8">
        <f t="shared" si="45"/>
        <v>100926.23999999999</v>
      </c>
      <c r="O197" s="8">
        <v>0</v>
      </c>
    </row>
    <row r="198" spans="1:15" s="84" customFormat="1" ht="20.25" customHeight="1">
      <c r="A198" s="5" t="s">
        <v>24</v>
      </c>
      <c r="B198" s="6">
        <v>951</v>
      </c>
      <c r="C198" s="6" t="s">
        <v>67</v>
      </c>
      <c r="D198" s="7" t="s">
        <v>129</v>
      </c>
      <c r="E198" s="7" t="s">
        <v>16</v>
      </c>
      <c r="F198" s="7">
        <v>223</v>
      </c>
      <c r="G198" s="31" t="s">
        <v>424</v>
      </c>
      <c r="H198" s="8">
        <v>245600</v>
      </c>
      <c r="I198" s="8">
        <v>144673.76</v>
      </c>
      <c r="J198" s="8">
        <v>144673.76</v>
      </c>
      <c r="K198" s="8">
        <v>0</v>
      </c>
      <c r="L198" s="8">
        <v>0</v>
      </c>
      <c r="M198" s="8">
        <v>144673.76</v>
      </c>
      <c r="N198" s="8">
        <f t="shared" si="45"/>
        <v>100926.23999999999</v>
      </c>
      <c r="O198" s="8">
        <v>0</v>
      </c>
    </row>
    <row r="199" spans="1:15" s="84" customFormat="1" ht="20.25" customHeight="1" hidden="1">
      <c r="A199" s="5" t="s">
        <v>25</v>
      </c>
      <c r="B199" s="6">
        <v>951</v>
      </c>
      <c r="C199" s="6" t="s">
        <v>67</v>
      </c>
      <c r="D199" s="7" t="s">
        <v>129</v>
      </c>
      <c r="E199" s="7" t="s">
        <v>16</v>
      </c>
      <c r="F199" s="6">
        <v>225</v>
      </c>
      <c r="G199" s="31" t="s">
        <v>92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5"/>
        <v>0</v>
      </c>
      <c r="O199" s="8">
        <v>0</v>
      </c>
    </row>
    <row r="200" spans="1:254" s="68" customFormat="1" ht="31.5" customHeight="1">
      <c r="A200" s="1" t="s">
        <v>485</v>
      </c>
      <c r="B200" s="2">
        <v>951</v>
      </c>
      <c r="C200" s="2" t="s">
        <v>67</v>
      </c>
      <c r="D200" s="3" t="s">
        <v>483</v>
      </c>
      <c r="E200" s="3" t="s">
        <v>1</v>
      </c>
      <c r="F200" s="3" t="s">
        <v>1</v>
      </c>
      <c r="G200" s="3" t="s">
        <v>1</v>
      </c>
      <c r="H200" s="4">
        <f aca="true" t="shared" si="60" ref="H200:M201">H201</f>
        <v>50000</v>
      </c>
      <c r="I200" s="4">
        <f t="shared" si="60"/>
        <v>19534.3</v>
      </c>
      <c r="J200" s="4">
        <f t="shared" si="60"/>
        <v>19534.3</v>
      </c>
      <c r="K200" s="4">
        <f t="shared" si="60"/>
        <v>0</v>
      </c>
      <c r="L200" s="4">
        <f t="shared" si="60"/>
        <v>0</v>
      </c>
      <c r="M200" s="4">
        <f t="shared" si="60"/>
        <v>19534.3</v>
      </c>
      <c r="N200" s="4">
        <f aca="true" t="shared" si="61" ref="N200:N205">H200-J200</f>
        <v>30465.7</v>
      </c>
      <c r="O200" s="4">
        <v>0</v>
      </c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  <c r="EF200" s="85"/>
      <c r="EG200" s="85"/>
      <c r="EH200" s="85"/>
      <c r="EI200" s="85"/>
      <c r="EJ200" s="85"/>
      <c r="EK200" s="85"/>
      <c r="EL200" s="85"/>
      <c r="EM200" s="85"/>
      <c r="EN200" s="85"/>
      <c r="EO200" s="85"/>
      <c r="EP200" s="85"/>
      <c r="EQ200" s="85"/>
      <c r="ER200" s="85"/>
      <c r="ES200" s="85"/>
      <c r="ET200" s="85"/>
      <c r="EU200" s="85"/>
      <c r="EV200" s="85"/>
      <c r="EW200" s="85"/>
      <c r="EX200" s="85"/>
      <c r="EY200" s="85"/>
      <c r="EZ200" s="85"/>
      <c r="FA200" s="85"/>
      <c r="FB200" s="85"/>
      <c r="FC200" s="85"/>
      <c r="FD200" s="85"/>
      <c r="FE200" s="85"/>
      <c r="FF200" s="85"/>
      <c r="FG200" s="85"/>
      <c r="FH200" s="85"/>
      <c r="FI200" s="85"/>
      <c r="FJ200" s="85"/>
      <c r="FK200" s="85"/>
      <c r="FL200" s="85"/>
      <c r="FM200" s="85"/>
      <c r="FN200" s="85"/>
      <c r="FO200" s="85"/>
      <c r="FP200" s="85"/>
      <c r="FQ200" s="85"/>
      <c r="FR200" s="85"/>
      <c r="FS200" s="85"/>
      <c r="FT200" s="85"/>
      <c r="FU200" s="85"/>
      <c r="FV200" s="85"/>
      <c r="FW200" s="85"/>
      <c r="FX200" s="85"/>
      <c r="FY200" s="85"/>
      <c r="FZ200" s="85"/>
      <c r="GA200" s="85"/>
      <c r="GB200" s="85"/>
      <c r="GC200" s="85"/>
      <c r="GD200" s="85"/>
      <c r="GE200" s="85"/>
      <c r="GF200" s="85"/>
      <c r="GG200" s="85"/>
      <c r="GH200" s="85"/>
      <c r="GI200" s="85"/>
      <c r="GJ200" s="85"/>
      <c r="GK200" s="85"/>
      <c r="GL200" s="85"/>
      <c r="GM200" s="85"/>
      <c r="GN200" s="85"/>
      <c r="GO200" s="85"/>
      <c r="GP200" s="85"/>
      <c r="GQ200" s="85"/>
      <c r="GR200" s="85"/>
      <c r="GS200" s="85"/>
      <c r="GT200" s="85"/>
      <c r="GU200" s="85"/>
      <c r="GV200" s="85"/>
      <c r="GW200" s="85"/>
      <c r="GX200" s="85"/>
      <c r="GY200" s="85"/>
      <c r="GZ200" s="85"/>
      <c r="HA200" s="85"/>
      <c r="HB200" s="85"/>
      <c r="HC200" s="85"/>
      <c r="HD200" s="85"/>
      <c r="HE200" s="85"/>
      <c r="HF200" s="85"/>
      <c r="HG200" s="85"/>
      <c r="HH200" s="85"/>
      <c r="HI200" s="85"/>
      <c r="HJ200" s="85"/>
      <c r="HK200" s="85"/>
      <c r="HL200" s="85"/>
      <c r="HM200" s="85"/>
      <c r="HN200" s="85"/>
      <c r="HO200" s="85"/>
      <c r="HP200" s="85"/>
      <c r="HQ200" s="85"/>
      <c r="HR200" s="85"/>
      <c r="HS200" s="85"/>
      <c r="HT200" s="85"/>
      <c r="HU200" s="85"/>
      <c r="HV200" s="85"/>
      <c r="HW200" s="85"/>
      <c r="HX200" s="85"/>
      <c r="HY200" s="85"/>
      <c r="HZ200" s="85"/>
      <c r="IA200" s="85"/>
      <c r="IB200" s="85"/>
      <c r="IC200" s="85"/>
      <c r="ID200" s="85"/>
      <c r="IE200" s="85"/>
      <c r="IF200" s="85"/>
      <c r="IG200" s="85"/>
      <c r="IH200" s="85"/>
      <c r="II200" s="85"/>
      <c r="IJ200" s="85"/>
      <c r="IK200" s="85"/>
      <c r="IL200" s="85"/>
      <c r="IM200" s="85"/>
      <c r="IN200" s="85"/>
      <c r="IO200" s="85"/>
      <c r="IP200" s="85"/>
      <c r="IQ200" s="85"/>
      <c r="IR200" s="85"/>
      <c r="IS200" s="85"/>
      <c r="IT200" s="85"/>
    </row>
    <row r="201" spans="1:15" s="84" customFormat="1" ht="20.25" customHeight="1">
      <c r="A201" s="5" t="s">
        <v>14</v>
      </c>
      <c r="B201" s="6">
        <v>951</v>
      </c>
      <c r="C201" s="6" t="s">
        <v>67</v>
      </c>
      <c r="D201" s="7" t="s">
        <v>483</v>
      </c>
      <c r="E201" s="7" t="s">
        <v>16</v>
      </c>
      <c r="F201" s="7">
        <v>220</v>
      </c>
      <c r="G201" s="7" t="s">
        <v>1</v>
      </c>
      <c r="H201" s="8">
        <f>H202</f>
        <v>50000</v>
      </c>
      <c r="I201" s="8">
        <f t="shared" si="60"/>
        <v>19534.3</v>
      </c>
      <c r="J201" s="8">
        <f t="shared" si="60"/>
        <v>19534.3</v>
      </c>
      <c r="K201" s="8">
        <f>K202</f>
        <v>0</v>
      </c>
      <c r="L201" s="8">
        <f>L202</f>
        <v>0</v>
      </c>
      <c r="M201" s="8">
        <f t="shared" si="60"/>
        <v>19534.3</v>
      </c>
      <c r="N201" s="8">
        <f t="shared" si="61"/>
        <v>30465.7</v>
      </c>
      <c r="O201" s="8">
        <v>0</v>
      </c>
    </row>
    <row r="202" spans="1:15" s="84" customFormat="1" ht="20.25" customHeight="1">
      <c r="A202" s="5" t="s">
        <v>25</v>
      </c>
      <c r="B202" s="6">
        <v>951</v>
      </c>
      <c r="C202" s="6" t="s">
        <v>67</v>
      </c>
      <c r="D202" s="7" t="s">
        <v>483</v>
      </c>
      <c r="E202" s="7" t="s">
        <v>16</v>
      </c>
      <c r="F202" s="7">
        <v>225</v>
      </c>
      <c r="G202" s="31" t="s">
        <v>424</v>
      </c>
      <c r="H202" s="8">
        <v>50000</v>
      </c>
      <c r="I202" s="8">
        <v>19534.3</v>
      </c>
      <c r="J202" s="8">
        <v>19534.3</v>
      </c>
      <c r="K202" s="8">
        <v>0</v>
      </c>
      <c r="L202" s="8">
        <v>0</v>
      </c>
      <c r="M202" s="8">
        <v>19534.3</v>
      </c>
      <c r="N202" s="8">
        <f t="shared" si="61"/>
        <v>30465.7</v>
      </c>
      <c r="O202" s="8">
        <v>0</v>
      </c>
    </row>
    <row r="203" spans="1:254" s="68" customFormat="1" ht="33" customHeight="1">
      <c r="A203" s="1" t="s">
        <v>437</v>
      </c>
      <c r="B203" s="2">
        <v>951</v>
      </c>
      <c r="C203" s="2" t="s">
        <v>67</v>
      </c>
      <c r="D203" s="3" t="s">
        <v>436</v>
      </c>
      <c r="E203" s="3" t="s">
        <v>1</v>
      </c>
      <c r="F203" s="3" t="s">
        <v>1</v>
      </c>
      <c r="G203" s="3" t="s">
        <v>1</v>
      </c>
      <c r="H203" s="4">
        <f aca="true" t="shared" si="62" ref="H203:M203">H204</f>
        <v>20000</v>
      </c>
      <c r="I203" s="4">
        <f t="shared" si="62"/>
        <v>10000</v>
      </c>
      <c r="J203" s="4">
        <f t="shared" si="62"/>
        <v>10000</v>
      </c>
      <c r="K203" s="4">
        <f t="shared" si="62"/>
        <v>0</v>
      </c>
      <c r="L203" s="4">
        <f t="shared" si="62"/>
        <v>0</v>
      </c>
      <c r="M203" s="4">
        <f t="shared" si="62"/>
        <v>10000</v>
      </c>
      <c r="N203" s="4">
        <f t="shared" si="61"/>
        <v>10000</v>
      </c>
      <c r="O203" s="4">
        <v>0</v>
      </c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  <c r="DT203" s="85"/>
      <c r="DU203" s="85"/>
      <c r="DV203" s="85"/>
      <c r="DW203" s="85"/>
      <c r="DX203" s="85"/>
      <c r="DY203" s="85"/>
      <c r="DZ203" s="85"/>
      <c r="EA203" s="85"/>
      <c r="EB203" s="85"/>
      <c r="EC203" s="85"/>
      <c r="ED203" s="85"/>
      <c r="EE203" s="85"/>
      <c r="EF203" s="85"/>
      <c r="EG203" s="85"/>
      <c r="EH203" s="85"/>
      <c r="EI203" s="85"/>
      <c r="EJ203" s="85"/>
      <c r="EK203" s="85"/>
      <c r="EL203" s="85"/>
      <c r="EM203" s="85"/>
      <c r="EN203" s="85"/>
      <c r="EO203" s="85"/>
      <c r="EP203" s="85"/>
      <c r="EQ203" s="85"/>
      <c r="ER203" s="85"/>
      <c r="ES203" s="85"/>
      <c r="ET203" s="85"/>
      <c r="EU203" s="85"/>
      <c r="EV203" s="85"/>
      <c r="EW203" s="85"/>
      <c r="EX203" s="85"/>
      <c r="EY203" s="85"/>
      <c r="EZ203" s="85"/>
      <c r="FA203" s="85"/>
      <c r="FB203" s="85"/>
      <c r="FC203" s="85"/>
      <c r="FD203" s="85"/>
      <c r="FE203" s="85"/>
      <c r="FF203" s="85"/>
      <c r="FG203" s="85"/>
      <c r="FH203" s="85"/>
      <c r="FI203" s="85"/>
      <c r="FJ203" s="85"/>
      <c r="FK203" s="85"/>
      <c r="FL203" s="85"/>
      <c r="FM203" s="85"/>
      <c r="FN203" s="85"/>
      <c r="FO203" s="85"/>
      <c r="FP203" s="85"/>
      <c r="FQ203" s="85"/>
      <c r="FR203" s="85"/>
      <c r="FS203" s="85"/>
      <c r="FT203" s="85"/>
      <c r="FU203" s="85"/>
      <c r="FV203" s="85"/>
      <c r="FW203" s="85"/>
      <c r="FX203" s="85"/>
      <c r="FY203" s="85"/>
      <c r="FZ203" s="85"/>
      <c r="GA203" s="85"/>
      <c r="GB203" s="85"/>
      <c r="GC203" s="85"/>
      <c r="GD203" s="85"/>
      <c r="GE203" s="85"/>
      <c r="GF203" s="85"/>
      <c r="GG203" s="85"/>
      <c r="GH203" s="85"/>
      <c r="GI203" s="85"/>
      <c r="GJ203" s="85"/>
      <c r="GK203" s="85"/>
      <c r="GL203" s="85"/>
      <c r="GM203" s="85"/>
      <c r="GN203" s="85"/>
      <c r="GO203" s="85"/>
      <c r="GP203" s="85"/>
      <c r="GQ203" s="85"/>
      <c r="GR203" s="85"/>
      <c r="GS203" s="85"/>
      <c r="GT203" s="85"/>
      <c r="GU203" s="85"/>
      <c r="GV203" s="85"/>
      <c r="GW203" s="85"/>
      <c r="GX203" s="85"/>
      <c r="GY203" s="85"/>
      <c r="GZ203" s="85"/>
      <c r="HA203" s="85"/>
      <c r="HB203" s="85"/>
      <c r="HC203" s="85"/>
      <c r="HD203" s="85"/>
      <c r="HE203" s="85"/>
      <c r="HF203" s="85"/>
      <c r="HG203" s="85"/>
      <c r="HH203" s="85"/>
      <c r="HI203" s="85"/>
      <c r="HJ203" s="85"/>
      <c r="HK203" s="85"/>
      <c r="HL203" s="85"/>
      <c r="HM203" s="85"/>
      <c r="HN203" s="85"/>
      <c r="HO203" s="85"/>
      <c r="HP203" s="85"/>
      <c r="HQ203" s="85"/>
      <c r="HR203" s="85"/>
      <c r="HS203" s="85"/>
      <c r="HT203" s="85"/>
      <c r="HU203" s="85"/>
      <c r="HV203" s="85"/>
      <c r="HW203" s="85"/>
      <c r="HX203" s="85"/>
      <c r="HY203" s="85"/>
      <c r="HZ203" s="85"/>
      <c r="IA203" s="85"/>
      <c r="IB203" s="85"/>
      <c r="IC203" s="85"/>
      <c r="ID203" s="85"/>
      <c r="IE203" s="85"/>
      <c r="IF203" s="85"/>
      <c r="IG203" s="85"/>
      <c r="IH203" s="85"/>
      <c r="II203" s="85"/>
      <c r="IJ203" s="85"/>
      <c r="IK203" s="85"/>
      <c r="IL203" s="85"/>
      <c r="IM203" s="85"/>
      <c r="IN203" s="85"/>
      <c r="IO203" s="85"/>
      <c r="IP203" s="85"/>
      <c r="IQ203" s="85"/>
      <c r="IR203" s="85"/>
      <c r="IS203" s="85"/>
      <c r="IT203" s="85"/>
    </row>
    <row r="204" spans="1:15" s="84" customFormat="1" ht="21" customHeight="1">
      <c r="A204" s="5" t="s">
        <v>14</v>
      </c>
      <c r="B204" s="6">
        <v>951</v>
      </c>
      <c r="C204" s="6" t="s">
        <v>67</v>
      </c>
      <c r="D204" s="7" t="s">
        <v>436</v>
      </c>
      <c r="E204" s="7" t="s">
        <v>16</v>
      </c>
      <c r="F204" s="7">
        <v>220</v>
      </c>
      <c r="G204" s="7" t="s">
        <v>1</v>
      </c>
      <c r="H204" s="8">
        <f>H205</f>
        <v>20000</v>
      </c>
      <c r="I204" s="8">
        <f>I205</f>
        <v>10000</v>
      </c>
      <c r="J204" s="8">
        <f>J205</f>
        <v>10000</v>
      </c>
      <c r="K204" s="8">
        <f>K206</f>
        <v>0</v>
      </c>
      <c r="L204" s="8">
        <f>L206</f>
        <v>0</v>
      </c>
      <c r="M204" s="8">
        <f>M205</f>
        <v>10000</v>
      </c>
      <c r="N204" s="8">
        <f t="shared" si="61"/>
        <v>10000</v>
      </c>
      <c r="O204" s="8">
        <v>0</v>
      </c>
    </row>
    <row r="205" spans="1:15" s="84" customFormat="1" ht="22.5" customHeight="1">
      <c r="A205" s="5" t="s">
        <v>25</v>
      </c>
      <c r="B205" s="6">
        <v>951</v>
      </c>
      <c r="C205" s="6" t="s">
        <v>67</v>
      </c>
      <c r="D205" s="7" t="s">
        <v>436</v>
      </c>
      <c r="E205" s="7" t="s">
        <v>16</v>
      </c>
      <c r="F205" s="7">
        <v>225</v>
      </c>
      <c r="G205" s="31" t="s">
        <v>424</v>
      </c>
      <c r="H205" s="8">
        <v>20000</v>
      </c>
      <c r="I205" s="8">
        <v>10000</v>
      </c>
      <c r="J205" s="8">
        <v>10000</v>
      </c>
      <c r="K205" s="8">
        <v>0</v>
      </c>
      <c r="L205" s="8">
        <v>0</v>
      </c>
      <c r="M205" s="8">
        <v>10000</v>
      </c>
      <c r="N205" s="8">
        <f t="shared" si="61"/>
        <v>10000</v>
      </c>
      <c r="O205" s="8">
        <v>0</v>
      </c>
    </row>
    <row r="206" spans="1:254" s="68" customFormat="1" ht="45.75" customHeight="1">
      <c r="A206" s="1" t="s">
        <v>340</v>
      </c>
      <c r="B206" s="2">
        <v>951</v>
      </c>
      <c r="C206" s="2" t="s">
        <v>67</v>
      </c>
      <c r="D206" s="3" t="s">
        <v>130</v>
      </c>
      <c r="E206" s="3" t="s">
        <v>1</v>
      </c>
      <c r="F206" s="3" t="s">
        <v>1</v>
      </c>
      <c r="G206" s="3" t="s">
        <v>1</v>
      </c>
      <c r="H206" s="4">
        <f>H207+H211</f>
        <v>955400</v>
      </c>
      <c r="I206" s="4">
        <f>I207+I211</f>
        <v>744206</v>
      </c>
      <c r="J206" s="4">
        <f>J207+J211</f>
        <v>744206</v>
      </c>
      <c r="K206" s="4">
        <f>K207</f>
        <v>0</v>
      </c>
      <c r="L206" s="4">
        <f>L207</f>
        <v>0</v>
      </c>
      <c r="M206" s="4">
        <f>M207+M211</f>
        <v>744206</v>
      </c>
      <c r="N206" s="4">
        <f>N207+N211</f>
        <v>211194</v>
      </c>
      <c r="O206" s="4">
        <v>0</v>
      </c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  <c r="DK206" s="85"/>
      <c r="DL206" s="85"/>
      <c r="DM206" s="85"/>
      <c r="DN206" s="85"/>
      <c r="DO206" s="85"/>
      <c r="DP206" s="85"/>
      <c r="DQ206" s="85"/>
      <c r="DR206" s="85"/>
      <c r="DS206" s="85"/>
      <c r="DT206" s="85"/>
      <c r="DU206" s="85"/>
      <c r="DV206" s="85"/>
      <c r="DW206" s="85"/>
      <c r="DX206" s="85"/>
      <c r="DY206" s="85"/>
      <c r="DZ206" s="85"/>
      <c r="EA206" s="85"/>
      <c r="EB206" s="85"/>
      <c r="EC206" s="85"/>
      <c r="ED206" s="85"/>
      <c r="EE206" s="85"/>
      <c r="EF206" s="85"/>
      <c r="EG206" s="85"/>
      <c r="EH206" s="85"/>
      <c r="EI206" s="85"/>
      <c r="EJ206" s="85"/>
      <c r="EK206" s="85"/>
      <c r="EL206" s="85"/>
      <c r="EM206" s="85"/>
      <c r="EN206" s="85"/>
      <c r="EO206" s="85"/>
      <c r="EP206" s="85"/>
      <c r="EQ206" s="85"/>
      <c r="ER206" s="85"/>
      <c r="ES206" s="85"/>
      <c r="ET206" s="85"/>
      <c r="EU206" s="85"/>
      <c r="EV206" s="85"/>
      <c r="EW206" s="85"/>
      <c r="EX206" s="85"/>
      <c r="EY206" s="85"/>
      <c r="EZ206" s="85"/>
      <c r="FA206" s="85"/>
      <c r="FB206" s="85"/>
      <c r="FC206" s="85"/>
      <c r="FD206" s="85"/>
      <c r="FE206" s="85"/>
      <c r="FF206" s="85"/>
      <c r="FG206" s="85"/>
      <c r="FH206" s="85"/>
      <c r="FI206" s="85"/>
      <c r="FJ206" s="85"/>
      <c r="FK206" s="85"/>
      <c r="FL206" s="85"/>
      <c r="FM206" s="85"/>
      <c r="FN206" s="85"/>
      <c r="FO206" s="85"/>
      <c r="FP206" s="85"/>
      <c r="FQ206" s="85"/>
      <c r="FR206" s="85"/>
      <c r="FS206" s="85"/>
      <c r="FT206" s="85"/>
      <c r="FU206" s="85"/>
      <c r="FV206" s="85"/>
      <c r="FW206" s="85"/>
      <c r="FX206" s="85"/>
      <c r="FY206" s="85"/>
      <c r="FZ206" s="85"/>
      <c r="GA206" s="85"/>
      <c r="GB206" s="85"/>
      <c r="GC206" s="85"/>
      <c r="GD206" s="85"/>
      <c r="GE206" s="85"/>
      <c r="GF206" s="85"/>
      <c r="GG206" s="85"/>
      <c r="GH206" s="85"/>
      <c r="GI206" s="85"/>
      <c r="GJ206" s="85"/>
      <c r="GK206" s="85"/>
      <c r="GL206" s="85"/>
      <c r="GM206" s="85"/>
      <c r="GN206" s="85"/>
      <c r="GO206" s="85"/>
      <c r="GP206" s="85"/>
      <c r="GQ206" s="85"/>
      <c r="GR206" s="85"/>
      <c r="GS206" s="85"/>
      <c r="GT206" s="85"/>
      <c r="GU206" s="85"/>
      <c r="GV206" s="85"/>
      <c r="GW206" s="85"/>
      <c r="GX206" s="85"/>
      <c r="GY206" s="85"/>
      <c r="GZ206" s="85"/>
      <c r="HA206" s="85"/>
      <c r="HB206" s="85"/>
      <c r="HC206" s="85"/>
      <c r="HD206" s="85"/>
      <c r="HE206" s="85"/>
      <c r="HF206" s="85"/>
      <c r="HG206" s="85"/>
      <c r="HH206" s="85"/>
      <c r="HI206" s="85"/>
      <c r="HJ206" s="85"/>
      <c r="HK206" s="85"/>
      <c r="HL206" s="85"/>
      <c r="HM206" s="85"/>
      <c r="HN206" s="85"/>
      <c r="HO206" s="85"/>
      <c r="HP206" s="85"/>
      <c r="HQ206" s="85"/>
      <c r="HR206" s="85"/>
      <c r="HS206" s="85"/>
      <c r="HT206" s="85"/>
      <c r="HU206" s="85"/>
      <c r="HV206" s="85"/>
      <c r="HW206" s="85"/>
      <c r="HX206" s="85"/>
      <c r="HY206" s="85"/>
      <c r="HZ206" s="85"/>
      <c r="IA206" s="85"/>
      <c r="IB206" s="85"/>
      <c r="IC206" s="85"/>
      <c r="ID206" s="85"/>
      <c r="IE206" s="85"/>
      <c r="IF206" s="85"/>
      <c r="IG206" s="85"/>
      <c r="IH206" s="85"/>
      <c r="II206" s="85"/>
      <c r="IJ206" s="85"/>
      <c r="IK206" s="85"/>
      <c r="IL206" s="85"/>
      <c r="IM206" s="85"/>
      <c r="IN206" s="85"/>
      <c r="IO206" s="85"/>
      <c r="IP206" s="85"/>
      <c r="IQ206" s="85"/>
      <c r="IR206" s="85"/>
      <c r="IS206" s="85"/>
      <c r="IT206" s="85"/>
    </row>
    <row r="207" spans="1:15" s="84" customFormat="1" ht="21" customHeight="1">
      <c r="A207" s="5" t="s">
        <v>14</v>
      </c>
      <c r="B207" s="6">
        <v>951</v>
      </c>
      <c r="C207" s="6" t="s">
        <v>67</v>
      </c>
      <c r="D207" s="7" t="s">
        <v>130</v>
      </c>
      <c r="E207" s="7" t="s">
        <v>16</v>
      </c>
      <c r="F207" s="7">
        <v>220</v>
      </c>
      <c r="G207" s="7" t="s">
        <v>1</v>
      </c>
      <c r="H207" s="8">
        <f>H209+H210</f>
        <v>727000</v>
      </c>
      <c r="I207" s="8">
        <f>I209+I210</f>
        <v>515900</v>
      </c>
      <c r="J207" s="8">
        <f>J209+J210</f>
        <v>515900</v>
      </c>
      <c r="K207" s="8">
        <f>K208</f>
        <v>0</v>
      </c>
      <c r="L207" s="8">
        <f>L208</f>
        <v>0</v>
      </c>
      <c r="M207" s="8">
        <f>M209+M210</f>
        <v>515900</v>
      </c>
      <c r="N207" s="8">
        <f t="shared" si="45"/>
        <v>211100</v>
      </c>
      <c r="O207" s="8">
        <v>0</v>
      </c>
    </row>
    <row r="208" spans="1:15" s="84" customFormat="1" ht="22.5" customHeight="1" hidden="1">
      <c r="A208" s="5" t="s">
        <v>25</v>
      </c>
      <c r="B208" s="6">
        <v>951</v>
      </c>
      <c r="C208" s="6" t="s">
        <v>67</v>
      </c>
      <c r="D208" s="7" t="s">
        <v>130</v>
      </c>
      <c r="E208" s="7" t="s">
        <v>16</v>
      </c>
      <c r="F208" s="7">
        <v>225</v>
      </c>
      <c r="G208" s="31" t="s">
        <v>92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f t="shared" si="45"/>
        <v>0</v>
      </c>
      <c r="O208" s="8">
        <v>0</v>
      </c>
    </row>
    <row r="209" spans="1:15" s="84" customFormat="1" ht="22.5" customHeight="1">
      <c r="A209" s="5" t="s">
        <v>25</v>
      </c>
      <c r="B209" s="6">
        <v>951</v>
      </c>
      <c r="C209" s="6" t="s">
        <v>67</v>
      </c>
      <c r="D209" s="7" t="s">
        <v>130</v>
      </c>
      <c r="E209" s="7" t="s">
        <v>16</v>
      </c>
      <c r="F209" s="7">
        <v>225</v>
      </c>
      <c r="G209" s="31" t="s">
        <v>424</v>
      </c>
      <c r="H209" s="8">
        <v>614100</v>
      </c>
      <c r="I209" s="8">
        <v>405900</v>
      </c>
      <c r="J209" s="8">
        <v>405900</v>
      </c>
      <c r="K209" s="8">
        <v>0</v>
      </c>
      <c r="L209" s="8">
        <v>0</v>
      </c>
      <c r="M209" s="8">
        <v>405900</v>
      </c>
      <c r="N209" s="8">
        <f t="shared" si="45"/>
        <v>208200</v>
      </c>
      <c r="O209" s="8">
        <v>0</v>
      </c>
    </row>
    <row r="210" spans="1:15" s="84" customFormat="1" ht="22.5" customHeight="1">
      <c r="A210" s="5" t="s">
        <v>25</v>
      </c>
      <c r="B210" s="6">
        <v>951</v>
      </c>
      <c r="C210" s="6" t="s">
        <v>67</v>
      </c>
      <c r="D210" s="7" t="s">
        <v>130</v>
      </c>
      <c r="E210" s="7" t="s">
        <v>16</v>
      </c>
      <c r="F210" s="7">
        <v>225</v>
      </c>
      <c r="G210" s="31" t="s">
        <v>467</v>
      </c>
      <c r="H210" s="8">
        <v>112900</v>
      </c>
      <c r="I210" s="8">
        <v>110000</v>
      </c>
      <c r="J210" s="8">
        <v>110000</v>
      </c>
      <c r="K210" s="8">
        <v>0</v>
      </c>
      <c r="L210" s="8">
        <v>0</v>
      </c>
      <c r="M210" s="8">
        <v>110000</v>
      </c>
      <c r="N210" s="8">
        <f>H210-J210</f>
        <v>2900</v>
      </c>
      <c r="O210" s="8">
        <v>0</v>
      </c>
    </row>
    <row r="211" spans="1:15" s="84" customFormat="1" ht="21" customHeight="1">
      <c r="A211" s="5" t="s">
        <v>389</v>
      </c>
      <c r="B211" s="6">
        <v>951</v>
      </c>
      <c r="C211" s="6" t="s">
        <v>67</v>
      </c>
      <c r="D211" s="7" t="s">
        <v>130</v>
      </c>
      <c r="E211" s="7" t="s">
        <v>16</v>
      </c>
      <c r="F211" s="7">
        <v>300</v>
      </c>
      <c r="G211" s="7" t="s">
        <v>1</v>
      </c>
      <c r="H211" s="8">
        <f>H212+H214</f>
        <v>228400</v>
      </c>
      <c r="I211" s="8">
        <f>I212+I214</f>
        <v>228306</v>
      </c>
      <c r="J211" s="8">
        <f>J212+J214</f>
        <v>228306</v>
      </c>
      <c r="K211" s="8">
        <f>K212</f>
        <v>0</v>
      </c>
      <c r="L211" s="8">
        <f>L212</f>
        <v>0</v>
      </c>
      <c r="M211" s="8">
        <f>M212+M214</f>
        <v>228306</v>
      </c>
      <c r="N211" s="8">
        <f t="shared" si="45"/>
        <v>94</v>
      </c>
      <c r="O211" s="8">
        <v>0</v>
      </c>
    </row>
    <row r="212" spans="1:15" s="84" customFormat="1" ht="19.5" customHeight="1">
      <c r="A212" s="5" t="s">
        <v>107</v>
      </c>
      <c r="B212" s="6">
        <v>951</v>
      </c>
      <c r="C212" s="6" t="s">
        <v>67</v>
      </c>
      <c r="D212" s="7" t="s">
        <v>130</v>
      </c>
      <c r="E212" s="7" t="s">
        <v>16</v>
      </c>
      <c r="F212" s="7">
        <v>310</v>
      </c>
      <c r="G212" s="7" t="s">
        <v>1</v>
      </c>
      <c r="H212" s="8">
        <f>H213</f>
        <v>225000</v>
      </c>
      <c r="I212" s="8">
        <f>I213</f>
        <v>225000</v>
      </c>
      <c r="J212" s="8">
        <f>J213</f>
        <v>225000</v>
      </c>
      <c r="K212" s="8">
        <f>K213</f>
        <v>0</v>
      </c>
      <c r="L212" s="8">
        <f>L213</f>
        <v>0</v>
      </c>
      <c r="M212" s="8">
        <f>M213</f>
        <v>225000</v>
      </c>
      <c r="N212" s="8">
        <f t="shared" si="45"/>
        <v>0</v>
      </c>
      <c r="O212" s="8">
        <v>0</v>
      </c>
    </row>
    <row r="213" spans="1:15" s="84" customFormat="1" ht="21" customHeight="1">
      <c r="A213" s="5" t="s">
        <v>107</v>
      </c>
      <c r="B213" s="6">
        <v>951</v>
      </c>
      <c r="C213" s="6" t="s">
        <v>67</v>
      </c>
      <c r="D213" s="7" t="s">
        <v>130</v>
      </c>
      <c r="E213" s="7" t="s">
        <v>16</v>
      </c>
      <c r="F213" s="7">
        <v>310</v>
      </c>
      <c r="G213" s="7">
        <v>123</v>
      </c>
      <c r="H213" s="8">
        <v>225000</v>
      </c>
      <c r="I213" s="8">
        <v>225000</v>
      </c>
      <c r="J213" s="8">
        <v>225000</v>
      </c>
      <c r="K213" s="8">
        <v>0</v>
      </c>
      <c r="L213" s="8">
        <v>0</v>
      </c>
      <c r="M213" s="8">
        <v>225000</v>
      </c>
      <c r="N213" s="8">
        <f t="shared" si="45"/>
        <v>0</v>
      </c>
      <c r="O213" s="8">
        <v>0</v>
      </c>
    </row>
    <row r="214" spans="1:15" s="84" customFormat="1" ht="22.5" customHeight="1">
      <c r="A214" s="5" t="s">
        <v>19</v>
      </c>
      <c r="B214" s="6">
        <v>951</v>
      </c>
      <c r="C214" s="6" t="s">
        <v>67</v>
      </c>
      <c r="D214" s="7" t="s">
        <v>130</v>
      </c>
      <c r="E214" s="7" t="s">
        <v>16</v>
      </c>
      <c r="F214" s="7">
        <v>340</v>
      </c>
      <c r="G214" s="7">
        <v>123</v>
      </c>
      <c r="H214" s="8">
        <f aca="true" t="shared" si="63" ref="H214:M214">H215</f>
        <v>3400</v>
      </c>
      <c r="I214" s="8">
        <f t="shared" si="63"/>
        <v>3306</v>
      </c>
      <c r="J214" s="8">
        <f t="shared" si="63"/>
        <v>3306</v>
      </c>
      <c r="K214" s="8">
        <f t="shared" si="63"/>
        <v>0</v>
      </c>
      <c r="L214" s="8">
        <f t="shared" si="63"/>
        <v>0</v>
      </c>
      <c r="M214" s="8">
        <f t="shared" si="63"/>
        <v>3306</v>
      </c>
      <c r="N214" s="8">
        <f t="shared" si="45"/>
        <v>94</v>
      </c>
      <c r="O214" s="8">
        <v>0</v>
      </c>
    </row>
    <row r="215" spans="1:15" s="84" customFormat="1" ht="34.5" customHeight="1">
      <c r="A215" s="5" t="s">
        <v>454</v>
      </c>
      <c r="B215" s="6">
        <v>951</v>
      </c>
      <c r="C215" s="6" t="s">
        <v>67</v>
      </c>
      <c r="D215" s="7" t="s">
        <v>130</v>
      </c>
      <c r="E215" s="7" t="s">
        <v>16</v>
      </c>
      <c r="F215" s="7">
        <v>346</v>
      </c>
      <c r="G215" s="7">
        <v>100</v>
      </c>
      <c r="H215" s="8">
        <v>3400</v>
      </c>
      <c r="I215" s="8">
        <v>3306</v>
      </c>
      <c r="J215" s="8">
        <v>3306</v>
      </c>
      <c r="K215" s="8">
        <v>0</v>
      </c>
      <c r="L215" s="8">
        <v>0</v>
      </c>
      <c r="M215" s="8">
        <v>3306</v>
      </c>
      <c r="N215" s="8">
        <f t="shared" si="45"/>
        <v>94</v>
      </c>
      <c r="O215" s="8">
        <v>0</v>
      </c>
    </row>
    <row r="216" spans="1:254" s="68" customFormat="1" ht="21.75" customHeight="1">
      <c r="A216" s="1" t="s">
        <v>438</v>
      </c>
      <c r="B216" s="2">
        <v>951</v>
      </c>
      <c r="C216" s="2" t="s">
        <v>67</v>
      </c>
      <c r="D216" s="3" t="s">
        <v>359</v>
      </c>
      <c r="E216" s="3" t="s">
        <v>1</v>
      </c>
      <c r="F216" s="3" t="s">
        <v>1</v>
      </c>
      <c r="G216" s="3" t="s">
        <v>1</v>
      </c>
      <c r="H216" s="4">
        <f aca="true" t="shared" si="64" ref="H216:M216">H217</f>
        <v>90000</v>
      </c>
      <c r="I216" s="4">
        <f t="shared" si="64"/>
        <v>0</v>
      </c>
      <c r="J216" s="4">
        <f t="shared" si="64"/>
        <v>0</v>
      </c>
      <c r="K216" s="4">
        <f t="shared" si="64"/>
        <v>0</v>
      </c>
      <c r="L216" s="4">
        <f t="shared" si="64"/>
        <v>0</v>
      </c>
      <c r="M216" s="4">
        <f t="shared" si="64"/>
        <v>0</v>
      </c>
      <c r="N216" s="4">
        <f t="shared" si="45"/>
        <v>90000</v>
      </c>
      <c r="O216" s="4">
        <v>0</v>
      </c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  <c r="DK216" s="85"/>
      <c r="DL216" s="85"/>
      <c r="DM216" s="85"/>
      <c r="DN216" s="85"/>
      <c r="DO216" s="85"/>
      <c r="DP216" s="85"/>
      <c r="DQ216" s="85"/>
      <c r="DR216" s="85"/>
      <c r="DS216" s="85"/>
      <c r="DT216" s="85"/>
      <c r="DU216" s="85"/>
      <c r="DV216" s="85"/>
      <c r="DW216" s="85"/>
      <c r="DX216" s="85"/>
      <c r="DY216" s="85"/>
      <c r="DZ216" s="85"/>
      <c r="EA216" s="85"/>
      <c r="EB216" s="85"/>
      <c r="EC216" s="85"/>
      <c r="ED216" s="85"/>
      <c r="EE216" s="85"/>
      <c r="EF216" s="85"/>
      <c r="EG216" s="85"/>
      <c r="EH216" s="85"/>
      <c r="EI216" s="85"/>
      <c r="EJ216" s="85"/>
      <c r="EK216" s="85"/>
      <c r="EL216" s="85"/>
      <c r="EM216" s="85"/>
      <c r="EN216" s="85"/>
      <c r="EO216" s="85"/>
      <c r="EP216" s="85"/>
      <c r="EQ216" s="85"/>
      <c r="ER216" s="85"/>
      <c r="ES216" s="85"/>
      <c r="ET216" s="85"/>
      <c r="EU216" s="85"/>
      <c r="EV216" s="85"/>
      <c r="EW216" s="85"/>
      <c r="EX216" s="85"/>
      <c r="EY216" s="85"/>
      <c r="EZ216" s="85"/>
      <c r="FA216" s="85"/>
      <c r="FB216" s="85"/>
      <c r="FC216" s="85"/>
      <c r="FD216" s="85"/>
      <c r="FE216" s="85"/>
      <c r="FF216" s="85"/>
      <c r="FG216" s="85"/>
      <c r="FH216" s="85"/>
      <c r="FI216" s="85"/>
      <c r="FJ216" s="85"/>
      <c r="FK216" s="85"/>
      <c r="FL216" s="85"/>
      <c r="FM216" s="85"/>
      <c r="FN216" s="85"/>
      <c r="FO216" s="85"/>
      <c r="FP216" s="85"/>
      <c r="FQ216" s="85"/>
      <c r="FR216" s="85"/>
      <c r="FS216" s="85"/>
      <c r="FT216" s="85"/>
      <c r="FU216" s="85"/>
      <c r="FV216" s="85"/>
      <c r="FW216" s="85"/>
      <c r="FX216" s="85"/>
      <c r="FY216" s="85"/>
      <c r="FZ216" s="85"/>
      <c r="GA216" s="85"/>
      <c r="GB216" s="85"/>
      <c r="GC216" s="85"/>
      <c r="GD216" s="85"/>
      <c r="GE216" s="85"/>
      <c r="GF216" s="85"/>
      <c r="GG216" s="85"/>
      <c r="GH216" s="85"/>
      <c r="GI216" s="85"/>
      <c r="GJ216" s="85"/>
      <c r="GK216" s="85"/>
      <c r="GL216" s="85"/>
      <c r="GM216" s="85"/>
      <c r="GN216" s="85"/>
      <c r="GO216" s="85"/>
      <c r="GP216" s="85"/>
      <c r="GQ216" s="85"/>
      <c r="GR216" s="85"/>
      <c r="GS216" s="85"/>
      <c r="GT216" s="85"/>
      <c r="GU216" s="85"/>
      <c r="GV216" s="85"/>
      <c r="GW216" s="85"/>
      <c r="GX216" s="85"/>
      <c r="GY216" s="85"/>
      <c r="GZ216" s="85"/>
      <c r="HA216" s="85"/>
      <c r="HB216" s="85"/>
      <c r="HC216" s="85"/>
      <c r="HD216" s="85"/>
      <c r="HE216" s="85"/>
      <c r="HF216" s="85"/>
      <c r="HG216" s="85"/>
      <c r="HH216" s="85"/>
      <c r="HI216" s="85"/>
      <c r="HJ216" s="85"/>
      <c r="HK216" s="85"/>
      <c r="HL216" s="85"/>
      <c r="HM216" s="85"/>
      <c r="HN216" s="85"/>
      <c r="HO216" s="85"/>
      <c r="HP216" s="85"/>
      <c r="HQ216" s="85"/>
      <c r="HR216" s="85"/>
      <c r="HS216" s="85"/>
      <c r="HT216" s="85"/>
      <c r="HU216" s="85"/>
      <c r="HV216" s="85"/>
      <c r="HW216" s="85"/>
      <c r="HX216" s="85"/>
      <c r="HY216" s="85"/>
      <c r="HZ216" s="85"/>
      <c r="IA216" s="85"/>
      <c r="IB216" s="85"/>
      <c r="IC216" s="85"/>
      <c r="ID216" s="85"/>
      <c r="IE216" s="85"/>
      <c r="IF216" s="85"/>
      <c r="IG216" s="85"/>
      <c r="IH216" s="85"/>
      <c r="II216" s="85"/>
      <c r="IJ216" s="85"/>
      <c r="IK216" s="85"/>
      <c r="IL216" s="85"/>
      <c r="IM216" s="85"/>
      <c r="IN216" s="85"/>
      <c r="IO216" s="85"/>
      <c r="IP216" s="85"/>
      <c r="IQ216" s="85"/>
      <c r="IR216" s="85"/>
      <c r="IS216" s="85"/>
      <c r="IT216" s="85"/>
    </row>
    <row r="217" spans="1:15" s="84" customFormat="1" ht="21" customHeight="1">
      <c r="A217" s="5" t="s">
        <v>14</v>
      </c>
      <c r="B217" s="6">
        <v>951</v>
      </c>
      <c r="C217" s="6" t="s">
        <v>67</v>
      </c>
      <c r="D217" s="7" t="s">
        <v>359</v>
      </c>
      <c r="E217" s="7" t="s">
        <v>16</v>
      </c>
      <c r="F217" s="7">
        <v>220</v>
      </c>
      <c r="G217" s="7" t="s">
        <v>1</v>
      </c>
      <c r="H217" s="8">
        <f>H218+H219</f>
        <v>90000</v>
      </c>
      <c r="I217" s="8">
        <f>I218+I219</f>
        <v>0</v>
      </c>
      <c r="J217" s="8">
        <f>J218+J219</f>
        <v>0</v>
      </c>
      <c r="K217" s="8">
        <f>K219</f>
        <v>0</v>
      </c>
      <c r="L217" s="8">
        <f>L219</f>
        <v>0</v>
      </c>
      <c r="M217" s="8">
        <f>M218+M219</f>
        <v>0</v>
      </c>
      <c r="N217" s="8">
        <f t="shared" si="45"/>
        <v>90000</v>
      </c>
      <c r="O217" s="8">
        <v>0</v>
      </c>
    </row>
    <row r="218" spans="1:15" s="84" customFormat="1" ht="22.5" customHeight="1">
      <c r="A218" s="5" t="s">
        <v>17</v>
      </c>
      <c r="B218" s="6">
        <v>951</v>
      </c>
      <c r="C218" s="6" t="s">
        <v>67</v>
      </c>
      <c r="D218" s="7" t="s">
        <v>359</v>
      </c>
      <c r="E218" s="7" t="s">
        <v>16</v>
      </c>
      <c r="F218" s="7">
        <v>226</v>
      </c>
      <c r="G218" s="31" t="s">
        <v>424</v>
      </c>
      <c r="H218" s="8">
        <v>20000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f t="shared" si="45"/>
        <v>20000</v>
      </c>
      <c r="O218" s="8">
        <v>0</v>
      </c>
    </row>
    <row r="219" spans="1:15" s="84" customFormat="1" ht="22.5" customHeight="1">
      <c r="A219" s="5" t="s">
        <v>17</v>
      </c>
      <c r="B219" s="6">
        <v>951</v>
      </c>
      <c r="C219" s="6" t="s">
        <v>67</v>
      </c>
      <c r="D219" s="7" t="s">
        <v>359</v>
      </c>
      <c r="E219" s="7" t="s">
        <v>16</v>
      </c>
      <c r="F219" s="7">
        <v>226</v>
      </c>
      <c r="G219" s="31" t="s">
        <v>467</v>
      </c>
      <c r="H219" s="8">
        <v>70000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f t="shared" si="45"/>
        <v>70000</v>
      </c>
      <c r="O219" s="8">
        <v>0</v>
      </c>
    </row>
    <row r="220" spans="1:254" s="68" customFormat="1" ht="24.75" customHeight="1" hidden="1">
      <c r="A220" s="1" t="s">
        <v>339</v>
      </c>
      <c r="B220" s="2">
        <v>951</v>
      </c>
      <c r="C220" s="2" t="s">
        <v>67</v>
      </c>
      <c r="D220" s="3" t="s">
        <v>338</v>
      </c>
      <c r="E220" s="7"/>
      <c r="F220" s="7"/>
      <c r="G220" s="7"/>
      <c r="H220" s="4">
        <f aca="true" t="shared" si="65" ref="H220:M220">H221+H225+H223</f>
        <v>0</v>
      </c>
      <c r="I220" s="4">
        <f t="shared" si="65"/>
        <v>0</v>
      </c>
      <c r="J220" s="4">
        <f t="shared" si="65"/>
        <v>0</v>
      </c>
      <c r="K220" s="4">
        <f t="shared" si="65"/>
        <v>0</v>
      </c>
      <c r="L220" s="4">
        <f t="shared" si="65"/>
        <v>0</v>
      </c>
      <c r="M220" s="4">
        <f t="shared" si="65"/>
        <v>0</v>
      </c>
      <c r="N220" s="8">
        <f t="shared" si="45"/>
        <v>0</v>
      </c>
      <c r="O220" s="8">
        <v>0</v>
      </c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  <c r="DK220" s="85"/>
      <c r="DL220" s="85"/>
      <c r="DM220" s="85"/>
      <c r="DN220" s="85"/>
      <c r="DO220" s="85"/>
      <c r="DP220" s="85"/>
      <c r="DQ220" s="85"/>
      <c r="DR220" s="85"/>
      <c r="DS220" s="85"/>
      <c r="DT220" s="85"/>
      <c r="DU220" s="85"/>
      <c r="DV220" s="85"/>
      <c r="DW220" s="85"/>
      <c r="DX220" s="85"/>
      <c r="DY220" s="85"/>
      <c r="DZ220" s="85"/>
      <c r="EA220" s="85"/>
      <c r="EB220" s="85"/>
      <c r="EC220" s="85"/>
      <c r="ED220" s="85"/>
      <c r="EE220" s="85"/>
      <c r="EF220" s="85"/>
      <c r="EG220" s="85"/>
      <c r="EH220" s="85"/>
      <c r="EI220" s="85"/>
      <c r="EJ220" s="85"/>
      <c r="EK220" s="85"/>
      <c r="EL220" s="85"/>
      <c r="EM220" s="85"/>
      <c r="EN220" s="85"/>
      <c r="EO220" s="85"/>
      <c r="EP220" s="85"/>
      <c r="EQ220" s="85"/>
      <c r="ER220" s="85"/>
      <c r="ES220" s="85"/>
      <c r="ET220" s="85"/>
      <c r="EU220" s="85"/>
      <c r="EV220" s="85"/>
      <c r="EW220" s="85"/>
      <c r="EX220" s="85"/>
      <c r="EY220" s="85"/>
      <c r="EZ220" s="85"/>
      <c r="FA220" s="85"/>
      <c r="FB220" s="85"/>
      <c r="FC220" s="85"/>
      <c r="FD220" s="85"/>
      <c r="FE220" s="85"/>
      <c r="FF220" s="85"/>
      <c r="FG220" s="85"/>
      <c r="FH220" s="85"/>
      <c r="FI220" s="85"/>
      <c r="FJ220" s="85"/>
      <c r="FK220" s="85"/>
      <c r="FL220" s="85"/>
      <c r="FM220" s="85"/>
      <c r="FN220" s="85"/>
      <c r="FO220" s="85"/>
      <c r="FP220" s="85"/>
      <c r="FQ220" s="85"/>
      <c r="FR220" s="85"/>
      <c r="FS220" s="85"/>
      <c r="FT220" s="85"/>
      <c r="FU220" s="85"/>
      <c r="FV220" s="85"/>
      <c r="FW220" s="85"/>
      <c r="FX220" s="85"/>
      <c r="FY220" s="85"/>
      <c r="FZ220" s="85"/>
      <c r="GA220" s="85"/>
      <c r="GB220" s="85"/>
      <c r="GC220" s="85"/>
      <c r="GD220" s="85"/>
      <c r="GE220" s="85"/>
      <c r="GF220" s="85"/>
      <c r="GG220" s="85"/>
      <c r="GH220" s="85"/>
      <c r="GI220" s="85"/>
      <c r="GJ220" s="85"/>
      <c r="GK220" s="85"/>
      <c r="GL220" s="85"/>
      <c r="GM220" s="85"/>
      <c r="GN220" s="85"/>
      <c r="GO220" s="85"/>
      <c r="GP220" s="85"/>
      <c r="GQ220" s="85"/>
      <c r="GR220" s="85"/>
      <c r="GS220" s="85"/>
      <c r="GT220" s="85"/>
      <c r="GU220" s="85"/>
      <c r="GV220" s="85"/>
      <c r="GW220" s="85"/>
      <c r="GX220" s="85"/>
      <c r="GY220" s="85"/>
      <c r="GZ220" s="85"/>
      <c r="HA220" s="85"/>
      <c r="HB220" s="85"/>
      <c r="HC220" s="85"/>
      <c r="HD220" s="85"/>
      <c r="HE220" s="85"/>
      <c r="HF220" s="85"/>
      <c r="HG220" s="85"/>
      <c r="HH220" s="85"/>
      <c r="HI220" s="85"/>
      <c r="HJ220" s="85"/>
      <c r="HK220" s="85"/>
      <c r="HL220" s="85"/>
      <c r="HM220" s="85"/>
      <c r="HN220" s="85"/>
      <c r="HO220" s="85"/>
      <c r="HP220" s="85"/>
      <c r="HQ220" s="85"/>
      <c r="HR220" s="85"/>
      <c r="HS220" s="85"/>
      <c r="HT220" s="85"/>
      <c r="HU220" s="85"/>
      <c r="HV220" s="85"/>
      <c r="HW220" s="85"/>
      <c r="HX220" s="85"/>
      <c r="HY220" s="85"/>
      <c r="HZ220" s="85"/>
      <c r="IA220" s="85"/>
      <c r="IB220" s="85"/>
      <c r="IC220" s="85"/>
      <c r="ID220" s="85"/>
      <c r="IE220" s="85"/>
      <c r="IF220" s="85"/>
      <c r="IG220" s="85"/>
      <c r="IH220" s="85"/>
      <c r="II220" s="85"/>
      <c r="IJ220" s="85"/>
      <c r="IK220" s="85"/>
      <c r="IL220" s="85"/>
      <c r="IM220" s="85"/>
      <c r="IN220" s="85"/>
      <c r="IO220" s="85"/>
      <c r="IP220" s="85"/>
      <c r="IQ220" s="85"/>
      <c r="IR220" s="85"/>
      <c r="IS220" s="85"/>
      <c r="IT220" s="85"/>
    </row>
    <row r="221" spans="1:15" s="84" customFormat="1" ht="20.25" customHeight="1" hidden="1">
      <c r="A221" s="5" t="s">
        <v>14</v>
      </c>
      <c r="B221" s="6">
        <v>951</v>
      </c>
      <c r="C221" s="6" t="s">
        <v>67</v>
      </c>
      <c r="D221" s="7" t="s">
        <v>338</v>
      </c>
      <c r="E221" s="7" t="s">
        <v>16</v>
      </c>
      <c r="F221" s="7" t="s">
        <v>15</v>
      </c>
      <c r="G221" s="7" t="s">
        <v>1</v>
      </c>
      <c r="H221" s="8">
        <f aca="true" t="shared" si="66" ref="H221:M221">H222</f>
        <v>0</v>
      </c>
      <c r="I221" s="8">
        <f t="shared" si="66"/>
        <v>0</v>
      </c>
      <c r="J221" s="8">
        <f t="shared" si="66"/>
        <v>0</v>
      </c>
      <c r="K221" s="8">
        <f t="shared" si="66"/>
        <v>0</v>
      </c>
      <c r="L221" s="8">
        <f t="shared" si="66"/>
        <v>0</v>
      </c>
      <c r="M221" s="8">
        <f t="shared" si="66"/>
        <v>0</v>
      </c>
      <c r="N221" s="8">
        <f t="shared" si="45"/>
        <v>0</v>
      </c>
      <c r="O221" s="8">
        <v>0</v>
      </c>
    </row>
    <row r="222" spans="1:15" s="84" customFormat="1" ht="19.5" customHeight="1" hidden="1">
      <c r="A222" s="5" t="s">
        <v>25</v>
      </c>
      <c r="B222" s="6">
        <v>951</v>
      </c>
      <c r="C222" s="6" t="s">
        <v>67</v>
      </c>
      <c r="D222" s="7" t="s">
        <v>338</v>
      </c>
      <c r="E222" s="7" t="s">
        <v>16</v>
      </c>
      <c r="F222" s="7" t="s">
        <v>26</v>
      </c>
      <c r="G222" s="7" t="s">
        <v>8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f t="shared" si="45"/>
        <v>0</v>
      </c>
      <c r="O222" s="8">
        <v>0</v>
      </c>
    </row>
    <row r="223" spans="1:15" s="84" customFormat="1" ht="19.5" customHeight="1" hidden="1">
      <c r="A223" s="5"/>
      <c r="B223" s="6">
        <v>951</v>
      </c>
      <c r="C223" s="6" t="s">
        <v>67</v>
      </c>
      <c r="D223" s="7" t="s">
        <v>130</v>
      </c>
      <c r="E223" s="7" t="s">
        <v>16</v>
      </c>
      <c r="F223" s="7">
        <v>310</v>
      </c>
      <c r="G223" s="7" t="s">
        <v>1</v>
      </c>
      <c r="H223" s="8">
        <f aca="true" t="shared" si="67" ref="H223:M223">H224</f>
        <v>0</v>
      </c>
      <c r="I223" s="8">
        <f t="shared" si="67"/>
        <v>0</v>
      </c>
      <c r="J223" s="8">
        <f t="shared" si="67"/>
        <v>0</v>
      </c>
      <c r="K223" s="8">
        <f t="shared" si="67"/>
        <v>0</v>
      </c>
      <c r="L223" s="8">
        <f t="shared" si="67"/>
        <v>0</v>
      </c>
      <c r="M223" s="8">
        <f t="shared" si="67"/>
        <v>0</v>
      </c>
      <c r="N223" s="8">
        <f t="shared" si="45"/>
        <v>0</v>
      </c>
      <c r="O223" s="8">
        <v>0</v>
      </c>
    </row>
    <row r="224" spans="1:15" s="84" customFormat="1" ht="19.5" customHeight="1" hidden="1">
      <c r="A224" s="5"/>
      <c r="B224" s="6">
        <v>951</v>
      </c>
      <c r="C224" s="6" t="s">
        <v>67</v>
      </c>
      <c r="D224" s="7" t="s">
        <v>130</v>
      </c>
      <c r="E224" s="7" t="s">
        <v>16</v>
      </c>
      <c r="F224" s="7">
        <v>310</v>
      </c>
      <c r="G224" s="7" t="s">
        <v>8</v>
      </c>
      <c r="H224" s="8">
        <v>0</v>
      </c>
      <c r="I224" s="8">
        <v>0</v>
      </c>
      <c r="J224" s="8">
        <v>0</v>
      </c>
      <c r="K224" s="8"/>
      <c r="L224" s="8"/>
      <c r="M224" s="8">
        <v>0</v>
      </c>
      <c r="N224" s="8">
        <f t="shared" si="45"/>
        <v>0</v>
      </c>
      <c r="O224" s="8">
        <v>0</v>
      </c>
    </row>
    <row r="225" spans="1:15" s="84" customFormat="1" ht="20.25" customHeight="1" hidden="1">
      <c r="A225" s="5" t="s">
        <v>19</v>
      </c>
      <c r="B225" s="6">
        <v>951</v>
      </c>
      <c r="C225" s="6" t="s">
        <v>67</v>
      </c>
      <c r="D225" s="7" t="s">
        <v>338</v>
      </c>
      <c r="E225" s="7" t="s">
        <v>16</v>
      </c>
      <c r="F225" s="7" t="s">
        <v>20</v>
      </c>
      <c r="G225" s="7" t="s">
        <v>1</v>
      </c>
      <c r="H225" s="8">
        <f aca="true" t="shared" si="68" ref="H225:M225">H226</f>
        <v>0</v>
      </c>
      <c r="I225" s="8">
        <f t="shared" si="68"/>
        <v>0</v>
      </c>
      <c r="J225" s="8">
        <f t="shared" si="68"/>
        <v>0</v>
      </c>
      <c r="K225" s="8">
        <f t="shared" si="68"/>
        <v>0</v>
      </c>
      <c r="L225" s="8">
        <f t="shared" si="68"/>
        <v>0</v>
      </c>
      <c r="M225" s="8">
        <f t="shared" si="68"/>
        <v>0</v>
      </c>
      <c r="N225" s="8">
        <f t="shared" si="45"/>
        <v>0</v>
      </c>
      <c r="O225" s="8">
        <v>0</v>
      </c>
    </row>
    <row r="226" spans="1:15" s="84" customFormat="1" ht="18.75" customHeight="1" hidden="1">
      <c r="A226" s="5" t="s">
        <v>19</v>
      </c>
      <c r="B226" s="6">
        <v>951</v>
      </c>
      <c r="C226" s="6" t="s">
        <v>67</v>
      </c>
      <c r="D226" s="7" t="s">
        <v>338</v>
      </c>
      <c r="E226" s="7" t="s">
        <v>16</v>
      </c>
      <c r="F226" s="7" t="s">
        <v>20</v>
      </c>
      <c r="G226" s="7" t="s">
        <v>8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f t="shared" si="45"/>
        <v>0</v>
      </c>
      <c r="O226" s="8">
        <v>0</v>
      </c>
    </row>
    <row r="227" spans="1:254" s="68" customFormat="1" ht="32.25" customHeight="1">
      <c r="A227" s="1" t="s">
        <v>440</v>
      </c>
      <c r="B227" s="2">
        <v>951</v>
      </c>
      <c r="C227" s="2" t="s">
        <v>67</v>
      </c>
      <c r="D227" s="3" t="s">
        <v>439</v>
      </c>
      <c r="E227" s="3" t="s">
        <v>1</v>
      </c>
      <c r="F227" s="3" t="s">
        <v>1</v>
      </c>
      <c r="G227" s="3" t="s">
        <v>1</v>
      </c>
      <c r="H227" s="4">
        <f aca="true" t="shared" si="69" ref="H227:M227">H228</f>
        <v>10000</v>
      </c>
      <c r="I227" s="4">
        <f t="shared" si="69"/>
        <v>0</v>
      </c>
      <c r="J227" s="4">
        <f t="shared" si="69"/>
        <v>0</v>
      </c>
      <c r="K227" s="4">
        <f t="shared" si="69"/>
        <v>0</v>
      </c>
      <c r="L227" s="4">
        <f t="shared" si="69"/>
        <v>0</v>
      </c>
      <c r="M227" s="4">
        <f t="shared" si="69"/>
        <v>0</v>
      </c>
      <c r="N227" s="4">
        <f>H227-J227</f>
        <v>10000</v>
      </c>
      <c r="O227" s="4">
        <v>0</v>
      </c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  <c r="DK227" s="85"/>
      <c r="DL227" s="85"/>
      <c r="DM227" s="85"/>
      <c r="DN227" s="85"/>
      <c r="DO227" s="85"/>
      <c r="DP227" s="85"/>
      <c r="DQ227" s="85"/>
      <c r="DR227" s="85"/>
      <c r="DS227" s="85"/>
      <c r="DT227" s="85"/>
      <c r="DU227" s="85"/>
      <c r="DV227" s="85"/>
      <c r="DW227" s="85"/>
      <c r="DX227" s="85"/>
      <c r="DY227" s="85"/>
      <c r="DZ227" s="85"/>
      <c r="EA227" s="85"/>
      <c r="EB227" s="85"/>
      <c r="EC227" s="85"/>
      <c r="ED227" s="85"/>
      <c r="EE227" s="85"/>
      <c r="EF227" s="85"/>
      <c r="EG227" s="85"/>
      <c r="EH227" s="85"/>
      <c r="EI227" s="85"/>
      <c r="EJ227" s="85"/>
      <c r="EK227" s="85"/>
      <c r="EL227" s="85"/>
      <c r="EM227" s="85"/>
      <c r="EN227" s="85"/>
      <c r="EO227" s="85"/>
      <c r="EP227" s="85"/>
      <c r="EQ227" s="85"/>
      <c r="ER227" s="85"/>
      <c r="ES227" s="85"/>
      <c r="ET227" s="85"/>
      <c r="EU227" s="85"/>
      <c r="EV227" s="85"/>
      <c r="EW227" s="85"/>
      <c r="EX227" s="85"/>
      <c r="EY227" s="85"/>
      <c r="EZ227" s="85"/>
      <c r="FA227" s="85"/>
      <c r="FB227" s="85"/>
      <c r="FC227" s="85"/>
      <c r="FD227" s="85"/>
      <c r="FE227" s="85"/>
      <c r="FF227" s="85"/>
      <c r="FG227" s="85"/>
      <c r="FH227" s="85"/>
      <c r="FI227" s="85"/>
      <c r="FJ227" s="85"/>
      <c r="FK227" s="85"/>
      <c r="FL227" s="85"/>
      <c r="FM227" s="85"/>
      <c r="FN227" s="85"/>
      <c r="FO227" s="85"/>
      <c r="FP227" s="85"/>
      <c r="FQ227" s="85"/>
      <c r="FR227" s="85"/>
      <c r="FS227" s="85"/>
      <c r="FT227" s="85"/>
      <c r="FU227" s="85"/>
      <c r="FV227" s="85"/>
      <c r="FW227" s="85"/>
      <c r="FX227" s="85"/>
      <c r="FY227" s="85"/>
      <c r="FZ227" s="85"/>
      <c r="GA227" s="85"/>
      <c r="GB227" s="85"/>
      <c r="GC227" s="85"/>
      <c r="GD227" s="85"/>
      <c r="GE227" s="85"/>
      <c r="GF227" s="85"/>
      <c r="GG227" s="85"/>
      <c r="GH227" s="85"/>
      <c r="GI227" s="85"/>
      <c r="GJ227" s="85"/>
      <c r="GK227" s="85"/>
      <c r="GL227" s="85"/>
      <c r="GM227" s="85"/>
      <c r="GN227" s="85"/>
      <c r="GO227" s="85"/>
      <c r="GP227" s="85"/>
      <c r="GQ227" s="85"/>
      <c r="GR227" s="85"/>
      <c r="GS227" s="85"/>
      <c r="GT227" s="85"/>
      <c r="GU227" s="85"/>
      <c r="GV227" s="85"/>
      <c r="GW227" s="85"/>
      <c r="GX227" s="85"/>
      <c r="GY227" s="85"/>
      <c r="GZ227" s="85"/>
      <c r="HA227" s="85"/>
      <c r="HB227" s="85"/>
      <c r="HC227" s="85"/>
      <c r="HD227" s="85"/>
      <c r="HE227" s="85"/>
      <c r="HF227" s="85"/>
      <c r="HG227" s="85"/>
      <c r="HH227" s="85"/>
      <c r="HI227" s="85"/>
      <c r="HJ227" s="85"/>
      <c r="HK227" s="85"/>
      <c r="HL227" s="85"/>
      <c r="HM227" s="85"/>
      <c r="HN227" s="85"/>
      <c r="HO227" s="85"/>
      <c r="HP227" s="85"/>
      <c r="HQ227" s="85"/>
      <c r="HR227" s="85"/>
      <c r="HS227" s="85"/>
      <c r="HT227" s="85"/>
      <c r="HU227" s="85"/>
      <c r="HV227" s="85"/>
      <c r="HW227" s="85"/>
      <c r="HX227" s="85"/>
      <c r="HY227" s="85"/>
      <c r="HZ227" s="85"/>
      <c r="IA227" s="85"/>
      <c r="IB227" s="85"/>
      <c r="IC227" s="85"/>
      <c r="ID227" s="85"/>
      <c r="IE227" s="85"/>
      <c r="IF227" s="85"/>
      <c r="IG227" s="85"/>
      <c r="IH227" s="85"/>
      <c r="II227" s="85"/>
      <c r="IJ227" s="85"/>
      <c r="IK227" s="85"/>
      <c r="IL227" s="85"/>
      <c r="IM227" s="85"/>
      <c r="IN227" s="85"/>
      <c r="IO227" s="85"/>
      <c r="IP227" s="85"/>
      <c r="IQ227" s="85"/>
      <c r="IR227" s="85"/>
      <c r="IS227" s="85"/>
      <c r="IT227" s="85"/>
    </row>
    <row r="228" spans="1:15" s="84" customFormat="1" ht="21" customHeight="1">
      <c r="A228" s="5" t="s">
        <v>14</v>
      </c>
      <c r="B228" s="6">
        <v>951</v>
      </c>
      <c r="C228" s="6" t="s">
        <v>67</v>
      </c>
      <c r="D228" s="7" t="s">
        <v>439</v>
      </c>
      <c r="E228" s="7" t="s">
        <v>16</v>
      </c>
      <c r="F228" s="7">
        <v>220</v>
      </c>
      <c r="G228" s="7" t="s">
        <v>1</v>
      </c>
      <c r="H228" s="8">
        <f>H229+H230</f>
        <v>10000</v>
      </c>
      <c r="I228" s="8">
        <f>I229+I230</f>
        <v>0</v>
      </c>
      <c r="J228" s="8">
        <f>J229+J230</f>
        <v>0</v>
      </c>
      <c r="K228" s="8">
        <f>K230</f>
        <v>0</v>
      </c>
      <c r="L228" s="8">
        <f>L230</f>
        <v>0</v>
      </c>
      <c r="M228" s="8">
        <f>M229+M230</f>
        <v>0</v>
      </c>
      <c r="N228" s="8">
        <f>H228-J228</f>
        <v>10000</v>
      </c>
      <c r="O228" s="8">
        <v>0</v>
      </c>
    </row>
    <row r="229" spans="1:15" s="84" customFormat="1" ht="22.5" customHeight="1">
      <c r="A229" s="5" t="s">
        <v>25</v>
      </c>
      <c r="B229" s="6">
        <v>951</v>
      </c>
      <c r="C229" s="6" t="s">
        <v>67</v>
      </c>
      <c r="D229" s="7" t="s">
        <v>439</v>
      </c>
      <c r="E229" s="7" t="s">
        <v>16</v>
      </c>
      <c r="F229" s="7">
        <v>225</v>
      </c>
      <c r="G229" s="31" t="s">
        <v>424</v>
      </c>
      <c r="H229" s="8">
        <v>10000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f>H229-J229</f>
        <v>10000</v>
      </c>
      <c r="O229" s="8">
        <v>0</v>
      </c>
    </row>
    <row r="230" spans="1:15" s="84" customFormat="1" ht="22.5" customHeight="1" hidden="1">
      <c r="A230" s="5" t="s">
        <v>17</v>
      </c>
      <c r="B230" s="6">
        <v>951</v>
      </c>
      <c r="C230" s="6" t="s">
        <v>67</v>
      </c>
      <c r="D230" s="7" t="s">
        <v>439</v>
      </c>
      <c r="E230" s="7" t="s">
        <v>16</v>
      </c>
      <c r="F230" s="7">
        <v>226</v>
      </c>
      <c r="G230" s="31" t="s">
        <v>92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f>H230-J230</f>
        <v>0</v>
      </c>
      <c r="O230" s="8">
        <v>0</v>
      </c>
    </row>
    <row r="231" spans="1:254" s="68" customFormat="1" ht="76.5" customHeight="1">
      <c r="A231" s="1" t="s">
        <v>122</v>
      </c>
      <c r="B231" s="2">
        <v>951</v>
      </c>
      <c r="C231" s="2" t="s">
        <v>357</v>
      </c>
      <c r="D231" s="30" t="s">
        <v>123</v>
      </c>
      <c r="E231" s="3" t="s">
        <v>1</v>
      </c>
      <c r="F231" s="3" t="s">
        <v>1</v>
      </c>
      <c r="G231" s="3" t="s">
        <v>1</v>
      </c>
      <c r="H231" s="4">
        <f>H232</f>
        <v>10500</v>
      </c>
      <c r="I231" s="4">
        <f aca="true" t="shared" si="70" ref="I231:M232">I232</f>
        <v>10500</v>
      </c>
      <c r="J231" s="4">
        <f t="shared" si="70"/>
        <v>10500</v>
      </c>
      <c r="K231" s="4">
        <f t="shared" si="70"/>
        <v>0</v>
      </c>
      <c r="L231" s="4">
        <f t="shared" si="70"/>
        <v>0</v>
      </c>
      <c r="M231" s="4">
        <f t="shared" si="70"/>
        <v>10500</v>
      </c>
      <c r="N231" s="4">
        <f aca="true" t="shared" si="71" ref="N231:N246">H231-J231</f>
        <v>0</v>
      </c>
      <c r="O231" s="4">
        <v>0</v>
      </c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  <c r="DK231" s="85"/>
      <c r="DL231" s="85"/>
      <c r="DM231" s="85"/>
      <c r="DN231" s="85"/>
      <c r="DO231" s="85"/>
      <c r="DP231" s="85"/>
      <c r="DQ231" s="85"/>
      <c r="DR231" s="85"/>
      <c r="DS231" s="85"/>
      <c r="DT231" s="85"/>
      <c r="DU231" s="85"/>
      <c r="DV231" s="85"/>
      <c r="DW231" s="85"/>
      <c r="DX231" s="85"/>
      <c r="DY231" s="85"/>
      <c r="DZ231" s="85"/>
      <c r="EA231" s="85"/>
      <c r="EB231" s="85"/>
      <c r="EC231" s="85"/>
      <c r="ED231" s="85"/>
      <c r="EE231" s="85"/>
      <c r="EF231" s="85"/>
      <c r="EG231" s="85"/>
      <c r="EH231" s="85"/>
      <c r="EI231" s="85"/>
      <c r="EJ231" s="85"/>
      <c r="EK231" s="85"/>
      <c r="EL231" s="85"/>
      <c r="EM231" s="85"/>
      <c r="EN231" s="85"/>
      <c r="EO231" s="85"/>
      <c r="EP231" s="85"/>
      <c r="EQ231" s="85"/>
      <c r="ER231" s="85"/>
      <c r="ES231" s="85"/>
      <c r="ET231" s="85"/>
      <c r="EU231" s="85"/>
      <c r="EV231" s="85"/>
      <c r="EW231" s="85"/>
      <c r="EX231" s="85"/>
      <c r="EY231" s="85"/>
      <c r="EZ231" s="85"/>
      <c r="FA231" s="85"/>
      <c r="FB231" s="85"/>
      <c r="FC231" s="85"/>
      <c r="FD231" s="85"/>
      <c r="FE231" s="85"/>
      <c r="FF231" s="85"/>
      <c r="FG231" s="85"/>
      <c r="FH231" s="85"/>
      <c r="FI231" s="85"/>
      <c r="FJ231" s="85"/>
      <c r="FK231" s="85"/>
      <c r="FL231" s="85"/>
      <c r="FM231" s="85"/>
      <c r="FN231" s="85"/>
      <c r="FO231" s="85"/>
      <c r="FP231" s="85"/>
      <c r="FQ231" s="85"/>
      <c r="FR231" s="85"/>
      <c r="FS231" s="85"/>
      <c r="FT231" s="85"/>
      <c r="FU231" s="85"/>
      <c r="FV231" s="85"/>
      <c r="FW231" s="85"/>
      <c r="FX231" s="85"/>
      <c r="FY231" s="85"/>
      <c r="FZ231" s="85"/>
      <c r="GA231" s="85"/>
      <c r="GB231" s="85"/>
      <c r="GC231" s="85"/>
      <c r="GD231" s="85"/>
      <c r="GE231" s="85"/>
      <c r="GF231" s="85"/>
      <c r="GG231" s="85"/>
      <c r="GH231" s="85"/>
      <c r="GI231" s="85"/>
      <c r="GJ231" s="85"/>
      <c r="GK231" s="85"/>
      <c r="GL231" s="85"/>
      <c r="GM231" s="85"/>
      <c r="GN231" s="85"/>
      <c r="GO231" s="85"/>
      <c r="GP231" s="85"/>
      <c r="GQ231" s="85"/>
      <c r="GR231" s="85"/>
      <c r="GS231" s="85"/>
      <c r="GT231" s="85"/>
      <c r="GU231" s="85"/>
      <c r="GV231" s="85"/>
      <c r="GW231" s="85"/>
      <c r="GX231" s="85"/>
      <c r="GY231" s="85"/>
      <c r="GZ231" s="85"/>
      <c r="HA231" s="85"/>
      <c r="HB231" s="85"/>
      <c r="HC231" s="85"/>
      <c r="HD231" s="85"/>
      <c r="HE231" s="85"/>
      <c r="HF231" s="85"/>
      <c r="HG231" s="85"/>
      <c r="HH231" s="85"/>
      <c r="HI231" s="85"/>
      <c r="HJ231" s="85"/>
      <c r="HK231" s="85"/>
      <c r="HL231" s="85"/>
      <c r="HM231" s="85"/>
      <c r="HN231" s="85"/>
      <c r="HO231" s="85"/>
      <c r="HP231" s="85"/>
      <c r="HQ231" s="85"/>
      <c r="HR231" s="85"/>
      <c r="HS231" s="85"/>
      <c r="HT231" s="85"/>
      <c r="HU231" s="85"/>
      <c r="HV231" s="85"/>
      <c r="HW231" s="85"/>
      <c r="HX231" s="85"/>
      <c r="HY231" s="85"/>
      <c r="HZ231" s="85"/>
      <c r="IA231" s="85"/>
      <c r="IB231" s="85"/>
      <c r="IC231" s="85"/>
      <c r="ID231" s="85"/>
      <c r="IE231" s="85"/>
      <c r="IF231" s="85"/>
      <c r="IG231" s="85"/>
      <c r="IH231" s="85"/>
      <c r="II231" s="85"/>
      <c r="IJ231" s="85"/>
      <c r="IK231" s="85"/>
      <c r="IL231" s="85"/>
      <c r="IM231" s="85"/>
      <c r="IN231" s="85"/>
      <c r="IO231" s="85"/>
      <c r="IP231" s="85"/>
      <c r="IQ231" s="85"/>
      <c r="IR231" s="85"/>
      <c r="IS231" s="85"/>
      <c r="IT231" s="85"/>
    </row>
    <row r="232" spans="1:15" s="84" customFormat="1" ht="21" customHeight="1">
      <c r="A232" s="5" t="s">
        <v>14</v>
      </c>
      <c r="B232" s="6">
        <v>951</v>
      </c>
      <c r="C232" s="6" t="s">
        <v>357</v>
      </c>
      <c r="D232" s="31" t="s">
        <v>123</v>
      </c>
      <c r="E232" s="7" t="s">
        <v>16</v>
      </c>
      <c r="F232" s="7" t="s">
        <v>15</v>
      </c>
      <c r="G232" s="7" t="s">
        <v>1</v>
      </c>
      <c r="H232" s="8">
        <f>H233</f>
        <v>10500</v>
      </c>
      <c r="I232" s="8">
        <f t="shared" si="70"/>
        <v>10500</v>
      </c>
      <c r="J232" s="8">
        <f t="shared" si="70"/>
        <v>10500</v>
      </c>
      <c r="K232" s="8">
        <f t="shared" si="70"/>
        <v>0</v>
      </c>
      <c r="L232" s="8">
        <f t="shared" si="70"/>
        <v>0</v>
      </c>
      <c r="M232" s="8">
        <f t="shared" si="70"/>
        <v>10500</v>
      </c>
      <c r="N232" s="8">
        <f t="shared" si="71"/>
        <v>0</v>
      </c>
      <c r="O232" s="8">
        <v>0</v>
      </c>
    </row>
    <row r="233" spans="1:15" s="84" customFormat="1" ht="18" customHeight="1">
      <c r="A233" s="5" t="s">
        <v>17</v>
      </c>
      <c r="B233" s="6">
        <v>951</v>
      </c>
      <c r="C233" s="6" t="s">
        <v>357</v>
      </c>
      <c r="D233" s="31" t="s">
        <v>123</v>
      </c>
      <c r="E233" s="7" t="s">
        <v>16</v>
      </c>
      <c r="F233" s="7" t="s">
        <v>18</v>
      </c>
      <c r="G233" s="7">
        <v>100</v>
      </c>
      <c r="H233" s="8">
        <v>10500</v>
      </c>
      <c r="I233" s="8">
        <v>10500</v>
      </c>
      <c r="J233" s="8">
        <v>10500</v>
      </c>
      <c r="K233" s="8">
        <v>0</v>
      </c>
      <c r="L233" s="8">
        <v>0</v>
      </c>
      <c r="M233" s="8">
        <v>10500</v>
      </c>
      <c r="N233" s="8">
        <f t="shared" si="71"/>
        <v>0</v>
      </c>
      <c r="O233" s="8">
        <v>0</v>
      </c>
    </row>
    <row r="234" spans="1:15" s="84" customFormat="1" ht="30.75" customHeight="1">
      <c r="A234" s="1" t="s">
        <v>473</v>
      </c>
      <c r="B234" s="2">
        <v>951</v>
      </c>
      <c r="C234" s="2" t="s">
        <v>69</v>
      </c>
      <c r="D234" s="3" t="s">
        <v>131</v>
      </c>
      <c r="E234" s="7" t="s">
        <v>1</v>
      </c>
      <c r="F234" s="7" t="s">
        <v>1</v>
      </c>
      <c r="G234" s="7" t="s">
        <v>1</v>
      </c>
      <c r="H234" s="4">
        <f aca="true" t="shared" si="72" ref="H234:M234">H235+H239</f>
        <v>5869400</v>
      </c>
      <c r="I234" s="4">
        <f t="shared" si="72"/>
        <v>3828800</v>
      </c>
      <c r="J234" s="4">
        <f t="shared" si="72"/>
        <v>3828800</v>
      </c>
      <c r="K234" s="4">
        <f t="shared" si="72"/>
        <v>0</v>
      </c>
      <c r="L234" s="4">
        <f t="shared" si="72"/>
        <v>0</v>
      </c>
      <c r="M234" s="4">
        <f t="shared" si="72"/>
        <v>3828800</v>
      </c>
      <c r="N234" s="4">
        <f t="shared" si="71"/>
        <v>2040600</v>
      </c>
      <c r="O234" s="4">
        <v>0</v>
      </c>
    </row>
    <row r="235" spans="1:15" s="84" customFormat="1" ht="22.5" customHeight="1">
      <c r="A235" s="5" t="s">
        <v>56</v>
      </c>
      <c r="B235" s="6">
        <v>951</v>
      </c>
      <c r="C235" s="6" t="s">
        <v>69</v>
      </c>
      <c r="D235" s="7" t="s">
        <v>131</v>
      </c>
      <c r="E235" s="7">
        <v>610</v>
      </c>
      <c r="F235" s="7" t="s">
        <v>57</v>
      </c>
      <c r="G235" s="7" t="s">
        <v>1</v>
      </c>
      <c r="H235" s="8">
        <f>H236+H237+H238</f>
        <v>3628800</v>
      </c>
      <c r="I235" s="8">
        <f>I236+I237+I238</f>
        <v>2783200</v>
      </c>
      <c r="J235" s="8">
        <f>J236+J237+J238</f>
        <v>2783200</v>
      </c>
      <c r="K235" s="8">
        <f>K236</f>
        <v>0</v>
      </c>
      <c r="L235" s="8">
        <f>L236</f>
        <v>0</v>
      </c>
      <c r="M235" s="8">
        <f>M236+M237+M238</f>
        <v>2783200</v>
      </c>
      <c r="N235" s="8">
        <f t="shared" si="71"/>
        <v>845600</v>
      </c>
      <c r="O235" s="8">
        <v>0</v>
      </c>
    </row>
    <row r="236" spans="1:15" s="84" customFormat="1" ht="30.75" customHeight="1">
      <c r="A236" s="5" t="s">
        <v>59</v>
      </c>
      <c r="B236" s="6">
        <v>951</v>
      </c>
      <c r="C236" s="6" t="s">
        <v>69</v>
      </c>
      <c r="D236" s="7" t="s">
        <v>131</v>
      </c>
      <c r="E236" s="7" t="s">
        <v>70</v>
      </c>
      <c r="F236" s="7" t="s">
        <v>60</v>
      </c>
      <c r="G236" s="7">
        <v>100</v>
      </c>
      <c r="H236" s="8">
        <v>3124800</v>
      </c>
      <c r="I236" s="8">
        <v>2329200</v>
      </c>
      <c r="J236" s="8">
        <v>2329200</v>
      </c>
      <c r="K236" s="8">
        <v>0</v>
      </c>
      <c r="L236" s="8">
        <v>0</v>
      </c>
      <c r="M236" s="8">
        <v>2329200</v>
      </c>
      <c r="N236" s="8">
        <f t="shared" si="71"/>
        <v>795600</v>
      </c>
      <c r="O236" s="8">
        <v>0</v>
      </c>
    </row>
    <row r="237" spans="1:15" s="84" customFormat="1" ht="30.75" customHeight="1">
      <c r="A237" s="5" t="s">
        <v>59</v>
      </c>
      <c r="B237" s="6">
        <v>951</v>
      </c>
      <c r="C237" s="6" t="s">
        <v>69</v>
      </c>
      <c r="D237" s="7" t="s">
        <v>131</v>
      </c>
      <c r="E237" s="7">
        <v>612</v>
      </c>
      <c r="F237" s="7" t="s">
        <v>60</v>
      </c>
      <c r="G237" s="7">
        <v>100</v>
      </c>
      <c r="H237" s="8">
        <v>399000</v>
      </c>
      <c r="I237" s="8">
        <v>399000</v>
      </c>
      <c r="J237" s="8">
        <v>399000</v>
      </c>
      <c r="K237" s="8">
        <v>0</v>
      </c>
      <c r="L237" s="8">
        <v>0</v>
      </c>
      <c r="M237" s="8">
        <v>399000</v>
      </c>
      <c r="N237" s="8">
        <f>H237-J237</f>
        <v>0</v>
      </c>
      <c r="O237" s="8">
        <v>0</v>
      </c>
    </row>
    <row r="238" spans="1:15" s="84" customFormat="1" ht="30.75" customHeight="1">
      <c r="A238" s="5" t="s">
        <v>59</v>
      </c>
      <c r="B238" s="6">
        <v>951</v>
      </c>
      <c r="C238" s="6" t="s">
        <v>69</v>
      </c>
      <c r="D238" s="7" t="s">
        <v>131</v>
      </c>
      <c r="E238" s="7">
        <v>612</v>
      </c>
      <c r="F238" s="7" t="s">
        <v>60</v>
      </c>
      <c r="G238" s="7">
        <v>123</v>
      </c>
      <c r="H238" s="8">
        <v>105000</v>
      </c>
      <c r="I238" s="8">
        <v>55000</v>
      </c>
      <c r="J238" s="8">
        <v>55000</v>
      </c>
      <c r="K238" s="8">
        <v>0</v>
      </c>
      <c r="L238" s="8">
        <v>0</v>
      </c>
      <c r="M238" s="8">
        <v>55000</v>
      </c>
      <c r="N238" s="8">
        <f>H238-J238</f>
        <v>50000</v>
      </c>
      <c r="O238" s="8">
        <v>0</v>
      </c>
    </row>
    <row r="239" spans="1:15" s="84" customFormat="1" ht="21" customHeight="1">
      <c r="A239" s="5" t="s">
        <v>56</v>
      </c>
      <c r="B239" s="6">
        <v>951</v>
      </c>
      <c r="C239" s="6" t="s">
        <v>69</v>
      </c>
      <c r="D239" s="7" t="s">
        <v>131</v>
      </c>
      <c r="E239" s="7">
        <v>611</v>
      </c>
      <c r="F239" s="7" t="s">
        <v>57</v>
      </c>
      <c r="G239" s="7" t="s">
        <v>1</v>
      </c>
      <c r="H239" s="8">
        <f>H240</f>
        <v>2240600</v>
      </c>
      <c r="I239" s="8">
        <f>I240</f>
        <v>1045600</v>
      </c>
      <c r="J239" s="8">
        <f>J240</f>
        <v>1045600</v>
      </c>
      <c r="K239" s="8">
        <f>K241</f>
        <v>0</v>
      </c>
      <c r="L239" s="8">
        <f>L241</f>
        <v>0</v>
      </c>
      <c r="M239" s="8">
        <f>M240</f>
        <v>1045600</v>
      </c>
      <c r="N239" s="8">
        <f t="shared" si="71"/>
        <v>1195000</v>
      </c>
      <c r="O239" s="8">
        <v>0</v>
      </c>
    </row>
    <row r="240" spans="1:15" s="84" customFormat="1" ht="30.75" customHeight="1">
      <c r="A240" s="5" t="s">
        <v>59</v>
      </c>
      <c r="B240" s="6">
        <v>951</v>
      </c>
      <c r="C240" s="6" t="s">
        <v>69</v>
      </c>
      <c r="D240" s="7" t="s">
        <v>131</v>
      </c>
      <c r="E240" s="7">
        <v>611</v>
      </c>
      <c r="F240" s="7" t="s">
        <v>60</v>
      </c>
      <c r="G240" s="7">
        <v>104</v>
      </c>
      <c r="H240" s="8">
        <v>2240600</v>
      </c>
      <c r="I240" s="8">
        <v>1045600</v>
      </c>
      <c r="J240" s="8">
        <v>1045600</v>
      </c>
      <c r="K240" s="8">
        <v>0</v>
      </c>
      <c r="L240" s="8">
        <v>0</v>
      </c>
      <c r="M240" s="8">
        <v>1045600</v>
      </c>
      <c r="N240" s="8">
        <f t="shared" si="71"/>
        <v>1195000</v>
      </c>
      <c r="O240" s="8">
        <v>0</v>
      </c>
    </row>
    <row r="241" spans="1:15" s="84" customFormat="1" ht="48" customHeight="1" hidden="1">
      <c r="A241" s="1" t="s">
        <v>341</v>
      </c>
      <c r="B241" s="2">
        <v>951</v>
      </c>
      <c r="C241" s="2" t="s">
        <v>69</v>
      </c>
      <c r="D241" s="3" t="s">
        <v>368</v>
      </c>
      <c r="E241" s="7" t="s">
        <v>1</v>
      </c>
      <c r="F241" s="7" t="s">
        <v>1</v>
      </c>
      <c r="G241" s="7" t="s">
        <v>1</v>
      </c>
      <c r="H241" s="4">
        <f>H242</f>
        <v>0</v>
      </c>
      <c r="I241" s="4">
        <f aca="true" t="shared" si="73" ref="I241:J248">I242</f>
        <v>0</v>
      </c>
      <c r="J241" s="4">
        <f t="shared" si="73"/>
        <v>0</v>
      </c>
      <c r="K241" s="4">
        <f aca="true" t="shared" si="74" ref="K241:O248">K242</f>
        <v>0</v>
      </c>
      <c r="L241" s="4">
        <f t="shared" si="74"/>
        <v>0</v>
      </c>
      <c r="M241" s="4">
        <f t="shared" si="74"/>
        <v>0</v>
      </c>
      <c r="N241" s="4">
        <f t="shared" si="71"/>
        <v>0</v>
      </c>
      <c r="O241" s="4">
        <v>0</v>
      </c>
    </row>
    <row r="242" spans="1:15" s="84" customFormat="1" ht="24.75" customHeight="1" hidden="1">
      <c r="A242" s="5" t="s">
        <v>56</v>
      </c>
      <c r="B242" s="6">
        <v>951</v>
      </c>
      <c r="C242" s="6" t="s">
        <v>69</v>
      </c>
      <c r="D242" s="7" t="s">
        <v>368</v>
      </c>
      <c r="E242" s="7" t="s">
        <v>70</v>
      </c>
      <c r="F242" s="7" t="s">
        <v>57</v>
      </c>
      <c r="G242" s="7" t="s">
        <v>1</v>
      </c>
      <c r="H242" s="8">
        <f>H243</f>
        <v>0</v>
      </c>
      <c r="I242" s="8">
        <f t="shared" si="73"/>
        <v>0</v>
      </c>
      <c r="J242" s="8">
        <f t="shared" si="73"/>
        <v>0</v>
      </c>
      <c r="K242" s="8">
        <f t="shared" si="74"/>
        <v>0</v>
      </c>
      <c r="L242" s="8">
        <f t="shared" si="74"/>
        <v>0</v>
      </c>
      <c r="M242" s="8">
        <f t="shared" si="74"/>
        <v>0</v>
      </c>
      <c r="N242" s="8">
        <f t="shared" si="71"/>
        <v>0</v>
      </c>
      <c r="O242" s="8">
        <v>0</v>
      </c>
    </row>
    <row r="243" spans="1:15" s="84" customFormat="1" ht="30" customHeight="1" hidden="1">
      <c r="A243" s="5" t="s">
        <v>59</v>
      </c>
      <c r="B243" s="6">
        <v>951</v>
      </c>
      <c r="C243" s="6" t="s">
        <v>69</v>
      </c>
      <c r="D243" s="7" t="s">
        <v>368</v>
      </c>
      <c r="E243" s="7" t="s">
        <v>70</v>
      </c>
      <c r="F243" s="7" t="s">
        <v>60</v>
      </c>
      <c r="G243" s="7">
        <v>316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f t="shared" si="71"/>
        <v>0</v>
      </c>
      <c r="O243" s="8">
        <v>0</v>
      </c>
    </row>
    <row r="244" spans="1:15" s="84" customFormat="1" ht="48" customHeight="1" hidden="1">
      <c r="A244" s="1" t="s">
        <v>341</v>
      </c>
      <c r="B244" s="2">
        <v>951</v>
      </c>
      <c r="C244" s="2" t="s">
        <v>69</v>
      </c>
      <c r="D244" s="3" t="s">
        <v>368</v>
      </c>
      <c r="E244" s="7" t="s">
        <v>1</v>
      </c>
      <c r="F244" s="7" t="s">
        <v>1</v>
      </c>
      <c r="G244" s="7" t="s">
        <v>1</v>
      </c>
      <c r="H244" s="4">
        <f>H245</f>
        <v>0</v>
      </c>
      <c r="I244" s="4">
        <f t="shared" si="73"/>
        <v>0</v>
      </c>
      <c r="J244" s="4">
        <f t="shared" si="73"/>
        <v>0</v>
      </c>
      <c r="K244" s="4">
        <f t="shared" si="74"/>
        <v>0</v>
      </c>
      <c r="L244" s="4">
        <f t="shared" si="74"/>
        <v>0</v>
      </c>
      <c r="M244" s="4">
        <f t="shared" si="74"/>
        <v>0</v>
      </c>
      <c r="N244" s="4">
        <f t="shared" si="71"/>
        <v>0</v>
      </c>
      <c r="O244" s="4">
        <v>0</v>
      </c>
    </row>
    <row r="245" spans="1:15" s="84" customFormat="1" ht="24.75" customHeight="1" hidden="1">
      <c r="A245" s="5" t="s">
        <v>56</v>
      </c>
      <c r="B245" s="6">
        <v>951</v>
      </c>
      <c r="C245" s="6" t="s">
        <v>69</v>
      </c>
      <c r="D245" s="7" t="s">
        <v>368</v>
      </c>
      <c r="E245" s="7" t="s">
        <v>70</v>
      </c>
      <c r="F245" s="7" t="s">
        <v>57</v>
      </c>
      <c r="G245" s="7" t="s">
        <v>1</v>
      </c>
      <c r="H245" s="8">
        <f>H246</f>
        <v>0</v>
      </c>
      <c r="I245" s="8">
        <f t="shared" si="73"/>
        <v>0</v>
      </c>
      <c r="J245" s="8">
        <f t="shared" si="73"/>
        <v>0</v>
      </c>
      <c r="K245" s="8">
        <f t="shared" si="74"/>
        <v>0</v>
      </c>
      <c r="L245" s="8">
        <f t="shared" si="74"/>
        <v>0</v>
      </c>
      <c r="M245" s="8">
        <f t="shared" si="74"/>
        <v>0</v>
      </c>
      <c r="N245" s="8">
        <f t="shared" si="71"/>
        <v>0</v>
      </c>
      <c r="O245" s="8">
        <v>0</v>
      </c>
    </row>
    <row r="246" spans="1:15" s="84" customFormat="1" ht="36" customHeight="1" hidden="1">
      <c r="A246" s="5" t="s">
        <v>59</v>
      </c>
      <c r="B246" s="6">
        <v>951</v>
      </c>
      <c r="C246" s="6" t="s">
        <v>69</v>
      </c>
      <c r="D246" s="7" t="s">
        <v>368</v>
      </c>
      <c r="E246" s="7" t="s">
        <v>70</v>
      </c>
      <c r="F246" s="7" t="s">
        <v>60</v>
      </c>
      <c r="G246" s="7">
        <v>185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f t="shared" si="71"/>
        <v>0</v>
      </c>
      <c r="O246" s="8">
        <v>0</v>
      </c>
    </row>
    <row r="247" spans="1:15" s="84" customFormat="1" ht="60.75" customHeight="1" hidden="1">
      <c r="A247" s="1" t="s">
        <v>348</v>
      </c>
      <c r="B247" s="2">
        <v>951</v>
      </c>
      <c r="C247" s="2" t="s">
        <v>69</v>
      </c>
      <c r="D247" s="2">
        <v>9910071180</v>
      </c>
      <c r="E247" s="7" t="s">
        <v>1</v>
      </c>
      <c r="F247" s="7" t="s">
        <v>1</v>
      </c>
      <c r="G247" s="7" t="s">
        <v>1</v>
      </c>
      <c r="H247" s="4">
        <f>H248</f>
        <v>0</v>
      </c>
      <c r="I247" s="4">
        <f t="shared" si="73"/>
        <v>0</v>
      </c>
      <c r="J247" s="4">
        <f t="shared" si="73"/>
        <v>0</v>
      </c>
      <c r="K247" s="4">
        <f t="shared" si="74"/>
        <v>0</v>
      </c>
      <c r="L247" s="4">
        <f t="shared" si="74"/>
        <v>0</v>
      </c>
      <c r="M247" s="4">
        <f t="shared" si="74"/>
        <v>0</v>
      </c>
      <c r="N247" s="4">
        <f t="shared" si="74"/>
        <v>0</v>
      </c>
      <c r="O247" s="4">
        <f t="shared" si="74"/>
        <v>0</v>
      </c>
    </row>
    <row r="248" spans="1:15" s="84" customFormat="1" ht="24.75" customHeight="1" hidden="1">
      <c r="A248" s="5" t="s">
        <v>56</v>
      </c>
      <c r="B248" s="6">
        <v>951</v>
      </c>
      <c r="C248" s="6" t="s">
        <v>69</v>
      </c>
      <c r="D248" s="6">
        <v>9910071180</v>
      </c>
      <c r="E248" s="7">
        <v>612</v>
      </c>
      <c r="F248" s="7" t="s">
        <v>57</v>
      </c>
      <c r="G248" s="7" t="s">
        <v>1</v>
      </c>
      <c r="H248" s="8">
        <f>H249</f>
        <v>0</v>
      </c>
      <c r="I248" s="8">
        <f t="shared" si="73"/>
        <v>0</v>
      </c>
      <c r="J248" s="8">
        <f t="shared" si="73"/>
        <v>0</v>
      </c>
      <c r="K248" s="8">
        <f t="shared" si="74"/>
        <v>0</v>
      </c>
      <c r="L248" s="8">
        <f t="shared" si="74"/>
        <v>0</v>
      </c>
      <c r="M248" s="8">
        <f t="shared" si="74"/>
        <v>0</v>
      </c>
      <c r="N248" s="8">
        <f t="shared" si="74"/>
        <v>0</v>
      </c>
      <c r="O248" s="8">
        <f t="shared" si="74"/>
        <v>0</v>
      </c>
    </row>
    <row r="249" spans="1:15" s="84" customFormat="1" ht="30" customHeight="1" hidden="1">
      <c r="A249" s="5" t="s">
        <v>59</v>
      </c>
      <c r="B249" s="6">
        <v>951</v>
      </c>
      <c r="C249" s="6" t="s">
        <v>69</v>
      </c>
      <c r="D249" s="6">
        <v>9910071180</v>
      </c>
      <c r="E249" s="7">
        <v>612</v>
      </c>
      <c r="F249" s="7" t="s">
        <v>60</v>
      </c>
      <c r="G249" s="7">
        <v>25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f>H249-I249</f>
        <v>0</v>
      </c>
      <c r="O249" s="8">
        <f>I249-J249</f>
        <v>0</v>
      </c>
    </row>
    <row r="250" spans="1:254" s="68" customFormat="1" ht="41.25" customHeight="1" hidden="1">
      <c r="A250" s="1" t="s">
        <v>71</v>
      </c>
      <c r="B250" s="2">
        <v>951</v>
      </c>
      <c r="C250" s="2" t="s">
        <v>72</v>
      </c>
      <c r="D250" s="3" t="s">
        <v>132</v>
      </c>
      <c r="E250" s="3" t="s">
        <v>1</v>
      </c>
      <c r="F250" s="3" t="s">
        <v>1</v>
      </c>
      <c r="G250" s="3" t="s">
        <v>1</v>
      </c>
      <c r="H250" s="4">
        <f>H251+H253</f>
        <v>0</v>
      </c>
      <c r="I250" s="4">
        <f>I251</f>
        <v>0</v>
      </c>
      <c r="J250" s="4">
        <f>J251</f>
        <v>0</v>
      </c>
      <c r="K250" s="4">
        <v>0</v>
      </c>
      <c r="L250" s="4">
        <v>0</v>
      </c>
      <c r="M250" s="4">
        <f>M251</f>
        <v>0</v>
      </c>
      <c r="N250" s="4">
        <f>H250-I250</f>
        <v>0</v>
      </c>
      <c r="O250" s="4">
        <f>I250-J250</f>
        <v>0</v>
      </c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  <c r="DK250" s="85"/>
      <c r="DL250" s="85"/>
      <c r="DM250" s="85"/>
      <c r="DN250" s="85"/>
      <c r="DO250" s="85"/>
      <c r="DP250" s="85"/>
      <c r="DQ250" s="85"/>
      <c r="DR250" s="85"/>
      <c r="DS250" s="85"/>
      <c r="DT250" s="85"/>
      <c r="DU250" s="85"/>
      <c r="DV250" s="85"/>
      <c r="DW250" s="85"/>
      <c r="DX250" s="85"/>
      <c r="DY250" s="85"/>
      <c r="DZ250" s="85"/>
      <c r="EA250" s="85"/>
      <c r="EB250" s="85"/>
      <c r="EC250" s="85"/>
      <c r="ED250" s="85"/>
      <c r="EE250" s="85"/>
      <c r="EF250" s="85"/>
      <c r="EG250" s="85"/>
      <c r="EH250" s="85"/>
      <c r="EI250" s="85"/>
      <c r="EJ250" s="85"/>
      <c r="EK250" s="85"/>
      <c r="EL250" s="85"/>
      <c r="EM250" s="85"/>
      <c r="EN250" s="85"/>
      <c r="EO250" s="85"/>
      <c r="EP250" s="85"/>
      <c r="EQ250" s="85"/>
      <c r="ER250" s="85"/>
      <c r="ES250" s="85"/>
      <c r="ET250" s="85"/>
      <c r="EU250" s="85"/>
      <c r="EV250" s="85"/>
      <c r="EW250" s="85"/>
      <c r="EX250" s="85"/>
      <c r="EY250" s="85"/>
      <c r="EZ250" s="85"/>
      <c r="FA250" s="85"/>
      <c r="FB250" s="85"/>
      <c r="FC250" s="85"/>
      <c r="FD250" s="85"/>
      <c r="FE250" s="85"/>
      <c r="FF250" s="85"/>
      <c r="FG250" s="85"/>
      <c r="FH250" s="85"/>
      <c r="FI250" s="85"/>
      <c r="FJ250" s="85"/>
      <c r="FK250" s="85"/>
      <c r="FL250" s="85"/>
      <c r="FM250" s="85"/>
      <c r="FN250" s="85"/>
      <c r="FO250" s="85"/>
      <c r="FP250" s="85"/>
      <c r="FQ250" s="85"/>
      <c r="FR250" s="85"/>
      <c r="FS250" s="85"/>
      <c r="FT250" s="85"/>
      <c r="FU250" s="85"/>
      <c r="FV250" s="85"/>
      <c r="FW250" s="85"/>
      <c r="FX250" s="85"/>
      <c r="FY250" s="85"/>
      <c r="FZ250" s="85"/>
      <c r="GA250" s="85"/>
      <c r="GB250" s="85"/>
      <c r="GC250" s="85"/>
      <c r="GD250" s="85"/>
      <c r="GE250" s="85"/>
      <c r="GF250" s="85"/>
      <c r="GG250" s="85"/>
      <c r="GH250" s="85"/>
      <c r="GI250" s="85"/>
      <c r="GJ250" s="85"/>
      <c r="GK250" s="85"/>
      <c r="GL250" s="85"/>
      <c r="GM250" s="85"/>
      <c r="GN250" s="85"/>
      <c r="GO250" s="85"/>
      <c r="GP250" s="85"/>
      <c r="GQ250" s="85"/>
      <c r="GR250" s="85"/>
      <c r="GS250" s="85"/>
      <c r="GT250" s="85"/>
      <c r="GU250" s="85"/>
      <c r="GV250" s="85"/>
      <c r="GW250" s="85"/>
      <c r="GX250" s="85"/>
      <c r="GY250" s="85"/>
      <c r="GZ250" s="85"/>
      <c r="HA250" s="85"/>
      <c r="HB250" s="85"/>
      <c r="HC250" s="85"/>
      <c r="HD250" s="85"/>
      <c r="HE250" s="85"/>
      <c r="HF250" s="85"/>
      <c r="HG250" s="85"/>
      <c r="HH250" s="85"/>
      <c r="HI250" s="85"/>
      <c r="HJ250" s="85"/>
      <c r="HK250" s="85"/>
      <c r="HL250" s="85"/>
      <c r="HM250" s="85"/>
      <c r="HN250" s="85"/>
      <c r="HO250" s="85"/>
      <c r="HP250" s="85"/>
      <c r="HQ250" s="85"/>
      <c r="HR250" s="85"/>
      <c r="HS250" s="85"/>
      <c r="HT250" s="85"/>
      <c r="HU250" s="85"/>
      <c r="HV250" s="85"/>
      <c r="HW250" s="85"/>
      <c r="HX250" s="85"/>
      <c r="HY250" s="85"/>
      <c r="HZ250" s="85"/>
      <c r="IA250" s="85"/>
      <c r="IB250" s="85"/>
      <c r="IC250" s="85"/>
      <c r="ID250" s="85"/>
      <c r="IE250" s="85"/>
      <c r="IF250" s="85"/>
      <c r="IG250" s="85"/>
      <c r="IH250" s="85"/>
      <c r="II250" s="85"/>
      <c r="IJ250" s="85"/>
      <c r="IK250" s="85"/>
      <c r="IL250" s="85"/>
      <c r="IM250" s="85"/>
      <c r="IN250" s="85"/>
      <c r="IO250" s="85"/>
      <c r="IP250" s="85"/>
      <c r="IQ250" s="85"/>
      <c r="IR250" s="85"/>
      <c r="IS250" s="85"/>
      <c r="IT250" s="85"/>
    </row>
    <row r="251" spans="1:15" ht="25.5" customHeight="1" hidden="1">
      <c r="A251" s="5" t="s">
        <v>27</v>
      </c>
      <c r="B251" s="6">
        <v>951</v>
      </c>
      <c r="C251" s="6" t="s">
        <v>72</v>
      </c>
      <c r="D251" s="7" t="s">
        <v>132</v>
      </c>
      <c r="E251" s="7" t="s">
        <v>16</v>
      </c>
      <c r="F251" s="7">
        <v>300</v>
      </c>
      <c r="G251" s="7" t="s">
        <v>1</v>
      </c>
      <c r="H251" s="8">
        <f>H252+H254</f>
        <v>0</v>
      </c>
      <c r="I251" s="8">
        <f>I252+I254</f>
        <v>0</v>
      </c>
      <c r="J251" s="8">
        <f>J252+J254</f>
        <v>0</v>
      </c>
      <c r="K251" s="8">
        <f>K252</f>
        <v>0</v>
      </c>
      <c r="L251" s="8">
        <f>L252</f>
        <v>0</v>
      </c>
      <c r="M251" s="8">
        <f>M252+M254</f>
        <v>0</v>
      </c>
      <c r="N251" s="8">
        <f>N252</f>
        <v>0</v>
      </c>
      <c r="O251" s="8">
        <f>O252</f>
        <v>0</v>
      </c>
    </row>
    <row r="252" spans="1:15" ht="23.25" customHeight="1" hidden="1">
      <c r="A252" s="5" t="s">
        <v>27</v>
      </c>
      <c r="B252" s="6">
        <v>951</v>
      </c>
      <c r="C252" s="6" t="s">
        <v>72</v>
      </c>
      <c r="D252" s="7" t="s">
        <v>132</v>
      </c>
      <c r="E252" s="7" t="s">
        <v>16</v>
      </c>
      <c r="F252" s="7">
        <v>310</v>
      </c>
      <c r="G252" s="7" t="s">
        <v>8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f>H252-I252</f>
        <v>0</v>
      </c>
      <c r="O252" s="8">
        <f>I252-J252</f>
        <v>0</v>
      </c>
    </row>
    <row r="253" spans="1:15" ht="23.25" customHeight="1" hidden="1">
      <c r="A253" s="5" t="s">
        <v>107</v>
      </c>
      <c r="B253" s="6">
        <v>951</v>
      </c>
      <c r="C253" s="6" t="s">
        <v>72</v>
      </c>
      <c r="D253" s="7" t="s">
        <v>132</v>
      </c>
      <c r="E253" s="7" t="s">
        <v>16</v>
      </c>
      <c r="F253" s="7">
        <v>340</v>
      </c>
      <c r="G253" s="7" t="s">
        <v>1</v>
      </c>
      <c r="H253" s="8">
        <v>0</v>
      </c>
      <c r="I253" s="8">
        <f aca="true" t="shared" si="75" ref="I253:O253">I254</f>
        <v>0</v>
      </c>
      <c r="J253" s="8">
        <f t="shared" si="75"/>
        <v>0</v>
      </c>
      <c r="K253" s="8">
        <f t="shared" si="75"/>
        <v>0</v>
      </c>
      <c r="L253" s="8">
        <f t="shared" si="75"/>
        <v>0</v>
      </c>
      <c r="M253" s="8">
        <f t="shared" si="75"/>
        <v>0</v>
      </c>
      <c r="N253" s="8">
        <f t="shared" si="75"/>
        <v>0</v>
      </c>
      <c r="O253" s="8">
        <f t="shared" si="75"/>
        <v>0</v>
      </c>
    </row>
    <row r="254" spans="1:15" ht="25.5" customHeight="1" hidden="1">
      <c r="A254" s="5" t="s">
        <v>107</v>
      </c>
      <c r="B254" s="6">
        <v>951</v>
      </c>
      <c r="C254" s="6" t="s">
        <v>72</v>
      </c>
      <c r="D254" s="7" t="s">
        <v>132</v>
      </c>
      <c r="E254" s="7" t="s">
        <v>16</v>
      </c>
      <c r="F254" s="7">
        <v>340</v>
      </c>
      <c r="G254" s="7" t="s">
        <v>8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f>H254-I254</f>
        <v>0</v>
      </c>
      <c r="O254" s="8">
        <f>I254-J254</f>
        <v>0</v>
      </c>
    </row>
    <row r="255" spans="1:15" ht="30" customHeight="1">
      <c r="A255" s="105" t="s">
        <v>420</v>
      </c>
      <c r="B255" s="60">
        <v>450</v>
      </c>
      <c r="C255" s="222" t="s">
        <v>149</v>
      </c>
      <c r="D255" s="223"/>
      <c r="E255" s="223"/>
      <c r="F255" s="223"/>
      <c r="G255" s="224"/>
      <c r="H255" s="62" t="s">
        <v>149</v>
      </c>
      <c r="I255" s="62" t="s">
        <v>149</v>
      </c>
      <c r="J255" s="106">
        <v>70085.37</v>
      </c>
      <c r="K255" s="106"/>
      <c r="L255" s="106"/>
      <c r="M255" s="106">
        <v>70085.37</v>
      </c>
      <c r="N255" s="62" t="s">
        <v>149</v>
      </c>
      <c r="O255" s="62" t="s">
        <v>149</v>
      </c>
    </row>
    <row r="256" spans="1:15" ht="17.25" customHeight="1" hidden="1">
      <c r="A256" s="5"/>
      <c r="B256" s="6"/>
      <c r="C256" s="7"/>
      <c r="D256" s="7"/>
      <c r="E256" s="7"/>
      <c r="F256" s="68">
        <v>221</v>
      </c>
      <c r="G256" s="7"/>
      <c r="H256" s="8">
        <f>H16</f>
        <v>48000</v>
      </c>
      <c r="I256" s="8">
        <f>I16</f>
        <v>20933.57</v>
      </c>
      <c r="J256" s="8">
        <f>J16</f>
        <v>20933.57</v>
      </c>
      <c r="K256" s="91">
        <v>0</v>
      </c>
      <c r="L256" s="91">
        <v>0</v>
      </c>
      <c r="M256" s="8">
        <f>M16</f>
        <v>20933.57</v>
      </c>
      <c r="N256" s="8">
        <f>N16</f>
        <v>27066.43</v>
      </c>
      <c r="O256" s="91">
        <v>0</v>
      </c>
    </row>
    <row r="257" spans="1:15" ht="17.25" customHeight="1" hidden="1">
      <c r="A257" s="5"/>
      <c r="B257" s="6"/>
      <c r="C257" s="7"/>
      <c r="D257" s="7"/>
      <c r="E257" s="7"/>
      <c r="F257" s="68">
        <v>223</v>
      </c>
      <c r="G257" s="7"/>
      <c r="H257" s="8">
        <f>H198</f>
        <v>245600</v>
      </c>
      <c r="I257" s="8">
        <f>I198</f>
        <v>144673.76</v>
      </c>
      <c r="J257" s="8">
        <f>J198</f>
        <v>144673.76</v>
      </c>
      <c r="K257" s="91">
        <f aca="true" t="shared" si="76" ref="H257:L258">K17</f>
        <v>0</v>
      </c>
      <c r="L257" s="91">
        <f t="shared" si="76"/>
        <v>0</v>
      </c>
      <c r="M257" s="8">
        <f>M198</f>
        <v>144673.76</v>
      </c>
      <c r="N257" s="8">
        <f>N198</f>
        <v>100926.23999999999</v>
      </c>
      <c r="O257" s="91">
        <v>0</v>
      </c>
    </row>
    <row r="258" spans="1:15" ht="17.25" customHeight="1" hidden="1">
      <c r="A258" s="5"/>
      <c r="B258" s="6"/>
      <c r="C258" s="7"/>
      <c r="D258" s="7"/>
      <c r="E258" s="7"/>
      <c r="F258" s="68">
        <v>224</v>
      </c>
      <c r="G258" s="7"/>
      <c r="H258" s="8">
        <f t="shared" si="76"/>
        <v>360000</v>
      </c>
      <c r="I258" s="8">
        <f>I18</f>
        <v>0</v>
      </c>
      <c r="J258" s="8">
        <f>J18</f>
        <v>0</v>
      </c>
      <c r="K258" s="91">
        <f t="shared" si="76"/>
        <v>0</v>
      </c>
      <c r="L258" s="91">
        <f t="shared" si="76"/>
        <v>0</v>
      </c>
      <c r="M258" s="8">
        <f>M18</f>
        <v>0</v>
      </c>
      <c r="N258" s="8">
        <f>N18</f>
        <v>360000</v>
      </c>
      <c r="O258" s="91">
        <v>0</v>
      </c>
    </row>
    <row r="259" spans="1:15" ht="15" hidden="1">
      <c r="A259" s="66"/>
      <c r="B259" s="6"/>
      <c r="C259" s="67"/>
      <c r="D259" s="68"/>
      <c r="E259" s="68"/>
      <c r="F259" s="68">
        <v>225</v>
      </c>
      <c r="H259" s="69">
        <f>H19+H96+H122+H123+H124+H191+H192+H202+H205+H209+H210+H229</f>
        <v>3665300</v>
      </c>
      <c r="I259" s="69">
        <f>I19+I96+I122+I123+I124+I191+I192+I202+I205+I209+I210+I229</f>
        <v>3384495.73</v>
      </c>
      <c r="J259" s="69">
        <f>J19+J96+J122+J123+J124+J191+J192+J202+J205+J209+J210+J229</f>
        <v>3384495.73</v>
      </c>
      <c r="K259" s="69">
        <f>K19+K123+K148+K169+K219</f>
        <v>0</v>
      </c>
      <c r="L259" s="69">
        <f>L19+L123+L148+L169+L219</f>
        <v>0</v>
      </c>
      <c r="M259" s="69">
        <f>M19+M96+M122+M123+M124+M191+M192+M202+M205+M209+M210+M229</f>
        <v>3384495.73</v>
      </c>
      <c r="N259" s="69">
        <f>N19+N96+N122+N123+N124+N191+N192+N202+N205+N209+N210+N229</f>
        <v>280804.27</v>
      </c>
      <c r="O259" s="69">
        <f>O19+O123+O148+O219</f>
        <v>0</v>
      </c>
    </row>
    <row r="260" spans="1:15" ht="15" hidden="1">
      <c r="A260" s="66"/>
      <c r="B260" s="6"/>
      <c r="C260" s="67"/>
      <c r="D260" s="68"/>
      <c r="E260" s="68"/>
      <c r="F260" s="68">
        <v>226</v>
      </c>
      <c r="H260" s="69">
        <f>H20+H33+H63+H69+H70+H73+H113+H233+H143+H144+H218+H219+H193</f>
        <v>594100</v>
      </c>
      <c r="I260" s="69">
        <f>I20+I33+I63+I69+I70+I73+I113+I233+I143+I144+I218+I219+I193</f>
        <v>186322.49</v>
      </c>
      <c r="J260" s="69">
        <f>J20+J33+J63+J69+J70+J73+J113+J233+J143+J144+J218+J219+J193</f>
        <v>186322.49</v>
      </c>
      <c r="K260" s="69">
        <v>0</v>
      </c>
      <c r="L260" s="14">
        <v>0</v>
      </c>
      <c r="M260" s="69">
        <f>M20+M33+M63+M69+M70+M73+M113+M233+M143+M144+M218+M219+M193</f>
        <v>186322.49</v>
      </c>
      <c r="N260" s="69">
        <f>N20+N33+N63+N69+N70+N73+N113+N233+N143+N144+N218+N219+N193</f>
        <v>407777.51</v>
      </c>
      <c r="O260" s="14">
        <f>O20+O233+O51+O101+O104+O110+O113+O124+O137+O155+O75+O143</f>
        <v>0</v>
      </c>
    </row>
    <row r="261" spans="1:15" ht="15" hidden="1">
      <c r="A261" s="66"/>
      <c r="B261" s="6"/>
      <c r="C261" s="67"/>
      <c r="D261" s="68"/>
      <c r="E261" s="68"/>
      <c r="F261" s="68">
        <v>227</v>
      </c>
      <c r="H261" s="69">
        <f>H104+H116</f>
        <v>11000</v>
      </c>
      <c r="I261" s="69">
        <f>I104+I116</f>
        <v>1000</v>
      </c>
      <c r="J261" s="69">
        <f>J104+J116</f>
        <v>1000</v>
      </c>
      <c r="K261" s="69">
        <v>0</v>
      </c>
      <c r="L261" s="14">
        <v>0</v>
      </c>
      <c r="M261" s="69">
        <f>M104+M116</f>
        <v>1000</v>
      </c>
      <c r="N261" s="69">
        <f>N104+N116</f>
        <v>10000</v>
      </c>
      <c r="O261" s="14">
        <v>0</v>
      </c>
    </row>
    <row r="262" spans="1:15" ht="15" hidden="1">
      <c r="A262" s="66"/>
      <c r="B262" s="6"/>
      <c r="C262" s="67"/>
      <c r="D262" s="68"/>
      <c r="E262" s="68"/>
      <c r="F262" s="68">
        <v>241</v>
      </c>
      <c r="H262" s="69">
        <f>H236+H237+H238+H240</f>
        <v>5869400</v>
      </c>
      <c r="I262" s="69">
        <f>I236+I237+I238+I240</f>
        <v>3828800</v>
      </c>
      <c r="J262" s="69">
        <f>J236+J237+J238+J240</f>
        <v>3828800</v>
      </c>
      <c r="K262" s="69">
        <f>K29+K53+K54+K76+K82+K251+K21+K80</f>
        <v>0</v>
      </c>
      <c r="L262" s="14">
        <f>L29+L53+L54+L76+L82+L251+L21+L80</f>
        <v>0</v>
      </c>
      <c r="M262" s="69">
        <f>M236+M237+M238+M240</f>
        <v>3828800</v>
      </c>
      <c r="N262" s="69">
        <f>N236+N237+N238+N240</f>
        <v>2040600</v>
      </c>
      <c r="O262" s="69">
        <f>O47+O58+O82</f>
        <v>0</v>
      </c>
    </row>
    <row r="263" spans="1:15" ht="15" hidden="1">
      <c r="A263" s="66"/>
      <c r="B263" s="6"/>
      <c r="C263" s="67"/>
      <c r="D263" s="68"/>
      <c r="E263" s="68"/>
      <c r="F263" s="68">
        <v>251</v>
      </c>
      <c r="H263" s="69">
        <f>H87+H90+H188</f>
        <v>76000</v>
      </c>
      <c r="I263" s="69">
        <f>I87+I90+I188</f>
        <v>63426</v>
      </c>
      <c r="J263" s="69">
        <f>J87+J90+J188</f>
        <v>63426</v>
      </c>
      <c r="K263" s="69">
        <v>0</v>
      </c>
      <c r="L263" s="14">
        <v>0</v>
      </c>
      <c r="M263" s="69">
        <f>M87+M90+M188</f>
        <v>63426</v>
      </c>
      <c r="N263" s="69">
        <f>N87+N90+N188</f>
        <v>12574</v>
      </c>
      <c r="O263" s="69">
        <v>0</v>
      </c>
    </row>
    <row r="264" spans="1:15" ht="15" hidden="1">
      <c r="A264" s="66"/>
      <c r="B264" s="6"/>
      <c r="C264" s="67"/>
      <c r="D264" s="68"/>
      <c r="E264" s="68"/>
      <c r="F264" s="68">
        <v>291</v>
      </c>
      <c r="H264" s="69">
        <f>H59</f>
        <v>65000</v>
      </c>
      <c r="I264" s="69">
        <f>I59</f>
        <v>33543</v>
      </c>
      <c r="J264" s="69">
        <f>J59</f>
        <v>33543</v>
      </c>
      <c r="K264" s="69">
        <f>K30+K54+K55+K77+K83+K252+K22+K81</f>
        <v>0</v>
      </c>
      <c r="L264" s="14">
        <f>L30+L54+L55+L77+L83+L252+L22+L81</f>
        <v>0</v>
      </c>
      <c r="M264" s="69">
        <f>M59</f>
        <v>33543</v>
      </c>
      <c r="N264" s="69">
        <f>N59</f>
        <v>31457</v>
      </c>
      <c r="O264" s="69">
        <f>O48+O59+O83</f>
        <v>0</v>
      </c>
    </row>
    <row r="265" spans="1:15" ht="15" hidden="1">
      <c r="A265" s="66"/>
      <c r="B265" s="6"/>
      <c r="C265" s="67"/>
      <c r="D265" s="68"/>
      <c r="E265" s="68"/>
      <c r="F265" s="68">
        <v>296</v>
      </c>
      <c r="H265" s="69">
        <f>H48</f>
        <v>0</v>
      </c>
      <c r="I265" s="69">
        <f>I48</f>
        <v>0</v>
      </c>
      <c r="J265" s="69">
        <f>J48</f>
        <v>0</v>
      </c>
      <c r="K265" s="69">
        <v>0</v>
      </c>
      <c r="L265" s="14">
        <v>0</v>
      </c>
      <c r="M265" s="69">
        <f>M48</f>
        <v>0</v>
      </c>
      <c r="N265" s="69">
        <f>N48</f>
        <v>0</v>
      </c>
      <c r="O265" s="69">
        <v>0</v>
      </c>
    </row>
    <row r="266" spans="1:15" ht="15" hidden="1">
      <c r="A266" s="66"/>
      <c r="B266" s="6"/>
      <c r="C266" s="67"/>
      <c r="D266" s="68"/>
      <c r="E266" s="68"/>
      <c r="F266" s="68">
        <v>297</v>
      </c>
      <c r="H266" s="69">
        <f>H83+H84</f>
        <v>120000</v>
      </c>
      <c r="I266" s="69">
        <f>I83+I84</f>
        <v>120000</v>
      </c>
      <c r="J266" s="69">
        <f>J83+J84</f>
        <v>120000</v>
      </c>
      <c r="K266" s="69">
        <v>0</v>
      </c>
      <c r="L266" s="14">
        <v>0</v>
      </c>
      <c r="M266" s="69">
        <f>M83+M84</f>
        <v>120000</v>
      </c>
      <c r="N266" s="69">
        <f>N83+N84</f>
        <v>0</v>
      </c>
      <c r="O266" s="69">
        <v>0</v>
      </c>
    </row>
    <row r="267" spans="1:15" ht="15" hidden="1">
      <c r="A267" s="66"/>
      <c r="B267" s="6"/>
      <c r="C267" s="67"/>
      <c r="D267" s="68"/>
      <c r="E267" s="68"/>
      <c r="F267" s="68">
        <v>310</v>
      </c>
      <c r="H267" s="69">
        <f>H25+H26+H147+H148+H213</f>
        <v>3874500</v>
      </c>
      <c r="I267" s="69">
        <f>I25+I26+I147+I148+I213</f>
        <v>3871445.98</v>
      </c>
      <c r="J267" s="69">
        <f>J25+J26+J147+J148+J213</f>
        <v>3871445.98</v>
      </c>
      <c r="K267" s="86">
        <v>0</v>
      </c>
      <c r="L267" s="87">
        <v>0</v>
      </c>
      <c r="M267" s="69">
        <f>M25+M26+M147+M148+M213</f>
        <v>3871445.98</v>
      </c>
      <c r="N267" s="69">
        <f>N25+N26+N147+N148+N213</f>
        <v>3054.019999999997</v>
      </c>
      <c r="O267" s="14">
        <v>0</v>
      </c>
    </row>
    <row r="268" spans="1:15" ht="15" hidden="1">
      <c r="A268" s="66"/>
      <c r="B268" s="6"/>
      <c r="C268" s="67"/>
      <c r="D268" s="68"/>
      <c r="E268" s="68"/>
      <c r="F268" s="68">
        <v>346</v>
      </c>
      <c r="H268" s="69">
        <f>H28+H36+H66+H98+H119+H195+H215</f>
        <v>206700</v>
      </c>
      <c r="I268" s="69">
        <f>I28+I36+I66+I98+I119+I195+I215</f>
        <v>161284.6</v>
      </c>
      <c r="J268" s="69">
        <f>J28+J36+J66+J98+J119+J195+J215</f>
        <v>161284.6</v>
      </c>
      <c r="K268" s="86">
        <v>0</v>
      </c>
      <c r="L268" s="87">
        <v>0</v>
      </c>
      <c r="M268" s="69">
        <f>M28+M36+M66+M98+M119+M195+M215</f>
        <v>161284.6</v>
      </c>
      <c r="N268" s="69">
        <f>N28+N36+N66+N98+N119+N195+N215</f>
        <v>45415.4</v>
      </c>
      <c r="O268" s="14">
        <v>0</v>
      </c>
    </row>
    <row r="269" spans="1:15" ht="15" hidden="1">
      <c r="A269" s="66"/>
      <c r="B269" s="6"/>
      <c r="C269" s="67"/>
      <c r="D269" s="230" t="s">
        <v>78</v>
      </c>
      <c r="E269" s="231"/>
      <c r="F269" s="232"/>
      <c r="H269" s="69">
        <f>H5+H14+H31+H56+H61+H64+H102+H108+H111+H114+H120+H189+H196+H202+H203+H206+H216+H227+H231+H234</f>
        <v>15274900</v>
      </c>
      <c r="I269" s="69">
        <f>I5+I14+I31+I56+I61+I64+I102+I108+I111+I114+I120+I189+I196+I202+I203+I206+I216+I227+I231+I234</f>
        <v>10139151</v>
      </c>
      <c r="J269" s="69">
        <f>J5+J14+J31+J56+J61+J64+J102+J108+J111+J114+J120+J189+J196+J202+J203+J206+J216+J227+J231+J234</f>
        <v>10139151</v>
      </c>
      <c r="K269" s="69">
        <f>K5+K14+K31+K56+K102+K108+K111+K145+K196+K216+K231+K234</f>
        <v>0</v>
      </c>
      <c r="L269" s="69">
        <f>L5+L14+L31+L56+L102+L108+L111+L145+L196+L216+L231+L234</f>
        <v>0</v>
      </c>
      <c r="M269" s="69">
        <f>M5+M14+M31+M56+M61+M64+M102+M108+M111+M114+M120+M189+M196+M202+M203+M206+M216+M227+M231+M234</f>
        <v>10139151</v>
      </c>
      <c r="N269" s="69">
        <f>N5+N14+N31+N56+N61+N64+N102+N108+N111+N114+N120+N189+N196+N202+N203+N206+N216+N227+N231+N234</f>
        <v>5135749</v>
      </c>
      <c r="O269" s="69">
        <f>O5+O14+O231+O102+O105+O108+O111+O120+O145+O152+O196+O216+O220+O234+O241+O244+O250</f>
        <v>0</v>
      </c>
    </row>
    <row r="270" spans="1:254" s="15" customFormat="1" ht="15" hidden="1">
      <c r="A270" s="70"/>
      <c r="B270" s="71"/>
      <c r="C270" s="72"/>
      <c r="D270" s="233" t="s">
        <v>79</v>
      </c>
      <c r="E270" s="234"/>
      <c r="F270" s="235"/>
      <c r="G270" s="72"/>
      <c r="H270" s="73">
        <f>H34+H46+H67+H71+H85+H88+H91+H117+H141+H138+H145+H186</f>
        <v>4221700</v>
      </c>
      <c r="I270" s="73">
        <f>I34+I46+I67+I71+I85+I88+I91+I141+I138+I145+I186</f>
        <v>3889169.91</v>
      </c>
      <c r="J270" s="73">
        <f>J34+J46+J67+J71+J85+J88+J91+J141+J138+J145+J186</f>
        <v>3889169.91</v>
      </c>
      <c r="K270" s="73">
        <f>K34+K46+K71+K85+K91</f>
        <v>0</v>
      </c>
      <c r="L270" s="73">
        <f>L34+L46+L71+L85+L91</f>
        <v>0</v>
      </c>
      <c r="M270" s="73">
        <f>M34+M46+M67+M71+M85+M88+M91+M141+M138+M145+M186</f>
        <v>3889169.91</v>
      </c>
      <c r="N270" s="73">
        <f>N34+N46+N67+N71+N85+N88+N91+N117+N141+N138+N145+N186</f>
        <v>332530.08999999997</v>
      </c>
      <c r="O270" s="16">
        <f>O34+O37+O40+O49+O52+O71+O91+O114</f>
        <v>0</v>
      </c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  <c r="IT270" s="9"/>
    </row>
    <row r="271" spans="1:15" ht="15" hidden="1">
      <c r="A271" s="66"/>
      <c r="B271" s="6"/>
      <c r="C271" s="67"/>
      <c r="D271" s="236" t="s">
        <v>80</v>
      </c>
      <c r="E271" s="236"/>
      <c r="F271" s="236"/>
      <c r="H271" s="69">
        <f aca="true" t="shared" si="77" ref="H271:N271">H269+H270</f>
        <v>19496600</v>
      </c>
      <c r="I271" s="69">
        <f t="shared" si="77"/>
        <v>14028320.91</v>
      </c>
      <c r="J271" s="69">
        <f t="shared" si="77"/>
        <v>14028320.91</v>
      </c>
      <c r="K271" s="69">
        <f t="shared" si="77"/>
        <v>0</v>
      </c>
      <c r="L271" s="69">
        <f t="shared" si="77"/>
        <v>0</v>
      </c>
      <c r="M271" s="69">
        <f t="shared" si="77"/>
        <v>14028320.91</v>
      </c>
      <c r="N271" s="69">
        <f t="shared" si="77"/>
        <v>5468279.09</v>
      </c>
      <c r="O271" s="14">
        <f>O35+O38+O41+O50+O53+O72+O92+O115</f>
        <v>0</v>
      </c>
    </row>
    <row r="272" spans="1:254" s="17" customFormat="1" ht="15" hidden="1">
      <c r="A272" s="74"/>
      <c r="B272" s="75"/>
      <c r="C272" s="76"/>
      <c r="D272" s="76"/>
      <c r="E272" s="76"/>
      <c r="F272" s="76"/>
      <c r="G272" s="76"/>
      <c r="H272" s="77"/>
      <c r="I272" s="76"/>
      <c r="J272" s="76"/>
      <c r="K272" s="76"/>
      <c r="M272" s="27"/>
      <c r="N272" s="18"/>
      <c r="O272" s="18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  <c r="IT272" s="9"/>
    </row>
    <row r="273" spans="1:14" ht="15" hidden="1">
      <c r="A273" s="66"/>
      <c r="B273" s="6"/>
      <c r="C273" s="225" t="s">
        <v>81</v>
      </c>
      <c r="D273" s="226"/>
      <c r="E273" s="226"/>
      <c r="F273" s="78">
        <v>210</v>
      </c>
      <c r="H273" s="69">
        <f>H274+H275+H276</f>
        <v>4152300</v>
      </c>
      <c r="I273" s="69">
        <f>I274+I275+I276</f>
        <v>2093851.47</v>
      </c>
      <c r="J273" s="69">
        <f>J274+J275+J276</f>
        <v>2093851.47</v>
      </c>
      <c r="K273" s="69">
        <f>K274+K275+K276</f>
        <v>0</v>
      </c>
      <c r="L273" s="87">
        <v>0</v>
      </c>
      <c r="M273" s="69">
        <f>M274+M275+M276</f>
        <v>2093851.47</v>
      </c>
      <c r="N273" s="69">
        <f>N274+N275+N276</f>
        <v>2058448.53</v>
      </c>
    </row>
    <row r="274" spans="1:15" ht="15" hidden="1">
      <c r="A274" s="66"/>
      <c r="B274" s="6"/>
      <c r="C274" s="67"/>
      <c r="D274" s="67"/>
      <c r="E274" s="67"/>
      <c r="F274" s="67">
        <v>211</v>
      </c>
      <c r="H274" s="79">
        <f>H7</f>
        <v>2914700</v>
      </c>
      <c r="I274" s="79">
        <f>I7+I8</f>
        <v>1526155.59</v>
      </c>
      <c r="J274" s="79">
        <f>J7+J8</f>
        <v>1526155.59</v>
      </c>
      <c r="K274" s="86">
        <v>0</v>
      </c>
      <c r="L274" s="87">
        <v>0</v>
      </c>
      <c r="M274" s="79">
        <f>M7</f>
        <v>1526155.59</v>
      </c>
      <c r="N274" s="79">
        <f>N7</f>
        <v>1388544.41</v>
      </c>
      <c r="O274" s="14">
        <v>0</v>
      </c>
    </row>
    <row r="275" spans="1:15" ht="15" hidden="1">
      <c r="A275" s="66"/>
      <c r="B275" s="6"/>
      <c r="C275" s="67"/>
      <c r="D275" s="67"/>
      <c r="E275" s="67"/>
      <c r="F275" s="67">
        <v>212</v>
      </c>
      <c r="H275" s="8">
        <f>H12</f>
        <v>274500</v>
      </c>
      <c r="I275" s="8">
        <f>I12</f>
        <v>108067.4</v>
      </c>
      <c r="J275" s="8">
        <f>J12</f>
        <v>108067.4</v>
      </c>
      <c r="K275" s="86">
        <v>0</v>
      </c>
      <c r="L275" s="87">
        <v>0</v>
      </c>
      <c r="M275" s="8">
        <f>M12</f>
        <v>108067.4</v>
      </c>
      <c r="N275" s="8">
        <f>N12</f>
        <v>166432.6</v>
      </c>
      <c r="O275" s="14">
        <v>0</v>
      </c>
    </row>
    <row r="276" spans="1:15" ht="15" hidden="1">
      <c r="A276" s="66"/>
      <c r="B276" s="6"/>
      <c r="C276" s="67"/>
      <c r="D276" s="67"/>
      <c r="E276" s="67"/>
      <c r="F276" s="67">
        <v>213</v>
      </c>
      <c r="H276" s="8">
        <f>H9</f>
        <v>963100</v>
      </c>
      <c r="I276" s="8">
        <f>I9</f>
        <v>459628.48</v>
      </c>
      <c r="J276" s="8">
        <f>J9</f>
        <v>459628.48</v>
      </c>
      <c r="K276" s="86">
        <v>0</v>
      </c>
      <c r="L276" s="87">
        <v>0</v>
      </c>
      <c r="M276" s="8">
        <f>M9</f>
        <v>459628.48</v>
      </c>
      <c r="N276" s="8">
        <f>N9</f>
        <v>503471.52</v>
      </c>
      <c r="O276" s="14">
        <v>0</v>
      </c>
    </row>
    <row r="277" spans="1:11" ht="15" hidden="1">
      <c r="A277" s="66"/>
      <c r="B277" s="6"/>
      <c r="C277" s="67"/>
      <c r="D277" s="67"/>
      <c r="E277" s="67"/>
      <c r="F277" s="67"/>
      <c r="I277" s="67"/>
      <c r="J277" s="67"/>
      <c r="K277" s="67"/>
    </row>
    <row r="278" spans="4:15" ht="15" hidden="1">
      <c r="D278" s="10" t="s">
        <v>452</v>
      </c>
      <c r="F278" s="10">
        <v>211</v>
      </c>
      <c r="H278" s="69">
        <f aca="true" t="shared" si="78" ref="H278:J279">H93</f>
        <v>145600</v>
      </c>
      <c r="I278" s="69">
        <f t="shared" si="78"/>
        <v>95395.16</v>
      </c>
      <c r="J278" s="69">
        <f t="shared" si="78"/>
        <v>95395.16</v>
      </c>
      <c r="K278" s="87">
        <v>0</v>
      </c>
      <c r="L278" s="87">
        <v>0</v>
      </c>
      <c r="M278" s="69">
        <f>M93</f>
        <v>95395.16</v>
      </c>
      <c r="N278" s="69">
        <f>N93</f>
        <v>50204.84</v>
      </c>
      <c r="O278" s="14">
        <v>0</v>
      </c>
    </row>
    <row r="279" spans="6:15" ht="15" hidden="1">
      <c r="F279" s="10">
        <v>213</v>
      </c>
      <c r="H279" s="69">
        <f t="shared" si="78"/>
        <v>44000</v>
      </c>
      <c r="I279" s="69">
        <f t="shared" si="78"/>
        <v>23149.15</v>
      </c>
      <c r="J279" s="69">
        <f t="shared" si="78"/>
        <v>23149.15</v>
      </c>
      <c r="K279" s="87">
        <v>0</v>
      </c>
      <c r="L279" s="87">
        <v>0</v>
      </c>
      <c r="M279" s="69">
        <f>M94</f>
        <v>23149.15</v>
      </c>
      <c r="N279" s="69">
        <f>N94</f>
        <v>20850.85</v>
      </c>
      <c r="O279" s="14">
        <v>0</v>
      </c>
    </row>
    <row r="280" spans="9:10" ht="15" hidden="1">
      <c r="I280" s="67"/>
      <c r="J280" s="67"/>
    </row>
    <row r="281" spans="4:15" ht="15" hidden="1">
      <c r="D281" s="10" t="s">
        <v>453</v>
      </c>
      <c r="F281" s="10">
        <v>211</v>
      </c>
      <c r="H281" s="69">
        <f>H8</f>
        <v>14600</v>
      </c>
      <c r="I281" s="69">
        <f>I8</f>
        <v>0</v>
      </c>
      <c r="J281" s="69">
        <f>J8</f>
        <v>0</v>
      </c>
      <c r="K281" s="87">
        <v>0</v>
      </c>
      <c r="L281" s="87">
        <v>0</v>
      </c>
      <c r="M281" s="69">
        <f>M8</f>
        <v>0</v>
      </c>
      <c r="N281" s="69">
        <f>N8</f>
        <v>14600</v>
      </c>
      <c r="O281" s="14">
        <v>0</v>
      </c>
    </row>
    <row r="282" spans="6:15" ht="15" hidden="1">
      <c r="F282" s="10">
        <v>213</v>
      </c>
      <c r="H282" s="69">
        <f>H10</f>
        <v>4500</v>
      </c>
      <c r="I282" s="69">
        <f>I10</f>
        <v>0</v>
      </c>
      <c r="J282" s="69">
        <f>J10</f>
        <v>0</v>
      </c>
      <c r="K282" s="87">
        <v>0</v>
      </c>
      <c r="L282" s="87">
        <v>0</v>
      </c>
      <c r="M282" s="69">
        <f>M10</f>
        <v>0</v>
      </c>
      <c r="N282" s="69">
        <f>N10</f>
        <v>4500</v>
      </c>
      <c r="O282" s="14">
        <v>0</v>
      </c>
    </row>
    <row r="283" spans="9:10" ht="15" hidden="1">
      <c r="I283" s="67"/>
      <c r="J283" s="67"/>
    </row>
    <row r="284" spans="9:10" ht="15" hidden="1">
      <c r="I284" s="67"/>
      <c r="J284" s="67"/>
    </row>
    <row r="285" spans="9:10" ht="15" hidden="1">
      <c r="I285" s="67"/>
      <c r="J285" s="67"/>
    </row>
    <row r="286" spans="9:10" ht="15" hidden="1">
      <c r="I286" s="67"/>
      <c r="J286" s="67"/>
    </row>
    <row r="287" spans="9:10" ht="15" hidden="1">
      <c r="I287" s="67"/>
      <c r="J287" s="67"/>
    </row>
    <row r="288" spans="9:10" ht="15" hidden="1">
      <c r="I288" s="67"/>
      <c r="J288" s="67"/>
    </row>
    <row r="289" spans="1:15" ht="15" hidden="1">
      <c r="A289" s="20"/>
      <c r="B289" s="21"/>
      <c r="C289" s="22"/>
      <c r="D289" s="22"/>
      <c r="E289" s="22"/>
      <c r="F289" s="22"/>
      <c r="G289" s="88"/>
      <c r="H289" s="89"/>
      <c r="I289" s="88"/>
      <c r="J289" s="88"/>
      <c r="K289" s="22"/>
      <c r="L289" s="22"/>
      <c r="M289" s="28"/>
      <c r="N289" s="23"/>
      <c r="O289" s="23"/>
    </row>
    <row r="290" spans="1:15" ht="15">
      <c r="A290" s="24"/>
      <c r="B290" s="25"/>
      <c r="C290" s="9"/>
      <c r="D290" s="9"/>
      <c r="E290" s="9"/>
      <c r="F290" s="9"/>
      <c r="G290" s="84"/>
      <c r="H290" s="90"/>
      <c r="I290" s="9"/>
      <c r="J290" s="9"/>
      <c r="K290" s="9"/>
      <c r="L290" s="9"/>
      <c r="M290" s="29"/>
      <c r="N290" s="26"/>
      <c r="O290" s="26"/>
    </row>
    <row r="291" spans="1:15" ht="15">
      <c r="A291" s="24"/>
      <c r="B291" s="25"/>
      <c r="C291" s="9"/>
      <c r="D291" s="9"/>
      <c r="E291" s="9"/>
      <c r="F291" s="9"/>
      <c r="G291" s="84"/>
      <c r="H291" s="90"/>
      <c r="I291" s="9"/>
      <c r="J291" s="9"/>
      <c r="K291" s="9"/>
      <c r="L291" s="9"/>
      <c r="M291" s="29"/>
      <c r="N291" s="26"/>
      <c r="O291" s="26"/>
    </row>
    <row r="292" spans="1:15" ht="18" customHeight="1">
      <c r="A292" s="24"/>
      <c r="B292" s="25"/>
      <c r="C292" s="9"/>
      <c r="D292" s="9"/>
      <c r="E292" s="9"/>
      <c r="F292" s="9"/>
      <c r="G292" s="84"/>
      <c r="H292" s="90"/>
      <c r="I292" s="9"/>
      <c r="J292" s="9"/>
      <c r="K292" s="9"/>
      <c r="L292" s="9"/>
      <c r="M292" s="29"/>
      <c r="N292" s="26"/>
      <c r="O292" s="26"/>
    </row>
    <row r="293" spans="1:15" ht="18" customHeight="1">
      <c r="A293" s="24"/>
      <c r="B293" s="25"/>
      <c r="C293" s="9"/>
      <c r="D293" s="9"/>
      <c r="E293" s="9"/>
      <c r="F293" s="9"/>
      <c r="G293" s="84"/>
      <c r="H293" s="90"/>
      <c r="I293" s="9"/>
      <c r="J293" s="9"/>
      <c r="K293" s="9"/>
      <c r="L293" s="9"/>
      <c r="M293" s="29"/>
      <c r="N293" s="26"/>
      <c r="O293" s="26"/>
    </row>
    <row r="294" spans="1:254" s="22" customFormat="1" ht="15">
      <c r="A294" s="24"/>
      <c r="B294" s="25"/>
      <c r="C294" s="9"/>
      <c r="D294" s="9"/>
      <c r="E294" s="9"/>
      <c r="F294" s="9"/>
      <c r="G294" s="84"/>
      <c r="H294" s="90"/>
      <c r="I294" s="9"/>
      <c r="J294" s="9"/>
      <c r="K294" s="9"/>
      <c r="L294" s="9"/>
      <c r="M294" s="29"/>
      <c r="N294" s="26"/>
      <c r="O294" s="26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  <c r="IT294" s="9"/>
    </row>
    <row r="295" spans="1:15" ht="15">
      <c r="A295" s="24"/>
      <c r="B295" s="25"/>
      <c r="C295" s="9"/>
      <c r="D295" s="9"/>
      <c r="E295" s="9"/>
      <c r="F295" s="9"/>
      <c r="G295" s="84"/>
      <c r="H295" s="90"/>
      <c r="I295" s="9"/>
      <c r="J295" s="9"/>
      <c r="K295" s="9"/>
      <c r="L295" s="9"/>
      <c r="M295" s="29"/>
      <c r="N295" s="26"/>
      <c r="O295" s="26"/>
    </row>
    <row r="296" spans="1:15" ht="15">
      <c r="A296" s="24"/>
      <c r="B296" s="25"/>
      <c r="C296" s="9"/>
      <c r="D296" s="9"/>
      <c r="E296" s="9"/>
      <c r="F296" s="9"/>
      <c r="G296" s="84"/>
      <c r="H296" s="90"/>
      <c r="I296" s="9"/>
      <c r="J296" s="9"/>
      <c r="K296" s="9"/>
      <c r="L296" s="9"/>
      <c r="M296" s="29"/>
      <c r="N296" s="26"/>
      <c r="O296" s="26"/>
    </row>
    <row r="297" spans="1:15" ht="15">
      <c r="A297" s="24"/>
      <c r="B297" s="25"/>
      <c r="C297" s="9"/>
      <c r="D297" s="9"/>
      <c r="E297" s="9"/>
      <c r="F297" s="9"/>
      <c r="G297" s="84"/>
      <c r="H297" s="90"/>
      <c r="I297" s="9"/>
      <c r="J297" s="9"/>
      <c r="K297" s="9"/>
      <c r="L297" s="9"/>
      <c r="M297" s="29"/>
      <c r="N297" s="26"/>
      <c r="O297" s="26"/>
    </row>
    <row r="298" spans="1:15" ht="15">
      <c r="A298" s="24"/>
      <c r="B298" s="25"/>
      <c r="C298" s="9"/>
      <c r="D298" s="9"/>
      <c r="E298" s="9"/>
      <c r="F298" s="9"/>
      <c r="G298" s="84"/>
      <c r="H298" s="90"/>
      <c r="I298" s="9"/>
      <c r="J298" s="9"/>
      <c r="K298" s="9"/>
      <c r="L298" s="9"/>
      <c r="M298" s="29"/>
      <c r="N298" s="26"/>
      <c r="O298" s="26"/>
    </row>
    <row r="299" spans="1:15" ht="15">
      <c r="A299" s="24"/>
      <c r="B299" s="25"/>
      <c r="C299" s="9"/>
      <c r="D299" s="9"/>
      <c r="E299" s="9"/>
      <c r="F299" s="9"/>
      <c r="G299" s="84"/>
      <c r="H299" s="90"/>
      <c r="I299" s="9"/>
      <c r="J299" s="9"/>
      <c r="K299" s="9"/>
      <c r="L299" s="9"/>
      <c r="M299" s="29"/>
      <c r="N299" s="26"/>
      <c r="O299" s="26"/>
    </row>
    <row r="300" spans="1:15" ht="15">
      <c r="A300" s="24"/>
      <c r="B300" s="25"/>
      <c r="C300" s="9"/>
      <c r="D300" s="9"/>
      <c r="E300" s="9"/>
      <c r="F300" s="9"/>
      <c r="G300" s="84"/>
      <c r="H300" s="90"/>
      <c r="I300" s="9"/>
      <c r="J300" s="9"/>
      <c r="K300" s="9"/>
      <c r="L300" s="9"/>
      <c r="M300" s="29"/>
      <c r="N300" s="26"/>
      <c r="O300" s="26"/>
    </row>
    <row r="301" spans="1:15" ht="15">
      <c r="A301" s="24"/>
      <c r="B301" s="25"/>
      <c r="C301" s="9"/>
      <c r="D301" s="9"/>
      <c r="E301" s="9"/>
      <c r="F301" s="9"/>
      <c r="G301" s="84"/>
      <c r="H301" s="90"/>
      <c r="I301" s="9"/>
      <c r="J301" s="9"/>
      <c r="K301" s="9"/>
      <c r="L301" s="9"/>
      <c r="M301" s="29"/>
      <c r="N301" s="26"/>
      <c r="O301" s="26"/>
    </row>
    <row r="302" spans="1:15" ht="15">
      <c r="A302" s="24"/>
      <c r="B302" s="25"/>
      <c r="C302" s="9"/>
      <c r="D302" s="9"/>
      <c r="E302" s="9"/>
      <c r="F302" s="9"/>
      <c r="G302" s="84"/>
      <c r="H302" s="90"/>
      <c r="I302" s="9"/>
      <c r="J302" s="9"/>
      <c r="K302" s="9"/>
      <c r="L302" s="9"/>
      <c r="M302" s="29"/>
      <c r="N302" s="26"/>
      <c r="O302" s="26"/>
    </row>
    <row r="303" spans="1:15" ht="15">
      <c r="A303" s="24"/>
      <c r="B303" s="25"/>
      <c r="C303" s="9"/>
      <c r="D303" s="9"/>
      <c r="E303" s="9"/>
      <c r="F303" s="9"/>
      <c r="G303" s="84"/>
      <c r="H303" s="90"/>
      <c r="I303" s="9"/>
      <c r="J303" s="9"/>
      <c r="K303" s="9"/>
      <c r="L303" s="9"/>
      <c r="M303" s="29"/>
      <c r="N303" s="26"/>
      <c r="O303" s="26"/>
    </row>
    <row r="304" spans="1:15" ht="15">
      <c r="A304" s="24"/>
      <c r="B304" s="25"/>
      <c r="C304" s="9"/>
      <c r="D304" s="9"/>
      <c r="E304" s="9"/>
      <c r="F304" s="9"/>
      <c r="G304" s="84"/>
      <c r="H304" s="90"/>
      <c r="I304" s="9"/>
      <c r="J304" s="9"/>
      <c r="K304" s="9"/>
      <c r="L304" s="9"/>
      <c r="M304" s="29"/>
      <c r="N304" s="26"/>
      <c r="O304" s="26"/>
    </row>
    <row r="305" spans="1:15" ht="15">
      <c r="A305" s="24"/>
      <c r="B305" s="25"/>
      <c r="C305" s="9"/>
      <c r="D305" s="9"/>
      <c r="E305" s="9"/>
      <c r="F305" s="9"/>
      <c r="G305" s="84"/>
      <c r="H305" s="90"/>
      <c r="I305" s="9"/>
      <c r="J305" s="9"/>
      <c r="K305" s="9"/>
      <c r="L305" s="9"/>
      <c r="M305" s="29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84"/>
      <c r="H306" s="90"/>
      <c r="I306" s="9"/>
      <c r="J306" s="9"/>
      <c r="K306" s="9"/>
      <c r="L306" s="9"/>
      <c r="M306" s="29"/>
      <c r="N306" s="26"/>
      <c r="O306" s="26"/>
    </row>
    <row r="307" spans="1:15" ht="15">
      <c r="A307" s="24"/>
      <c r="B307" s="25"/>
      <c r="C307" s="9"/>
      <c r="D307" s="9"/>
      <c r="E307" s="9"/>
      <c r="F307" s="9"/>
      <c r="G307" s="84"/>
      <c r="H307" s="90"/>
      <c r="I307" s="9"/>
      <c r="J307" s="9"/>
      <c r="K307" s="9"/>
      <c r="L307" s="9"/>
      <c r="M307" s="29"/>
      <c r="N307" s="26"/>
      <c r="O307" s="26"/>
    </row>
    <row r="308" spans="1:15" ht="15">
      <c r="A308" s="24"/>
      <c r="B308" s="25"/>
      <c r="C308" s="9"/>
      <c r="D308" s="9"/>
      <c r="E308" s="9"/>
      <c r="F308" s="9"/>
      <c r="G308" s="84"/>
      <c r="H308" s="90"/>
      <c r="I308" s="9"/>
      <c r="J308" s="9"/>
      <c r="K308" s="9"/>
      <c r="L308" s="9"/>
      <c r="M308" s="29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84"/>
      <c r="H309" s="90"/>
      <c r="I309" s="9"/>
      <c r="J309" s="9"/>
      <c r="K309" s="9"/>
      <c r="L309" s="9"/>
      <c r="M309" s="29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84"/>
      <c r="H310" s="90"/>
      <c r="I310" s="9"/>
      <c r="J310" s="9"/>
      <c r="K310" s="9"/>
      <c r="L310" s="9"/>
      <c r="M310" s="29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84"/>
      <c r="H311" s="90"/>
      <c r="I311" s="9"/>
      <c r="J311" s="9"/>
      <c r="K311" s="9"/>
      <c r="L311" s="9"/>
      <c r="M311" s="29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84"/>
      <c r="H312" s="90"/>
      <c r="I312" s="9"/>
      <c r="J312" s="9"/>
      <c r="K312" s="9"/>
      <c r="L312" s="9"/>
      <c r="M312" s="29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84"/>
      <c r="H313" s="90"/>
      <c r="I313" s="9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84"/>
      <c r="H314" s="90"/>
      <c r="I314" s="9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84"/>
      <c r="H315" s="90"/>
      <c r="I315" s="9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84"/>
      <c r="H316" s="90"/>
      <c r="I316" s="9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84"/>
      <c r="H317" s="90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4"/>
      <c r="H318" s="90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84"/>
      <c r="H319" s="90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84"/>
      <c r="H320" s="90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4"/>
      <c r="H321" s="90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4"/>
      <c r="H322" s="90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4"/>
      <c r="H323" s="90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4"/>
      <c r="H324" s="90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4"/>
      <c r="H325" s="90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4"/>
      <c r="H326" s="90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4"/>
      <c r="H327" s="90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4"/>
      <c r="H328" s="90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4"/>
      <c r="H329" s="90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4"/>
      <c r="H330" s="90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4"/>
      <c r="H331" s="90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4"/>
      <c r="H332" s="90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4"/>
      <c r="H333" s="90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4"/>
      <c r="H334" s="90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4"/>
      <c r="H335" s="90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4"/>
      <c r="H336" s="90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4"/>
      <c r="H337" s="90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4"/>
      <c r="H338" s="90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4"/>
      <c r="H339" s="90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4"/>
      <c r="H340" s="90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4"/>
      <c r="H341" s="90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4"/>
      <c r="H342" s="90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4"/>
      <c r="H343" s="90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4"/>
      <c r="H344" s="90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4"/>
      <c r="H345" s="90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4"/>
      <c r="H346" s="90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4"/>
      <c r="H347" s="90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4"/>
      <c r="H348" s="90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4"/>
      <c r="H349" s="90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4"/>
      <c r="H350" s="90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4"/>
      <c r="H351" s="90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4"/>
      <c r="H352" s="90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4"/>
      <c r="H353" s="90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4"/>
      <c r="H354" s="90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4"/>
      <c r="H355" s="90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4"/>
      <c r="H356" s="90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4"/>
      <c r="H357" s="90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4"/>
      <c r="H358" s="90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4"/>
      <c r="H359" s="90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4"/>
      <c r="H360" s="90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4"/>
      <c r="H361" s="90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4"/>
      <c r="H362" s="90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4"/>
      <c r="H363" s="90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4"/>
      <c r="H364" s="90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4"/>
      <c r="H365" s="90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4"/>
      <c r="H366" s="90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4"/>
      <c r="H367" s="90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4"/>
      <c r="H368" s="90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4"/>
      <c r="H369" s="90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4"/>
      <c r="H370" s="90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4"/>
      <c r="H371" s="90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4"/>
      <c r="H372" s="90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4"/>
      <c r="H373" s="90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4"/>
      <c r="H374" s="90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4"/>
      <c r="H375" s="90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4"/>
      <c r="H376" s="90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4"/>
      <c r="H377" s="90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4"/>
      <c r="H378" s="90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4"/>
      <c r="H379" s="90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4"/>
      <c r="H380" s="90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4"/>
      <c r="H381" s="90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4"/>
      <c r="H382" s="90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4"/>
      <c r="H383" s="90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4"/>
      <c r="H384" s="90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4"/>
      <c r="H385" s="90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4"/>
      <c r="H386" s="90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4"/>
      <c r="H387" s="90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4"/>
      <c r="H388" s="90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4"/>
      <c r="H389" s="90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4"/>
      <c r="H390" s="90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4"/>
      <c r="H391" s="90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4"/>
      <c r="H392" s="90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4"/>
      <c r="H393" s="90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4"/>
      <c r="H394" s="90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4"/>
      <c r="H395" s="90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4"/>
      <c r="H396" s="90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4"/>
      <c r="H397" s="90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4"/>
      <c r="H398" s="90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4"/>
      <c r="H399" s="90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4"/>
      <c r="H400" s="90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4"/>
      <c r="H401" s="90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4"/>
      <c r="H402" s="90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4"/>
      <c r="H403" s="90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4"/>
      <c r="H404" s="90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4"/>
      <c r="H405" s="90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4"/>
      <c r="H406" s="90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4"/>
      <c r="H407" s="90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4"/>
      <c r="H408" s="90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4"/>
      <c r="H409" s="90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4"/>
      <c r="H410" s="90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4"/>
      <c r="H411" s="90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4"/>
      <c r="H412" s="90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4"/>
      <c r="H413" s="90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4"/>
      <c r="H414" s="90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4"/>
      <c r="H415" s="90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4"/>
      <c r="H416" s="90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4"/>
      <c r="H417" s="90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4"/>
      <c r="H418" s="90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4"/>
      <c r="H419" s="90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4"/>
      <c r="H420" s="90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4"/>
      <c r="H421" s="90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4"/>
      <c r="H422" s="90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4"/>
      <c r="H423" s="90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4"/>
      <c r="H424" s="90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4"/>
      <c r="H425" s="90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4"/>
      <c r="H426" s="90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4"/>
      <c r="H427" s="90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4"/>
      <c r="H428" s="90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4"/>
      <c r="H429" s="90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4"/>
      <c r="H430" s="90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4"/>
      <c r="H431" s="90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4"/>
      <c r="H432" s="90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4"/>
      <c r="H433" s="90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4"/>
      <c r="H434" s="90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4"/>
      <c r="H435" s="90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4"/>
      <c r="H436" s="90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4"/>
      <c r="H437" s="90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4"/>
      <c r="H438" s="90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4"/>
      <c r="H439" s="90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4"/>
      <c r="H440" s="90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4"/>
      <c r="H441" s="90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4"/>
      <c r="H442" s="90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4"/>
      <c r="H443" s="90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4"/>
      <c r="H444" s="90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4"/>
      <c r="H445" s="90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4"/>
      <c r="H446" s="90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4"/>
      <c r="H447" s="90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4"/>
      <c r="H448" s="90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4"/>
      <c r="H449" s="90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4"/>
      <c r="H450" s="90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4"/>
      <c r="H451" s="90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4"/>
      <c r="H452" s="90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4"/>
      <c r="H453" s="90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4"/>
      <c r="H454" s="90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4"/>
      <c r="H455" s="90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4"/>
      <c r="H456" s="90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4"/>
      <c r="H457" s="90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4"/>
      <c r="H458" s="90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4"/>
      <c r="H459" s="90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4"/>
      <c r="H460" s="90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4"/>
      <c r="H461" s="90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4"/>
      <c r="H462" s="90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4"/>
      <c r="H463" s="90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4"/>
      <c r="H464" s="90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4"/>
      <c r="H465" s="90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4"/>
      <c r="H466" s="90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4"/>
      <c r="H467" s="90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4"/>
      <c r="H468" s="90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4"/>
      <c r="H469" s="90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4"/>
      <c r="H470" s="90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4"/>
      <c r="H471" s="90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4"/>
      <c r="H472" s="90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4"/>
      <c r="H473" s="90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4"/>
      <c r="H474" s="90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4"/>
      <c r="H475" s="90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4"/>
      <c r="H476" s="90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4"/>
      <c r="H477" s="90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4"/>
      <c r="H478" s="90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4"/>
      <c r="H479" s="90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4"/>
      <c r="H480" s="90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4"/>
      <c r="H481" s="90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4"/>
      <c r="H482" s="90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4"/>
      <c r="H483" s="90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4"/>
      <c r="H484" s="90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4"/>
      <c r="H485" s="90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4"/>
      <c r="H486" s="90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4"/>
      <c r="H487" s="90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4"/>
      <c r="H488" s="90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4"/>
      <c r="H489" s="90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4"/>
      <c r="H490" s="90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4"/>
      <c r="H491" s="90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4"/>
      <c r="H492" s="90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4"/>
      <c r="H493" s="90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4"/>
      <c r="H494" s="90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4"/>
      <c r="H495" s="90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4"/>
      <c r="H496" s="90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4"/>
      <c r="H497" s="90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4"/>
      <c r="H498" s="90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4"/>
      <c r="H499" s="90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4"/>
      <c r="H500" s="90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4"/>
      <c r="H501" s="90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4"/>
      <c r="H502" s="90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4"/>
      <c r="H503" s="90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4"/>
      <c r="H504" s="90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4"/>
      <c r="H505" s="90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4"/>
      <c r="H506" s="90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4"/>
      <c r="H507" s="90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4"/>
      <c r="H508" s="90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4"/>
      <c r="H509" s="90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4"/>
      <c r="H510" s="90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4"/>
      <c r="H511" s="90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4"/>
      <c r="H512" s="90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4"/>
      <c r="H513" s="90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4"/>
      <c r="H514" s="90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4"/>
      <c r="H515" s="90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4"/>
      <c r="H516" s="90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4"/>
      <c r="H517" s="90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4"/>
      <c r="H518" s="90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4"/>
      <c r="H519" s="90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4"/>
      <c r="H520" s="90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4"/>
      <c r="H521" s="90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4"/>
      <c r="H522" s="90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4"/>
      <c r="H523" s="90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4"/>
      <c r="H524" s="90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4"/>
      <c r="H525" s="90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4"/>
      <c r="H526" s="90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4"/>
      <c r="H527" s="90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4"/>
      <c r="H528" s="90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4"/>
      <c r="H529" s="90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4"/>
      <c r="H530" s="90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4"/>
      <c r="H531" s="90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4"/>
      <c r="H532" s="90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4"/>
      <c r="H533" s="90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4"/>
      <c r="H534" s="90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4"/>
      <c r="H535" s="90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4"/>
      <c r="H536" s="90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4"/>
      <c r="H537" s="90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4"/>
      <c r="H538" s="90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4"/>
      <c r="H539" s="90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4"/>
      <c r="H540" s="90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4"/>
      <c r="H541" s="90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4"/>
      <c r="H542" s="90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4"/>
      <c r="H543" s="90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4"/>
      <c r="H544" s="90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4"/>
      <c r="H545" s="90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4"/>
      <c r="H546" s="90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4"/>
      <c r="H547" s="90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4"/>
      <c r="H548" s="90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4"/>
      <c r="H549" s="90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4"/>
      <c r="H550" s="90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4"/>
      <c r="H551" s="90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4"/>
      <c r="H552" s="90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4"/>
      <c r="H553" s="90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4"/>
      <c r="H554" s="90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4"/>
      <c r="H555" s="90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4"/>
      <c r="H556" s="90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4"/>
      <c r="H557" s="90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4"/>
      <c r="H558" s="90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4"/>
      <c r="H559" s="90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4"/>
      <c r="H560" s="90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4"/>
      <c r="H561" s="90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4"/>
      <c r="H562" s="90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4"/>
      <c r="H563" s="90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4"/>
      <c r="H564" s="90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4"/>
      <c r="H565" s="90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4"/>
      <c r="H566" s="90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4"/>
      <c r="H567" s="90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4"/>
      <c r="H568" s="90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4"/>
      <c r="H569" s="90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4"/>
      <c r="H570" s="90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4"/>
      <c r="H571" s="90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4"/>
      <c r="H572" s="90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4"/>
      <c r="H573" s="90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4"/>
      <c r="H574" s="90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4"/>
      <c r="H575" s="90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4"/>
      <c r="H576" s="90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4"/>
      <c r="H577" s="90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4"/>
      <c r="H578" s="90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4"/>
      <c r="H579" s="90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4"/>
      <c r="H580" s="90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4"/>
      <c r="H581" s="90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4"/>
      <c r="H582" s="90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4"/>
      <c r="H583" s="90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4"/>
      <c r="H584" s="90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4"/>
      <c r="H585" s="90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4"/>
      <c r="H586" s="90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4"/>
      <c r="H587" s="90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4"/>
      <c r="H588" s="90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4"/>
      <c r="H589" s="90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4"/>
      <c r="H590" s="90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4"/>
      <c r="H591" s="90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4"/>
      <c r="H592" s="90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4"/>
      <c r="H593" s="90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4"/>
      <c r="H594" s="90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4"/>
      <c r="H595" s="90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4"/>
      <c r="H596" s="90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4"/>
      <c r="H597" s="90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4"/>
      <c r="H598" s="90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4"/>
      <c r="H599" s="90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4"/>
      <c r="H600" s="90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4"/>
      <c r="H601" s="90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4"/>
      <c r="H602" s="90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4"/>
      <c r="H603" s="90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4"/>
      <c r="H604" s="90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4"/>
      <c r="H605" s="90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4"/>
      <c r="H606" s="90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4"/>
      <c r="H607" s="90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4"/>
      <c r="H608" s="90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4"/>
      <c r="H609" s="90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4"/>
      <c r="H610" s="90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4"/>
      <c r="H611" s="90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4"/>
      <c r="H612" s="90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4"/>
      <c r="H613" s="90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4"/>
      <c r="H614" s="90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4"/>
      <c r="H615" s="90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4"/>
      <c r="H616" s="90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4"/>
      <c r="H617" s="90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4"/>
      <c r="H618" s="90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4"/>
      <c r="H619" s="90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4"/>
      <c r="H620" s="90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4"/>
      <c r="H621" s="90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4"/>
      <c r="H622" s="90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4"/>
      <c r="H623" s="90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4"/>
      <c r="H624" s="90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4"/>
      <c r="H625" s="90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4"/>
      <c r="H626" s="90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4"/>
      <c r="H627" s="90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4"/>
      <c r="H628" s="90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4"/>
      <c r="H629" s="90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4"/>
      <c r="H630" s="90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4"/>
      <c r="H631" s="90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4"/>
      <c r="H632" s="90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4"/>
      <c r="H633" s="90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4"/>
      <c r="H634" s="90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4"/>
      <c r="H635" s="90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4"/>
      <c r="H636" s="90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4"/>
      <c r="H637" s="90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4"/>
      <c r="H638" s="90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4"/>
      <c r="H639" s="90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4"/>
      <c r="H640" s="90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4"/>
      <c r="H641" s="90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4"/>
      <c r="H642" s="90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4"/>
      <c r="H643" s="90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4"/>
      <c r="H644" s="90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4"/>
      <c r="H645" s="90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4"/>
      <c r="H646" s="90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4"/>
      <c r="H647" s="90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4"/>
      <c r="H648" s="90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4"/>
      <c r="H649" s="90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4"/>
      <c r="H650" s="90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4"/>
      <c r="H651" s="90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4"/>
      <c r="H652" s="90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4"/>
      <c r="H653" s="90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4"/>
      <c r="H654" s="90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4"/>
      <c r="H655" s="90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4"/>
      <c r="H656" s="90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4"/>
      <c r="H657" s="90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4"/>
      <c r="H658" s="90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4"/>
      <c r="H659" s="90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4"/>
      <c r="H660" s="90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4"/>
      <c r="H661" s="90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4"/>
      <c r="H662" s="90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4"/>
      <c r="H663" s="90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4"/>
      <c r="H664" s="90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4"/>
      <c r="H665" s="90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4"/>
      <c r="H666" s="90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4"/>
      <c r="H667" s="90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4"/>
      <c r="H668" s="90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4"/>
      <c r="H669" s="90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4"/>
      <c r="H670" s="90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4"/>
      <c r="H671" s="90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4"/>
      <c r="H672" s="90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4"/>
      <c r="H673" s="90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4"/>
      <c r="H674" s="90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4"/>
      <c r="H675" s="90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4"/>
      <c r="H676" s="90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4"/>
      <c r="H677" s="90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4"/>
      <c r="H678" s="90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4"/>
      <c r="H679" s="90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4"/>
      <c r="H680" s="90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4"/>
      <c r="H681" s="90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4"/>
      <c r="H682" s="90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4"/>
      <c r="H683" s="90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4"/>
      <c r="H684" s="90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4"/>
      <c r="H685" s="90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4"/>
      <c r="H686" s="90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4"/>
      <c r="H687" s="90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4"/>
      <c r="H688" s="90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4"/>
      <c r="H689" s="90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4"/>
      <c r="H690" s="90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4"/>
      <c r="H691" s="90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4"/>
      <c r="H692" s="90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4"/>
      <c r="H693" s="90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4"/>
      <c r="H694" s="90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4"/>
      <c r="H695" s="90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4"/>
      <c r="H696" s="90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4"/>
      <c r="H697" s="90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4"/>
      <c r="H698" s="90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4"/>
      <c r="H699" s="90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4"/>
      <c r="H700" s="90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4"/>
      <c r="H701" s="90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4"/>
      <c r="H702" s="90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4"/>
      <c r="H703" s="90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4"/>
      <c r="H704" s="90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4"/>
      <c r="H705" s="90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4"/>
      <c r="H706" s="90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4"/>
      <c r="H707" s="90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4"/>
      <c r="H708" s="90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4"/>
      <c r="H709" s="90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4"/>
      <c r="H710" s="90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4"/>
      <c r="H711" s="90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4"/>
      <c r="H712" s="90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4"/>
      <c r="H713" s="90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4"/>
      <c r="H714" s="90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4"/>
      <c r="H715" s="90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4"/>
      <c r="H716" s="90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4"/>
      <c r="H717" s="90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4"/>
      <c r="H718" s="90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4"/>
      <c r="H719" s="90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4"/>
      <c r="H720" s="90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4"/>
      <c r="H721" s="90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4"/>
      <c r="H722" s="90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4"/>
      <c r="H723" s="90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4"/>
      <c r="H724" s="90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4"/>
      <c r="H725" s="90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4"/>
      <c r="H726" s="90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4"/>
      <c r="H727" s="90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4"/>
      <c r="H728" s="90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4"/>
      <c r="H729" s="90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4"/>
      <c r="H730" s="90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4"/>
      <c r="H731" s="90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4"/>
      <c r="H732" s="90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4"/>
      <c r="H733" s="90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4"/>
      <c r="H734" s="90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4"/>
      <c r="H735" s="90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4"/>
      <c r="H736" s="90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4"/>
      <c r="H737" s="90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4"/>
      <c r="H738" s="90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4"/>
      <c r="H739" s="90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4"/>
      <c r="H740" s="90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4"/>
      <c r="H741" s="90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4"/>
      <c r="H742" s="90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4"/>
      <c r="H743" s="90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4"/>
      <c r="H744" s="90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4"/>
      <c r="H745" s="90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4"/>
      <c r="H746" s="90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4"/>
      <c r="H747" s="90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4"/>
      <c r="H748" s="90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4"/>
      <c r="H749" s="90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4"/>
      <c r="H750" s="90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4"/>
      <c r="H751" s="90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4"/>
      <c r="H752" s="90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4"/>
      <c r="H753" s="90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4"/>
      <c r="H754" s="90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4"/>
      <c r="H755" s="90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4"/>
      <c r="H756" s="90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4"/>
      <c r="H757" s="90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4"/>
      <c r="H758" s="90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4"/>
      <c r="H759" s="90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4"/>
      <c r="H760" s="90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4"/>
      <c r="H761" s="90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4"/>
      <c r="H762" s="90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4"/>
      <c r="H763" s="90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4"/>
      <c r="H764" s="90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4"/>
      <c r="H765" s="90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4"/>
      <c r="H766" s="90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4"/>
      <c r="H767" s="90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4"/>
      <c r="H768" s="90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4"/>
      <c r="H769" s="90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4"/>
      <c r="H770" s="90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4"/>
      <c r="H771" s="90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4"/>
      <c r="H772" s="90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4"/>
      <c r="H773" s="90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4"/>
      <c r="H774" s="90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4"/>
      <c r="H775" s="90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4"/>
      <c r="H776" s="90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4"/>
      <c r="H777" s="90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4"/>
      <c r="H778" s="90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4"/>
      <c r="H779" s="90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4"/>
      <c r="H780" s="90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4"/>
      <c r="H781" s="90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4"/>
      <c r="H782" s="90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4"/>
      <c r="H783" s="90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4"/>
      <c r="H784" s="90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4"/>
      <c r="H785" s="90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4"/>
      <c r="H786" s="90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4"/>
      <c r="H787" s="90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4"/>
      <c r="H788" s="90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4"/>
      <c r="H789" s="90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4"/>
      <c r="H790" s="90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4"/>
      <c r="H791" s="90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4"/>
      <c r="H792" s="90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4"/>
      <c r="H793" s="90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4"/>
      <c r="H794" s="90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4"/>
      <c r="H795" s="90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4"/>
      <c r="H796" s="90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4"/>
      <c r="H797" s="90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4"/>
      <c r="H798" s="90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4"/>
      <c r="H799" s="90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4"/>
      <c r="H800" s="90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4"/>
      <c r="H801" s="90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4"/>
      <c r="H802" s="90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4"/>
      <c r="H803" s="90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4"/>
      <c r="H804" s="90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4"/>
      <c r="H805" s="90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4"/>
      <c r="H806" s="90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4"/>
      <c r="H807" s="90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4"/>
      <c r="H808" s="90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4"/>
      <c r="H809" s="90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4"/>
      <c r="H810" s="90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4"/>
      <c r="H811" s="90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4"/>
      <c r="H812" s="90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4"/>
      <c r="H813" s="90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4"/>
      <c r="H814" s="90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4"/>
      <c r="H815" s="90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4"/>
      <c r="H816" s="90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4"/>
      <c r="H817" s="90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4"/>
      <c r="H818" s="90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4"/>
      <c r="H819" s="90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4"/>
      <c r="H820" s="90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4"/>
      <c r="H821" s="90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4"/>
      <c r="H822" s="90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4"/>
      <c r="H823" s="90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4"/>
      <c r="H824" s="90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4"/>
      <c r="H825" s="90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4"/>
      <c r="H826" s="90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4"/>
      <c r="H827" s="90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4"/>
      <c r="H828" s="90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4"/>
      <c r="H829" s="90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4"/>
      <c r="H830" s="90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4"/>
      <c r="H831" s="90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4"/>
      <c r="H832" s="90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4"/>
      <c r="H833" s="90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4"/>
      <c r="H834" s="90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4"/>
      <c r="H835" s="90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4"/>
      <c r="H836" s="90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4"/>
      <c r="H837" s="90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4"/>
      <c r="H838" s="90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4"/>
      <c r="H839" s="90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4"/>
      <c r="H840" s="90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4"/>
      <c r="H841" s="90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4"/>
      <c r="H842" s="90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4"/>
      <c r="H843" s="90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4"/>
      <c r="H844" s="90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4"/>
      <c r="H845" s="90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4"/>
      <c r="H846" s="90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4"/>
      <c r="H847" s="90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4"/>
      <c r="H848" s="90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4"/>
      <c r="H849" s="90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4"/>
      <c r="H850" s="90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4"/>
      <c r="H851" s="90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4"/>
      <c r="H852" s="90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4"/>
      <c r="H853" s="90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4"/>
      <c r="H854" s="90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4"/>
      <c r="H855" s="90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4"/>
      <c r="H856" s="90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4"/>
      <c r="H857" s="90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4"/>
      <c r="H858" s="90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4"/>
      <c r="H859" s="90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4"/>
      <c r="H860" s="90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4"/>
      <c r="H861" s="90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4"/>
      <c r="H862" s="90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4"/>
      <c r="H863" s="90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4"/>
      <c r="H864" s="90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4"/>
      <c r="H865" s="90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4"/>
      <c r="H866" s="90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4"/>
      <c r="H867" s="90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4"/>
      <c r="H868" s="90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4"/>
      <c r="H869" s="90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4"/>
      <c r="H870" s="90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4"/>
      <c r="H871" s="90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4"/>
      <c r="H872" s="90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4"/>
      <c r="H873" s="90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4"/>
      <c r="H874" s="90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4"/>
      <c r="H875" s="90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4"/>
      <c r="H876" s="90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4"/>
      <c r="H877" s="90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4"/>
      <c r="H878" s="90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4"/>
      <c r="H879" s="90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4"/>
      <c r="H880" s="90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4"/>
      <c r="H881" s="90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4"/>
      <c r="H882" s="90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4"/>
      <c r="H883" s="90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4"/>
      <c r="H884" s="90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4"/>
      <c r="H885" s="90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4"/>
      <c r="H886" s="90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4"/>
      <c r="H887" s="90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4"/>
      <c r="H888" s="90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4"/>
      <c r="H889" s="90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4"/>
      <c r="H890" s="90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4"/>
      <c r="H891" s="90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4"/>
      <c r="H892" s="90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4"/>
      <c r="H893" s="90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4"/>
      <c r="H894" s="90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4"/>
      <c r="H895" s="90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4"/>
      <c r="H896" s="90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4"/>
      <c r="H897" s="90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4"/>
      <c r="H898" s="90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4"/>
      <c r="H899" s="90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4"/>
      <c r="H900" s="90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4"/>
      <c r="H901" s="90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4"/>
      <c r="H902" s="90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4"/>
      <c r="H903" s="90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4"/>
      <c r="H904" s="90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4"/>
      <c r="H905" s="90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4"/>
      <c r="H906" s="90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4"/>
      <c r="H907" s="90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4"/>
      <c r="H908" s="90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4"/>
      <c r="H909" s="90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4"/>
      <c r="H910" s="90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4"/>
      <c r="H911" s="90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4"/>
      <c r="H912" s="90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4"/>
      <c r="H913" s="90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4"/>
      <c r="H914" s="90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4"/>
      <c r="H915" s="90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4"/>
      <c r="H916" s="90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4"/>
      <c r="H917" s="90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4"/>
      <c r="H918" s="90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4"/>
      <c r="H919" s="90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4"/>
      <c r="H920" s="90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4"/>
      <c r="H921" s="90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4"/>
      <c r="H922" s="90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4"/>
      <c r="H923" s="90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4"/>
      <c r="H924" s="90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4"/>
      <c r="H925" s="90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4"/>
      <c r="H926" s="90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4"/>
      <c r="H927" s="90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4"/>
      <c r="H928" s="90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4"/>
      <c r="H929" s="90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4"/>
      <c r="H930" s="90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4"/>
      <c r="H931" s="90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4"/>
      <c r="H932" s="90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4"/>
      <c r="H933" s="90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4"/>
      <c r="H934" s="90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4"/>
      <c r="H935" s="90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4"/>
      <c r="H936" s="90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4"/>
      <c r="H937" s="90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4"/>
      <c r="H938" s="90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4"/>
      <c r="H939" s="90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4"/>
      <c r="H940" s="90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4"/>
      <c r="H941" s="90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4"/>
      <c r="H942" s="90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4"/>
      <c r="H943" s="90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4"/>
      <c r="H944" s="90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4"/>
      <c r="H945" s="90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4"/>
      <c r="H946" s="90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4"/>
      <c r="H947" s="90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4"/>
      <c r="H948" s="90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4"/>
      <c r="H949" s="90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4"/>
      <c r="H950" s="90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4"/>
      <c r="H951" s="90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4"/>
      <c r="H952" s="90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4"/>
      <c r="H953" s="90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4"/>
      <c r="H954" s="90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4"/>
      <c r="H955" s="90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4"/>
      <c r="H956" s="90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4"/>
      <c r="H957" s="90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4"/>
      <c r="H958" s="90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4"/>
      <c r="H959" s="90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4"/>
      <c r="H960" s="90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4"/>
      <c r="H961" s="90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4"/>
      <c r="H962" s="90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4"/>
      <c r="H963" s="90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4"/>
      <c r="H964" s="90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4"/>
      <c r="H965" s="90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4"/>
      <c r="H966" s="90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4"/>
      <c r="H967" s="90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4"/>
      <c r="H968" s="90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4"/>
      <c r="H969" s="90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4"/>
      <c r="H970" s="90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4"/>
      <c r="H971" s="90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4"/>
      <c r="H972" s="90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4"/>
      <c r="H973" s="90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4"/>
      <c r="H974" s="90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4"/>
      <c r="H975" s="90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4"/>
      <c r="H976" s="90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4"/>
      <c r="H977" s="90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4"/>
      <c r="H978" s="90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4"/>
      <c r="H979" s="90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4"/>
      <c r="H980" s="90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4"/>
      <c r="H981" s="90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4"/>
      <c r="H982" s="90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4"/>
      <c r="H983" s="90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4"/>
      <c r="H984" s="90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4"/>
      <c r="H985" s="90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4"/>
      <c r="H986" s="90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4"/>
      <c r="H987" s="90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4"/>
      <c r="H988" s="90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4"/>
      <c r="H989" s="90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4"/>
      <c r="H990" s="90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4"/>
      <c r="H991" s="90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4"/>
      <c r="H992" s="90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4"/>
      <c r="H993" s="90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4"/>
      <c r="H994" s="90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4"/>
      <c r="H995" s="90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4"/>
      <c r="H996" s="90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4"/>
      <c r="H997" s="90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4"/>
      <c r="H998" s="90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4"/>
      <c r="H999" s="90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4"/>
      <c r="H1000" s="90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4"/>
      <c r="H1001" s="90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4"/>
      <c r="H1002" s="90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4"/>
      <c r="H1003" s="90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4"/>
      <c r="H1004" s="90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4"/>
      <c r="H1005" s="90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4"/>
      <c r="H1006" s="90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4"/>
      <c r="H1007" s="90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4"/>
      <c r="H1008" s="90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4"/>
      <c r="H1009" s="90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4"/>
      <c r="H1010" s="90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4"/>
      <c r="H1011" s="90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4"/>
      <c r="H1012" s="90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4"/>
      <c r="H1013" s="90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4"/>
      <c r="H1014" s="90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4"/>
      <c r="H1015" s="90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4"/>
      <c r="H1016" s="90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4"/>
      <c r="H1017" s="90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4"/>
      <c r="H1018" s="90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4"/>
      <c r="H1019" s="90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4"/>
      <c r="H1020" s="90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4"/>
      <c r="H1021" s="90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4"/>
      <c r="H1022" s="90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4"/>
      <c r="H1023" s="90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4"/>
      <c r="H1024" s="90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4"/>
      <c r="H1025" s="90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4"/>
      <c r="H1026" s="90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4"/>
      <c r="H1027" s="90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4"/>
      <c r="H1028" s="90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4"/>
      <c r="H1029" s="90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4"/>
      <c r="H1030" s="90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4"/>
      <c r="H1031" s="90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4"/>
      <c r="H1032" s="90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4"/>
      <c r="H1033" s="90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4"/>
      <c r="H1034" s="90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4"/>
      <c r="H1035" s="90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4"/>
      <c r="H1036" s="90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4"/>
      <c r="H1037" s="90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4"/>
      <c r="H1038" s="90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4"/>
      <c r="H1039" s="90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4"/>
      <c r="H1040" s="90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4"/>
      <c r="H1041" s="90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4"/>
      <c r="H1042" s="90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4"/>
      <c r="H1043" s="90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4"/>
      <c r="H1044" s="90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4"/>
      <c r="H1045" s="90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4"/>
      <c r="H1046" s="90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4"/>
      <c r="H1047" s="90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4"/>
      <c r="H1048" s="90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4"/>
      <c r="H1049" s="90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4"/>
      <c r="H1050" s="90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4"/>
      <c r="H1051" s="90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4"/>
      <c r="H1052" s="90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4"/>
      <c r="H1053" s="90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4"/>
      <c r="H1054" s="90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4"/>
      <c r="H1055" s="90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4"/>
      <c r="H1056" s="90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4"/>
      <c r="H1057" s="90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4"/>
      <c r="H1058" s="90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4"/>
      <c r="H1059" s="90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4"/>
      <c r="H1060" s="90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4"/>
      <c r="H1061" s="90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4"/>
      <c r="H1062" s="90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4"/>
      <c r="H1063" s="90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4"/>
      <c r="H1064" s="90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4"/>
      <c r="H1065" s="90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4"/>
      <c r="H1066" s="90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4"/>
      <c r="H1067" s="90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4"/>
      <c r="H1068" s="90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4"/>
      <c r="H1069" s="90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4"/>
      <c r="H1070" s="90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4"/>
      <c r="H1071" s="90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4"/>
      <c r="H1072" s="90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4"/>
      <c r="H1073" s="90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4"/>
      <c r="H1074" s="90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4"/>
      <c r="H1075" s="90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4"/>
      <c r="H1076" s="90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4"/>
      <c r="H1077" s="90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4"/>
      <c r="H1078" s="90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4"/>
      <c r="H1079" s="90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4"/>
      <c r="H1080" s="90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4"/>
      <c r="H1081" s="90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4"/>
      <c r="H1082" s="90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4"/>
      <c r="H1083" s="90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4"/>
      <c r="H1084" s="90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4"/>
      <c r="H1085" s="90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4"/>
      <c r="H1086" s="90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4"/>
      <c r="H1087" s="90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4"/>
      <c r="H1088" s="90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4"/>
      <c r="H1089" s="90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4"/>
      <c r="H1090" s="90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4"/>
      <c r="H1091" s="90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4"/>
      <c r="H1092" s="90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4"/>
      <c r="H1093" s="90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4"/>
      <c r="H1094" s="90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4"/>
      <c r="H1095" s="90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4"/>
      <c r="H1096" s="90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4"/>
      <c r="H1097" s="90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4"/>
      <c r="H1098" s="90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4"/>
      <c r="H1099" s="90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4"/>
      <c r="H1100" s="90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4"/>
      <c r="H1101" s="90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4"/>
      <c r="H1102" s="90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4"/>
      <c r="H1103" s="90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4"/>
      <c r="H1104" s="90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4"/>
      <c r="H1105" s="90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4"/>
      <c r="H1106" s="90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4"/>
      <c r="H1107" s="90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4"/>
      <c r="H1108" s="90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4"/>
      <c r="H1109" s="90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4"/>
      <c r="H1110" s="90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4"/>
      <c r="H1111" s="90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4"/>
      <c r="H1112" s="90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4"/>
      <c r="H1113" s="90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4"/>
      <c r="H1114" s="90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4"/>
      <c r="H1115" s="90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4"/>
      <c r="H1116" s="90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4"/>
      <c r="H1117" s="90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4"/>
      <c r="H1118" s="90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4"/>
      <c r="H1119" s="90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4"/>
      <c r="H1120" s="90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4"/>
      <c r="H1121" s="90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4"/>
      <c r="H1122" s="90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4"/>
      <c r="H1123" s="90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4"/>
      <c r="H1124" s="90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4"/>
      <c r="H1125" s="90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4"/>
      <c r="H1126" s="90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4"/>
      <c r="H1127" s="90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4"/>
      <c r="H1128" s="90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4"/>
      <c r="H1129" s="90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4"/>
      <c r="H1130" s="90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4"/>
      <c r="H1131" s="90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4"/>
      <c r="H1132" s="90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4"/>
      <c r="H1133" s="90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4"/>
      <c r="H1134" s="90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4"/>
      <c r="H1135" s="90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4"/>
      <c r="H1136" s="90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4"/>
      <c r="H1137" s="90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4"/>
      <c r="H1138" s="90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4"/>
      <c r="H1139" s="90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4"/>
      <c r="H1140" s="90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4"/>
      <c r="H1141" s="90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4"/>
      <c r="H1142" s="90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4"/>
      <c r="H1143" s="90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4"/>
      <c r="H1144" s="90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4"/>
      <c r="H1145" s="90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4"/>
      <c r="H1146" s="90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4"/>
      <c r="H1147" s="90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4"/>
      <c r="H1148" s="90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4"/>
      <c r="H1149" s="90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4"/>
      <c r="H1150" s="90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4"/>
      <c r="H1151" s="90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4"/>
      <c r="H1152" s="90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4"/>
      <c r="H1153" s="90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4"/>
      <c r="H1154" s="90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4"/>
      <c r="H1155" s="90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4"/>
      <c r="H1156" s="90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4"/>
      <c r="H1157" s="90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4"/>
      <c r="H1158" s="90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4"/>
      <c r="H1159" s="90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4"/>
      <c r="H1160" s="90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4"/>
      <c r="H1161" s="90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4"/>
      <c r="H1162" s="90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4"/>
      <c r="H1163" s="90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4"/>
      <c r="H1164" s="90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4"/>
      <c r="H1165" s="90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4"/>
      <c r="H1166" s="90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4"/>
      <c r="H1167" s="90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4"/>
      <c r="H1168" s="90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4"/>
      <c r="H1169" s="90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4"/>
      <c r="H1170" s="90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4"/>
      <c r="H1171" s="90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4"/>
      <c r="H1172" s="90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4"/>
      <c r="H1173" s="90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4"/>
      <c r="H1174" s="90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4"/>
      <c r="H1175" s="90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4"/>
      <c r="H1176" s="90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4"/>
      <c r="H1177" s="90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4"/>
      <c r="H1178" s="90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4"/>
      <c r="H1179" s="90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4"/>
      <c r="H1180" s="90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4"/>
      <c r="H1181" s="90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4"/>
      <c r="H1182" s="90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4"/>
      <c r="H1183" s="90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4"/>
      <c r="H1184" s="90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4"/>
      <c r="H1185" s="90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4"/>
      <c r="H1186" s="90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4"/>
      <c r="H1187" s="90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4"/>
      <c r="H1188" s="90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4"/>
      <c r="H1189" s="90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4"/>
      <c r="H1190" s="90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4"/>
      <c r="H1191" s="90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4"/>
      <c r="H1192" s="90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4"/>
      <c r="H1193" s="90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4"/>
      <c r="H1194" s="90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4"/>
      <c r="H1195" s="90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4"/>
      <c r="H1196" s="90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4"/>
      <c r="H1197" s="90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4"/>
      <c r="H1198" s="90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4"/>
      <c r="H1199" s="90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4"/>
      <c r="H1200" s="90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4"/>
      <c r="H1201" s="90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4"/>
      <c r="H1202" s="90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4"/>
      <c r="H1203" s="90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4"/>
      <c r="H1204" s="90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4"/>
      <c r="H1205" s="90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4"/>
      <c r="H1206" s="90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4"/>
      <c r="H1207" s="90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4"/>
      <c r="H1208" s="90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4"/>
      <c r="H1209" s="90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4"/>
      <c r="H1210" s="90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4"/>
      <c r="H1211" s="90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4"/>
      <c r="H1212" s="90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4"/>
      <c r="H1213" s="90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4"/>
      <c r="H1214" s="90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4"/>
      <c r="H1215" s="90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4"/>
      <c r="H1216" s="90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4"/>
      <c r="H1217" s="90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4"/>
      <c r="H1218" s="90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4"/>
      <c r="H1219" s="90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4"/>
      <c r="H1220" s="90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4"/>
      <c r="H1221" s="90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4"/>
      <c r="H1222" s="90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4"/>
      <c r="H1223" s="90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4"/>
      <c r="H1224" s="90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4"/>
      <c r="H1225" s="90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4"/>
      <c r="H1226" s="90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4"/>
      <c r="H1227" s="90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4"/>
      <c r="H1228" s="90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4"/>
      <c r="H1229" s="90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4"/>
      <c r="H1230" s="90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4"/>
      <c r="H1231" s="90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4"/>
      <c r="H1232" s="90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4"/>
      <c r="H1233" s="90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4"/>
      <c r="H1234" s="90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4"/>
      <c r="H1235" s="90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4"/>
      <c r="H1236" s="90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4"/>
      <c r="H1237" s="90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4"/>
      <c r="H1238" s="90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4"/>
      <c r="H1239" s="90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4"/>
      <c r="H1240" s="90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4"/>
      <c r="H1241" s="90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4"/>
      <c r="H1242" s="90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4"/>
      <c r="H1243" s="90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4"/>
      <c r="H1244" s="90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4"/>
      <c r="H1245" s="90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4"/>
      <c r="H1246" s="90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4"/>
      <c r="H1247" s="90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4"/>
      <c r="H1248" s="90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4"/>
      <c r="H1249" s="90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4"/>
      <c r="H1250" s="90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4"/>
      <c r="H1251" s="90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4"/>
      <c r="H1252" s="90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4"/>
      <c r="H1253" s="90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4"/>
      <c r="H1254" s="90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4"/>
      <c r="H1255" s="90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4"/>
      <c r="H1256" s="90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4"/>
      <c r="H1257" s="90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4"/>
      <c r="H1258" s="90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4"/>
      <c r="H1259" s="90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4"/>
      <c r="H1260" s="90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4"/>
      <c r="H1261" s="90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4"/>
      <c r="H1262" s="90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4"/>
      <c r="H1263" s="90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4"/>
      <c r="H1264" s="90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4"/>
      <c r="H1265" s="90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4"/>
      <c r="H1266" s="90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4"/>
      <c r="H1267" s="90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4"/>
      <c r="H1268" s="90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4"/>
      <c r="H1269" s="90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4"/>
      <c r="H1270" s="90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4"/>
      <c r="H1271" s="90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4"/>
      <c r="H1272" s="90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4"/>
      <c r="H1273" s="90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4"/>
      <c r="H1274" s="90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4"/>
      <c r="H1275" s="90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4"/>
      <c r="H1276" s="90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4"/>
      <c r="H1277" s="90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4"/>
      <c r="H1278" s="90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4"/>
      <c r="H1279" s="90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4"/>
      <c r="H1280" s="90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4"/>
      <c r="H1281" s="90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4"/>
      <c r="H1282" s="90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4"/>
      <c r="H1283" s="90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4"/>
      <c r="H1284" s="90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4"/>
      <c r="H1285" s="90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4"/>
      <c r="H1286" s="90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4"/>
      <c r="H1287" s="90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4"/>
      <c r="H1288" s="90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4"/>
      <c r="H1289" s="90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4"/>
      <c r="H1290" s="90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4"/>
      <c r="H1291" s="90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4"/>
      <c r="H1292" s="90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4"/>
      <c r="H1293" s="90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4"/>
      <c r="H1294" s="90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4"/>
      <c r="H1295" s="90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4"/>
      <c r="H1296" s="90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4"/>
      <c r="H1297" s="90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4"/>
      <c r="H1298" s="90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4"/>
      <c r="H1299" s="90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4"/>
      <c r="H1300" s="90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4"/>
      <c r="H1301" s="90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4"/>
      <c r="H1302" s="90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4"/>
      <c r="H1303" s="90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4"/>
      <c r="H1304" s="90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4"/>
      <c r="H1305" s="90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4"/>
      <c r="H1306" s="90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4"/>
      <c r="H1307" s="90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4"/>
      <c r="H1308" s="90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4"/>
      <c r="H1309" s="90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4"/>
      <c r="H1310" s="90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4"/>
      <c r="H1311" s="90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4"/>
      <c r="H1312" s="90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4"/>
      <c r="H1313" s="90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4"/>
      <c r="H1314" s="90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4"/>
      <c r="H1315" s="90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4"/>
      <c r="H1316" s="90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4"/>
      <c r="H1317" s="90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4"/>
      <c r="H1318" s="90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4"/>
      <c r="H1319" s="90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4"/>
      <c r="H1320" s="90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4"/>
      <c r="H1321" s="90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4"/>
      <c r="H1322" s="90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4"/>
      <c r="H1323" s="90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4"/>
      <c r="H1324" s="90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4"/>
      <c r="H1325" s="90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4"/>
      <c r="H1326" s="90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4"/>
      <c r="H1327" s="90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4"/>
      <c r="H1328" s="90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4"/>
      <c r="H1329" s="90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4"/>
      <c r="H1330" s="90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4"/>
      <c r="H1331" s="90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4"/>
      <c r="H1332" s="90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4"/>
      <c r="H1333" s="90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4"/>
      <c r="H1334" s="90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4"/>
      <c r="H1335" s="90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4"/>
      <c r="H1336" s="90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4"/>
      <c r="H1337" s="90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4"/>
      <c r="H1338" s="90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4"/>
      <c r="H1339" s="90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4"/>
      <c r="H1340" s="90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4"/>
      <c r="H1341" s="90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4"/>
      <c r="H1342" s="90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4"/>
      <c r="H1343" s="90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4"/>
      <c r="H1344" s="90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4"/>
      <c r="H1345" s="90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4"/>
      <c r="H1346" s="90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4"/>
      <c r="H1347" s="90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4"/>
      <c r="H1348" s="90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4"/>
      <c r="H1349" s="90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4"/>
      <c r="H1350" s="90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4"/>
      <c r="H1351" s="90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4"/>
      <c r="H1352" s="90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4"/>
      <c r="H1353" s="90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4"/>
      <c r="H1354" s="90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4"/>
      <c r="H1355" s="90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4"/>
      <c r="H1356" s="90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4"/>
      <c r="H1357" s="90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4"/>
      <c r="H1358" s="90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4"/>
      <c r="H1359" s="90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4"/>
      <c r="H1360" s="90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4"/>
      <c r="H1361" s="90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4"/>
      <c r="H1362" s="90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4"/>
      <c r="H1363" s="90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4"/>
      <c r="H1364" s="90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4"/>
      <c r="H1365" s="90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4"/>
      <c r="H1366" s="90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4"/>
      <c r="H1367" s="90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4"/>
      <c r="H1368" s="90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4"/>
      <c r="H1369" s="90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4"/>
      <c r="H1370" s="90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4"/>
      <c r="H1371" s="90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4"/>
      <c r="H1372" s="90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4"/>
      <c r="H1373" s="90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4"/>
      <c r="H1374" s="90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4"/>
      <c r="H1375" s="90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4"/>
      <c r="H1376" s="90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4"/>
      <c r="H1377" s="90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4"/>
      <c r="H1378" s="90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4"/>
      <c r="H1379" s="90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4"/>
      <c r="H1380" s="90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4"/>
      <c r="H1381" s="90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4"/>
      <c r="H1382" s="90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4"/>
      <c r="H1383" s="90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4"/>
      <c r="H1384" s="90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4"/>
      <c r="H1385" s="90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4"/>
      <c r="H1386" s="90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4"/>
      <c r="H1387" s="90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4"/>
      <c r="H1388" s="90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4"/>
      <c r="H1389" s="90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4"/>
      <c r="H1390" s="90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4"/>
      <c r="H1391" s="90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4"/>
      <c r="H1392" s="90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4"/>
      <c r="H1393" s="90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4"/>
      <c r="H1394" s="90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4"/>
      <c r="H1395" s="90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4"/>
      <c r="H1396" s="90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4"/>
      <c r="H1397" s="90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4"/>
      <c r="H1398" s="90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4"/>
      <c r="H1399" s="90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4"/>
      <c r="H1400" s="90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4"/>
      <c r="H1401" s="90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4"/>
      <c r="H1402" s="90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4"/>
      <c r="H1403" s="90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4"/>
      <c r="H1404" s="90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4"/>
      <c r="H1405" s="90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4"/>
      <c r="H1406" s="90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4"/>
      <c r="H1407" s="90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4"/>
      <c r="H1408" s="90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4"/>
      <c r="H1409" s="90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4"/>
      <c r="H1410" s="90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4"/>
      <c r="H1411" s="90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4"/>
      <c r="H1412" s="90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4"/>
      <c r="H1413" s="90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4"/>
      <c r="H1414" s="90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4"/>
      <c r="H1415" s="90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4"/>
      <c r="H1416" s="90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4"/>
      <c r="H1417" s="90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4"/>
      <c r="H1418" s="90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4"/>
      <c r="H1419" s="90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4"/>
      <c r="H1420" s="90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4"/>
      <c r="H1421" s="90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4"/>
      <c r="H1422" s="90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4"/>
      <c r="H1423" s="90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4"/>
      <c r="H1424" s="90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4"/>
      <c r="H1425" s="90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4"/>
      <c r="H1426" s="90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4"/>
      <c r="H1427" s="90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4"/>
      <c r="H1428" s="90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4"/>
      <c r="H1429" s="90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4"/>
      <c r="H1430" s="90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4"/>
      <c r="H1431" s="90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4"/>
      <c r="H1432" s="90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4"/>
      <c r="H1433" s="90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4"/>
      <c r="H1434" s="90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4"/>
      <c r="H1435" s="90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4"/>
      <c r="H1436" s="90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4"/>
      <c r="H1437" s="90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4"/>
      <c r="H1438" s="90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4"/>
      <c r="H1439" s="90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4"/>
      <c r="H1440" s="90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4"/>
      <c r="H1441" s="90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4"/>
      <c r="H1442" s="90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4"/>
      <c r="H1443" s="90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4"/>
      <c r="H1444" s="90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4"/>
      <c r="H1445" s="90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4"/>
      <c r="H1446" s="90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4"/>
      <c r="H1447" s="90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4"/>
      <c r="H1448" s="90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4"/>
      <c r="H1449" s="90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4"/>
      <c r="H1450" s="90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4"/>
      <c r="H1451" s="90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4"/>
      <c r="H1452" s="90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4"/>
      <c r="H1453" s="90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4"/>
      <c r="H1454" s="90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4"/>
      <c r="H1455" s="90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4"/>
      <c r="H1456" s="90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4"/>
      <c r="H1457" s="90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4"/>
      <c r="H1458" s="90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4"/>
      <c r="H1459" s="90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4"/>
      <c r="H1460" s="90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4"/>
      <c r="H1461" s="90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4"/>
      <c r="H1462" s="90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4"/>
      <c r="H1463" s="90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4"/>
      <c r="H1464" s="90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4"/>
      <c r="H1465" s="90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4"/>
      <c r="H1466" s="90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4"/>
      <c r="H1467" s="90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4"/>
      <c r="H1468" s="90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4"/>
      <c r="H1469" s="90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4"/>
      <c r="H1470" s="90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4"/>
      <c r="H1471" s="90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4"/>
      <c r="H1472" s="90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4"/>
      <c r="H1473" s="90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4"/>
      <c r="H1474" s="90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4"/>
      <c r="H1475" s="90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4"/>
      <c r="H1476" s="90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4"/>
      <c r="H1477" s="90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4"/>
      <c r="H1478" s="90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4"/>
      <c r="H1479" s="90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4"/>
      <c r="H1480" s="90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4"/>
      <c r="H1481" s="90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4"/>
      <c r="H1482" s="90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4"/>
      <c r="H1483" s="90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4"/>
      <c r="H1484" s="90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4"/>
      <c r="H1485" s="90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4"/>
      <c r="H1486" s="90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4"/>
      <c r="H1487" s="90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4"/>
      <c r="H1488" s="90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4"/>
      <c r="H1489" s="90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4"/>
      <c r="H1490" s="90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4"/>
      <c r="H1491" s="90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4"/>
      <c r="H1492" s="90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4"/>
      <c r="H1493" s="90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4"/>
      <c r="H1494" s="90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4"/>
      <c r="H1495" s="90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4"/>
      <c r="H1496" s="90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4"/>
      <c r="H1497" s="90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4"/>
      <c r="H1498" s="90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4"/>
      <c r="H1499" s="90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4"/>
      <c r="H1500" s="90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4"/>
      <c r="H1501" s="90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4"/>
      <c r="H1502" s="90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4"/>
      <c r="H1503" s="90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4"/>
      <c r="H1504" s="90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4"/>
      <c r="H1505" s="90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4"/>
      <c r="H1506" s="90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4"/>
      <c r="H1507" s="90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4"/>
      <c r="H1508" s="90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4"/>
      <c r="H1509" s="90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4"/>
      <c r="H1510" s="90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4"/>
      <c r="H1511" s="90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4"/>
      <c r="H1512" s="90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4"/>
      <c r="H1513" s="90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4"/>
      <c r="H1514" s="90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4"/>
      <c r="H1515" s="90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4"/>
      <c r="H1516" s="90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4"/>
      <c r="H1517" s="90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4"/>
      <c r="H1518" s="90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4"/>
      <c r="H1519" s="90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4"/>
      <c r="H1520" s="90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4"/>
      <c r="H1521" s="90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4"/>
      <c r="H1522" s="90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4"/>
      <c r="H1523" s="90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4"/>
      <c r="H1524" s="90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4"/>
      <c r="H1525" s="90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4"/>
      <c r="H1526" s="90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4"/>
      <c r="H1527" s="90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4"/>
      <c r="H1528" s="90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4"/>
      <c r="H1529" s="90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4"/>
      <c r="H1530" s="90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4"/>
      <c r="H1531" s="90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4"/>
      <c r="H1532" s="90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4"/>
      <c r="H1533" s="90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4"/>
      <c r="H1534" s="90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4"/>
      <c r="H1535" s="90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4"/>
      <c r="H1536" s="90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4"/>
      <c r="H1537" s="90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4"/>
      <c r="H1538" s="90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4"/>
      <c r="H1539" s="90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4"/>
      <c r="H1540" s="90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4"/>
      <c r="H1541" s="90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4"/>
      <c r="H1542" s="90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4"/>
      <c r="H1543" s="90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4"/>
      <c r="H1544" s="90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4"/>
      <c r="H1545" s="90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4"/>
      <c r="H1546" s="90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4"/>
      <c r="H1547" s="90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4"/>
      <c r="H1548" s="90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4"/>
      <c r="H1549" s="90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4"/>
      <c r="H1550" s="90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4"/>
      <c r="H1551" s="90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4"/>
      <c r="H1552" s="90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4"/>
      <c r="H1553" s="90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4"/>
      <c r="H1554" s="90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4"/>
      <c r="H1555" s="90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4"/>
      <c r="H1556" s="90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4"/>
      <c r="H1557" s="90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4"/>
      <c r="H1558" s="90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4"/>
      <c r="H1559" s="90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4"/>
      <c r="H1560" s="90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4"/>
      <c r="H1561" s="90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4"/>
      <c r="H1562" s="90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4"/>
      <c r="H1563" s="90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4"/>
      <c r="H1564" s="90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4"/>
      <c r="H1565" s="90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4"/>
      <c r="H1566" s="90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4"/>
      <c r="H1567" s="90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4"/>
      <c r="H1568" s="90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4"/>
      <c r="H1569" s="90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4"/>
      <c r="H1570" s="90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4"/>
      <c r="H1571" s="90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4"/>
      <c r="H1572" s="90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4"/>
      <c r="H1573" s="90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4"/>
      <c r="H1574" s="90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4"/>
      <c r="H1575" s="90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4"/>
      <c r="H1576" s="90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4"/>
      <c r="H1577" s="90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4"/>
      <c r="H1578" s="90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4"/>
      <c r="H1579" s="90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4"/>
      <c r="H1580" s="90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4"/>
      <c r="H1581" s="90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4"/>
      <c r="H1582" s="90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4"/>
      <c r="H1583" s="90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4"/>
      <c r="H1584" s="90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4"/>
      <c r="H1585" s="90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4"/>
      <c r="H1586" s="90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4"/>
      <c r="H1587" s="90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4"/>
      <c r="H1588" s="90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4"/>
      <c r="H1589" s="90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4"/>
      <c r="H1590" s="90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4"/>
      <c r="H1591" s="90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4"/>
      <c r="H1592" s="90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4"/>
      <c r="H1593" s="90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4"/>
      <c r="H1594" s="90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4"/>
      <c r="H1595" s="90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4"/>
      <c r="H1596" s="90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4"/>
      <c r="H1597" s="90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4"/>
      <c r="H1598" s="90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4"/>
      <c r="H1599" s="90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4"/>
      <c r="H1600" s="90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4"/>
      <c r="H1601" s="90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4"/>
      <c r="H1602" s="90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4"/>
      <c r="H1603" s="90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4"/>
      <c r="H1604" s="90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4"/>
      <c r="H1605" s="90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4"/>
      <c r="H1606" s="90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4"/>
      <c r="H1607" s="90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4"/>
      <c r="H1608" s="90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4"/>
      <c r="H1609" s="90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4"/>
      <c r="H1610" s="90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4"/>
      <c r="H1611" s="90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4"/>
      <c r="H1612" s="90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4"/>
      <c r="H1613" s="90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4"/>
      <c r="H1614" s="90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4"/>
      <c r="H1615" s="90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4"/>
      <c r="H1616" s="90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4"/>
      <c r="H1617" s="90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4"/>
      <c r="H1618" s="90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4"/>
      <c r="H1619" s="90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4"/>
      <c r="H1620" s="90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4"/>
      <c r="H1621" s="90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4"/>
      <c r="H1622" s="90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4"/>
      <c r="H1623" s="90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4"/>
      <c r="H1624" s="90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4"/>
      <c r="H1625" s="90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4"/>
      <c r="H1626" s="90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4"/>
      <c r="H1627" s="90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4"/>
      <c r="H1628" s="90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4"/>
      <c r="H1629" s="90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4"/>
      <c r="H1630" s="90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4"/>
      <c r="H1631" s="90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4"/>
      <c r="H1632" s="90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4"/>
      <c r="H1633" s="90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4"/>
      <c r="H1634" s="90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4"/>
      <c r="H1635" s="90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4"/>
      <c r="H1636" s="90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4"/>
      <c r="H1637" s="90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4"/>
      <c r="H1638" s="90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4"/>
      <c r="H1639" s="90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4"/>
      <c r="H1640" s="90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4"/>
      <c r="H1641" s="90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4"/>
      <c r="H1642" s="90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4"/>
      <c r="H1643" s="90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4"/>
      <c r="H1644" s="90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4"/>
      <c r="H1645" s="90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4"/>
      <c r="H1646" s="90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4"/>
      <c r="H1647" s="90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4"/>
      <c r="H1648" s="90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4"/>
      <c r="H1649" s="90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4"/>
      <c r="H1650" s="90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4"/>
      <c r="H1651" s="90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4"/>
      <c r="H1652" s="90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4"/>
      <c r="H1653" s="90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4"/>
      <c r="H1654" s="90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4"/>
      <c r="H1655" s="90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4"/>
      <c r="H1656" s="90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4"/>
      <c r="H1657" s="90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4"/>
      <c r="H1658" s="90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4"/>
      <c r="H1659" s="90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4"/>
      <c r="H1660" s="90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4"/>
      <c r="H1661" s="90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4"/>
      <c r="H1662" s="90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4"/>
      <c r="H1663" s="90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4"/>
      <c r="H1664" s="90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4"/>
      <c r="H1665" s="90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4"/>
      <c r="H1666" s="90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4"/>
      <c r="H1667" s="90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4"/>
      <c r="H1668" s="90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4"/>
      <c r="H1669" s="90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4"/>
      <c r="H1670" s="90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4"/>
      <c r="H1671" s="90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4"/>
      <c r="H1672" s="90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4"/>
      <c r="H1673" s="90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4"/>
      <c r="H1674" s="90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4"/>
      <c r="H1675" s="90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4"/>
      <c r="H1676" s="90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4"/>
      <c r="H1677" s="90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4"/>
      <c r="H1678" s="90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4"/>
      <c r="H1679" s="90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4"/>
      <c r="H1680" s="90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4"/>
      <c r="H1681" s="90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4"/>
      <c r="H1682" s="90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4"/>
      <c r="H1683" s="90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4"/>
      <c r="H1684" s="90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4"/>
      <c r="H1685" s="90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4"/>
      <c r="H1686" s="90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4"/>
      <c r="H1687" s="90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4"/>
      <c r="H1688" s="90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4"/>
      <c r="H1689" s="90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4"/>
      <c r="H1690" s="90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4"/>
      <c r="H1691" s="90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4"/>
      <c r="H1692" s="90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4"/>
      <c r="H1693" s="90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4"/>
      <c r="H1694" s="90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4"/>
      <c r="H1695" s="90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4"/>
      <c r="H1696" s="90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4"/>
      <c r="H1697" s="90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4"/>
      <c r="H1698" s="90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4"/>
      <c r="H1699" s="90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4"/>
      <c r="H1700" s="90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4"/>
      <c r="H1701" s="90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4"/>
      <c r="H1702" s="90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4"/>
      <c r="H1703" s="90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4"/>
      <c r="H1704" s="90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4"/>
      <c r="H1705" s="90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4"/>
      <c r="H1706" s="90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4"/>
      <c r="H1707" s="90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4"/>
      <c r="H1708" s="90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4"/>
      <c r="H1709" s="90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4"/>
      <c r="H1710" s="90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4"/>
      <c r="H1711" s="90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4"/>
      <c r="H1712" s="90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4"/>
      <c r="H1713" s="90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4"/>
      <c r="H1714" s="90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4"/>
      <c r="H1715" s="90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4"/>
      <c r="H1716" s="90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4"/>
      <c r="H1717" s="90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4"/>
      <c r="H1718" s="90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4"/>
      <c r="H1719" s="90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4"/>
      <c r="H1720" s="90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4"/>
      <c r="H1721" s="90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4"/>
      <c r="H1722" s="90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4"/>
      <c r="H1723" s="90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4"/>
      <c r="H1724" s="90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4"/>
      <c r="H1725" s="90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4"/>
      <c r="H1726" s="90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4"/>
      <c r="H1727" s="90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4"/>
      <c r="H1728" s="90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4"/>
      <c r="H1729" s="90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4"/>
      <c r="H1730" s="90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4"/>
      <c r="H1731" s="90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4"/>
      <c r="H1732" s="90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4"/>
      <c r="H1733" s="90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4"/>
      <c r="H1734" s="90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4"/>
      <c r="H1735" s="90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4"/>
      <c r="H1736" s="90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4"/>
      <c r="H1737" s="90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4"/>
      <c r="H1738" s="90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4"/>
      <c r="H1739" s="90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4"/>
      <c r="H1740" s="90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4"/>
      <c r="H1741" s="90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4"/>
      <c r="H1742" s="90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4"/>
      <c r="H1743" s="90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4"/>
      <c r="H1744" s="90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4"/>
      <c r="H1745" s="90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4"/>
      <c r="H1746" s="90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4"/>
      <c r="H1747" s="90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4"/>
      <c r="H1748" s="90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4"/>
      <c r="H1749" s="90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4"/>
      <c r="H1750" s="90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4"/>
      <c r="H1751" s="90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4"/>
      <c r="H1752" s="90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4"/>
      <c r="H1753" s="90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4"/>
      <c r="H1754" s="90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4"/>
      <c r="H1755" s="90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4"/>
      <c r="H1756" s="90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4"/>
      <c r="H1757" s="90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4"/>
      <c r="H1758" s="90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4"/>
      <c r="H1759" s="90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4"/>
      <c r="H1760" s="90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4"/>
      <c r="H1761" s="90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4"/>
      <c r="H1762" s="90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4"/>
      <c r="H1763" s="90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4"/>
      <c r="H1764" s="90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4"/>
      <c r="H1765" s="90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4"/>
      <c r="H1766" s="90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4"/>
      <c r="H1767" s="90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4"/>
      <c r="H1768" s="90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4"/>
      <c r="H1769" s="90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4"/>
      <c r="H1770" s="90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4"/>
      <c r="H1771" s="90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4"/>
      <c r="H1772" s="90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4"/>
      <c r="H1773" s="90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4"/>
      <c r="H1774" s="90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4"/>
      <c r="H1775" s="90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4"/>
      <c r="H1776" s="90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4"/>
      <c r="H1777" s="90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4"/>
      <c r="H1778" s="90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4"/>
      <c r="H1779" s="90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4"/>
      <c r="H1780" s="90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4"/>
      <c r="H1781" s="90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4"/>
      <c r="H1782" s="90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4"/>
      <c r="H1783" s="90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4"/>
      <c r="H1784" s="90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4"/>
      <c r="H1785" s="90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4"/>
      <c r="H1786" s="90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4"/>
      <c r="H1787" s="90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4"/>
      <c r="H1788" s="90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4"/>
      <c r="H1789" s="90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4"/>
      <c r="H1790" s="90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4"/>
      <c r="H1791" s="90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4"/>
      <c r="H1792" s="90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4"/>
      <c r="H1793" s="90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4"/>
      <c r="H1794" s="90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4"/>
      <c r="H1795" s="90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4"/>
      <c r="H1796" s="90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4"/>
      <c r="H1797" s="90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4"/>
      <c r="H1798" s="90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4"/>
      <c r="H1799" s="90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4"/>
      <c r="H1800" s="90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4"/>
      <c r="H1801" s="90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4"/>
      <c r="H1802" s="90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4"/>
      <c r="H1803" s="90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4"/>
      <c r="H1804" s="90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4"/>
      <c r="H1805" s="90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4"/>
      <c r="H1806" s="90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4"/>
      <c r="H1807" s="90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4"/>
      <c r="H1808" s="90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4"/>
      <c r="H1809" s="90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4"/>
      <c r="H1810" s="90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4"/>
      <c r="H1811" s="90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4"/>
      <c r="H1812" s="90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4"/>
      <c r="H1813" s="90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4"/>
      <c r="H1814" s="90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4"/>
      <c r="H1815" s="90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4"/>
      <c r="H1816" s="90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4"/>
      <c r="H1817" s="90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4"/>
      <c r="H1818" s="90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4"/>
      <c r="H1819" s="90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4"/>
      <c r="H1820" s="90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4"/>
      <c r="H1821" s="90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4"/>
      <c r="H1822" s="90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4"/>
      <c r="H1823" s="90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4"/>
      <c r="H1824" s="90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4"/>
      <c r="H1825" s="90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4"/>
      <c r="H1826" s="90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4"/>
      <c r="H1827" s="90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4"/>
      <c r="H1828" s="90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4"/>
      <c r="H1829" s="90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4"/>
      <c r="H1830" s="90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4"/>
      <c r="H1831" s="90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4"/>
      <c r="H1832" s="90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4"/>
      <c r="H1833" s="90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4"/>
      <c r="H1834" s="90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4"/>
      <c r="H1835" s="90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4"/>
      <c r="H1836" s="90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4"/>
      <c r="H1837" s="90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4"/>
      <c r="H1838" s="90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4"/>
      <c r="H1839" s="90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4"/>
      <c r="H1840" s="90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4"/>
      <c r="H1841" s="90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4"/>
      <c r="H1842" s="90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4"/>
      <c r="H1843" s="90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4"/>
      <c r="H1844" s="90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4"/>
      <c r="H1845" s="90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4"/>
      <c r="H1846" s="90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4"/>
      <c r="H1847" s="90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4"/>
      <c r="H1848" s="90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4"/>
      <c r="H1849" s="90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4"/>
      <c r="H1850" s="90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4"/>
      <c r="H1851" s="90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4"/>
      <c r="H1852" s="90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4"/>
      <c r="H1853" s="90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4"/>
      <c r="H1854" s="90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4"/>
      <c r="H1855" s="90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4"/>
      <c r="H1856" s="90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4"/>
      <c r="H1857" s="90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4"/>
      <c r="H1858" s="90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4"/>
      <c r="H1859" s="90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4"/>
      <c r="H1860" s="90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4"/>
      <c r="H1861" s="90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4"/>
      <c r="H1862" s="90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4"/>
      <c r="H1863" s="90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4"/>
      <c r="H1864" s="90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4"/>
      <c r="H1865" s="90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4"/>
      <c r="H1866" s="90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4"/>
      <c r="H1867" s="90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4"/>
      <c r="H1868" s="90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4"/>
      <c r="H1869" s="90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4"/>
      <c r="H1870" s="90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4"/>
      <c r="H1871" s="90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4"/>
      <c r="H1872" s="90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4"/>
      <c r="H1873" s="90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4"/>
      <c r="H1874" s="90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4"/>
      <c r="H1875" s="90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4"/>
      <c r="H1876" s="90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4"/>
      <c r="H1877" s="90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4"/>
      <c r="H1878" s="90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4"/>
      <c r="H1879" s="90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4"/>
      <c r="H1880" s="90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4"/>
      <c r="H1881" s="90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4"/>
      <c r="H1882" s="90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4"/>
      <c r="H1883" s="90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4"/>
      <c r="H1884" s="90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4"/>
      <c r="H1885" s="90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4"/>
      <c r="H1886" s="90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4"/>
      <c r="H1887" s="90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4"/>
      <c r="H1888" s="90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4"/>
      <c r="H1889" s="90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4"/>
      <c r="H1890" s="90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4"/>
      <c r="H1891" s="90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4"/>
      <c r="H1892" s="90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4"/>
      <c r="H1893" s="90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4"/>
      <c r="H1894" s="90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4"/>
      <c r="H1895" s="90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4"/>
      <c r="H1896" s="90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4"/>
      <c r="H1897" s="90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4"/>
      <c r="H1898" s="90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4"/>
      <c r="H1899" s="90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4"/>
      <c r="H1900" s="90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4"/>
      <c r="H1901" s="90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4"/>
      <c r="H1902" s="90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4"/>
      <c r="H1903" s="90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4"/>
      <c r="H1904" s="90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4"/>
      <c r="H1905" s="90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4"/>
      <c r="H1906" s="90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4"/>
      <c r="H1907" s="90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4"/>
      <c r="H1908" s="90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4"/>
      <c r="H1909" s="90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4"/>
      <c r="H1910" s="90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4"/>
      <c r="H1911" s="90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4"/>
      <c r="H1912" s="90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4"/>
      <c r="H1913" s="90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4"/>
      <c r="H1914" s="90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4"/>
      <c r="H1915" s="90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4"/>
      <c r="H1916" s="90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4"/>
      <c r="H1917" s="90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4"/>
      <c r="H1918" s="90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4"/>
      <c r="H1919" s="90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4"/>
      <c r="H1920" s="90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4"/>
      <c r="H1921" s="90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4"/>
      <c r="H1922" s="90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4"/>
      <c r="H1923" s="90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4"/>
      <c r="H1924" s="90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4"/>
      <c r="H1925" s="90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4"/>
      <c r="H1926" s="90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4"/>
      <c r="H1927" s="90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4"/>
      <c r="H1928" s="90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4"/>
      <c r="H1929" s="90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4"/>
      <c r="H1930" s="90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4"/>
      <c r="H1931" s="90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4"/>
      <c r="H1932" s="90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4"/>
      <c r="H1933" s="90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4"/>
      <c r="H1934" s="90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4"/>
      <c r="H1935" s="90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4"/>
      <c r="H1936" s="90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4"/>
      <c r="H1937" s="90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4"/>
      <c r="H1938" s="90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4"/>
      <c r="H1939" s="90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4"/>
      <c r="H1940" s="90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4"/>
      <c r="H1941" s="90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4"/>
      <c r="H1942" s="90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4"/>
      <c r="H1943" s="90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4"/>
      <c r="H1944" s="90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4"/>
      <c r="H1945" s="90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4"/>
      <c r="H1946" s="90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4"/>
      <c r="H1947" s="90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4"/>
      <c r="H1948" s="90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4"/>
      <c r="H1949" s="90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4"/>
      <c r="H1950" s="90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4"/>
      <c r="H1951" s="90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4"/>
      <c r="H1952" s="90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4"/>
      <c r="H1953" s="90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4"/>
      <c r="H1954" s="90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4"/>
      <c r="H1955" s="90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4"/>
      <c r="H1956" s="90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4"/>
      <c r="H1957" s="90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4"/>
      <c r="H1958" s="90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4"/>
      <c r="H1959" s="90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4"/>
      <c r="H1960" s="90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4"/>
      <c r="H1961" s="90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4"/>
      <c r="H1962" s="90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4"/>
      <c r="H1963" s="90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4"/>
      <c r="H1964" s="90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4"/>
      <c r="H1965" s="90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4"/>
      <c r="H1966" s="90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4"/>
      <c r="H1967" s="90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4"/>
      <c r="H1968" s="90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4"/>
      <c r="H1969" s="90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4"/>
      <c r="H1970" s="90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4"/>
      <c r="H1971" s="90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4"/>
      <c r="H1972" s="90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4"/>
      <c r="H1973" s="90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4"/>
      <c r="H1974" s="90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4"/>
      <c r="H1975" s="90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4"/>
      <c r="H1976" s="90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4"/>
      <c r="H1977" s="90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4"/>
      <c r="H1978" s="90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4"/>
      <c r="H1979" s="90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4"/>
      <c r="H1980" s="90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4"/>
      <c r="H1981" s="90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4"/>
      <c r="H1982" s="90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4"/>
      <c r="H1983" s="90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4"/>
      <c r="H1984" s="90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4"/>
      <c r="H1985" s="90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4"/>
      <c r="H1986" s="90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4"/>
      <c r="H1987" s="90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4"/>
      <c r="H1988" s="90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4"/>
      <c r="H1989" s="90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4"/>
      <c r="H1990" s="90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4"/>
      <c r="H1991" s="90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4"/>
      <c r="H1992" s="90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4"/>
      <c r="H1993" s="90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4"/>
      <c r="H1994" s="90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4"/>
      <c r="H1995" s="90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4"/>
      <c r="H1996" s="90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4"/>
      <c r="H1997" s="90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4"/>
      <c r="H1998" s="90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4"/>
      <c r="H1999" s="90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4"/>
      <c r="H2000" s="90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4"/>
      <c r="H2001" s="90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4"/>
      <c r="H2002" s="90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4"/>
      <c r="H2003" s="90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4"/>
      <c r="H2004" s="90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4"/>
      <c r="H2005" s="90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4"/>
      <c r="H2006" s="90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4"/>
      <c r="H2007" s="90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4"/>
      <c r="H2008" s="90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4"/>
      <c r="H2009" s="90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4"/>
      <c r="H2010" s="90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4"/>
      <c r="H2011" s="90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4"/>
      <c r="H2012" s="90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4"/>
      <c r="H2013" s="90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4"/>
      <c r="H2014" s="90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4"/>
      <c r="H2015" s="90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4"/>
      <c r="H2016" s="90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4"/>
      <c r="H2017" s="90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4"/>
      <c r="H2018" s="90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4"/>
      <c r="H2019" s="90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4"/>
      <c r="H2020" s="90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4"/>
      <c r="H2021" s="90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4"/>
      <c r="H2022" s="90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4"/>
      <c r="H2023" s="90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4"/>
      <c r="H2024" s="90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4"/>
      <c r="H2025" s="90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4"/>
      <c r="H2026" s="90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4"/>
      <c r="H2027" s="90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4"/>
      <c r="H2028" s="90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4"/>
      <c r="H2029" s="90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4"/>
      <c r="H2030" s="90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4"/>
      <c r="H2031" s="90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4"/>
      <c r="H2032" s="90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4"/>
      <c r="H2033" s="90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4"/>
      <c r="H2034" s="90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4"/>
      <c r="H2035" s="90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4"/>
      <c r="H2036" s="90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4"/>
      <c r="H2037" s="90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4"/>
      <c r="H2038" s="90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4"/>
      <c r="H2039" s="90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4"/>
      <c r="H2040" s="90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4"/>
      <c r="H2041" s="90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4"/>
      <c r="H2042" s="90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4"/>
      <c r="H2043" s="90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4"/>
      <c r="H2044" s="90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4"/>
      <c r="H2045" s="90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4"/>
      <c r="H2046" s="90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4"/>
      <c r="H2047" s="90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4"/>
      <c r="H2048" s="90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4"/>
      <c r="H2049" s="90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4"/>
      <c r="H2050" s="90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4"/>
      <c r="H2051" s="90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4"/>
      <c r="H2052" s="90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4"/>
      <c r="H2053" s="90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4"/>
      <c r="H2054" s="90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4"/>
      <c r="H2055" s="90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4"/>
      <c r="H2056" s="90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4"/>
      <c r="H2057" s="90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4"/>
      <c r="H2058" s="90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4"/>
      <c r="H2059" s="90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4"/>
      <c r="H2060" s="90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4"/>
      <c r="H2061" s="90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4"/>
      <c r="H2062" s="90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4"/>
      <c r="H2063" s="90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4"/>
      <c r="H2064" s="90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4"/>
      <c r="H2065" s="90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4"/>
      <c r="H2066" s="90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4"/>
      <c r="H2067" s="90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4"/>
      <c r="H2068" s="90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4"/>
      <c r="H2069" s="90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4"/>
      <c r="H2070" s="90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4"/>
      <c r="H2071" s="90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4"/>
      <c r="H2072" s="90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4"/>
      <c r="H2073" s="90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4"/>
      <c r="H2074" s="90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4"/>
      <c r="H2075" s="90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4"/>
      <c r="H2076" s="90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4"/>
      <c r="H2077" s="90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4"/>
      <c r="H2078" s="90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4"/>
      <c r="H2079" s="90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4"/>
      <c r="H2080" s="90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4"/>
      <c r="H2081" s="90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4"/>
      <c r="H2082" s="90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4"/>
      <c r="H2083" s="90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4"/>
      <c r="H2084" s="90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4"/>
      <c r="H2085" s="90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4"/>
      <c r="H2086" s="90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4"/>
      <c r="H2087" s="90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4"/>
      <c r="H2088" s="90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4"/>
      <c r="H2089" s="90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4"/>
      <c r="H2090" s="90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4"/>
      <c r="H2091" s="90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4"/>
      <c r="H2092" s="90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4"/>
      <c r="H2093" s="90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4"/>
      <c r="H2094" s="90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4"/>
      <c r="H2095" s="90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4"/>
      <c r="H2096" s="90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4"/>
      <c r="H2097" s="90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4"/>
      <c r="H2098" s="90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4"/>
      <c r="H2099" s="90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4"/>
      <c r="H2100" s="90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4"/>
      <c r="H2101" s="90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4"/>
      <c r="H2102" s="90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4"/>
      <c r="H2103" s="90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4"/>
      <c r="H2104" s="90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4"/>
      <c r="H2105" s="90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4"/>
      <c r="H2106" s="90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4"/>
      <c r="H2107" s="90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4"/>
      <c r="H2108" s="90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4"/>
      <c r="H2109" s="90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4"/>
      <c r="H2110" s="90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4"/>
      <c r="H2111" s="90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4"/>
      <c r="H2112" s="90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4"/>
      <c r="H2113" s="90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4"/>
      <c r="H2114" s="90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4"/>
      <c r="H2115" s="90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4"/>
      <c r="H2116" s="90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4"/>
      <c r="H2117" s="90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4"/>
      <c r="H2118" s="90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4"/>
      <c r="H2119" s="90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4"/>
      <c r="H2120" s="90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4"/>
      <c r="H2121" s="90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4"/>
      <c r="H2122" s="90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4"/>
      <c r="H2123" s="90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4"/>
      <c r="H2124" s="90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4"/>
      <c r="H2125" s="90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4"/>
      <c r="H2126" s="90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4"/>
      <c r="H2127" s="90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4"/>
      <c r="H2128" s="90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4"/>
      <c r="H2129" s="90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4"/>
      <c r="H2130" s="90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4"/>
      <c r="H2131" s="90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4"/>
      <c r="H2132" s="90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4"/>
      <c r="H2133" s="90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4"/>
      <c r="H2134" s="90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4"/>
      <c r="H2135" s="90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4"/>
      <c r="H2136" s="90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4"/>
      <c r="H2137" s="90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4"/>
      <c r="H2138" s="90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4"/>
      <c r="H2139" s="90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4"/>
      <c r="H2140" s="90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4"/>
      <c r="H2141" s="90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4"/>
      <c r="H2142" s="90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4"/>
      <c r="H2143" s="90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4"/>
      <c r="H2144" s="90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4"/>
      <c r="H2145" s="90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4"/>
      <c r="H2146" s="90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4"/>
      <c r="H2147" s="90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4"/>
      <c r="H2148" s="90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4"/>
      <c r="H2149" s="90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4"/>
      <c r="H2150" s="90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4"/>
      <c r="H2151" s="90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4"/>
      <c r="H2152" s="90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4"/>
      <c r="H2153" s="90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4"/>
      <c r="H2154" s="90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4"/>
      <c r="H2155" s="90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4"/>
      <c r="H2156" s="90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4"/>
      <c r="H2157" s="90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4"/>
      <c r="H2158" s="90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4"/>
      <c r="H2159" s="90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4"/>
      <c r="H2160" s="90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4"/>
      <c r="H2161" s="90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4"/>
      <c r="H2162" s="90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4"/>
      <c r="H2163" s="90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4"/>
      <c r="H2164" s="90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4"/>
      <c r="H2165" s="90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4"/>
      <c r="H2166" s="90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4"/>
      <c r="H2167" s="90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4"/>
      <c r="H2168" s="90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4"/>
      <c r="H2169" s="90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4"/>
      <c r="H2170" s="90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4"/>
      <c r="H2171" s="90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4"/>
      <c r="H2172" s="90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4"/>
      <c r="H2173" s="90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4"/>
      <c r="H2174" s="90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4"/>
      <c r="H2175" s="90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4"/>
      <c r="H2176" s="90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4"/>
      <c r="H2177" s="90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4"/>
      <c r="H2178" s="90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4"/>
      <c r="H2179" s="90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4"/>
      <c r="H2180" s="90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4"/>
      <c r="H2181" s="90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4"/>
      <c r="H2182" s="90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4"/>
      <c r="H2183" s="90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4"/>
      <c r="H2184" s="90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4"/>
      <c r="H2185" s="90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4"/>
      <c r="H2186" s="90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4"/>
      <c r="H2187" s="90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4"/>
      <c r="H2188" s="90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4"/>
      <c r="H2189" s="90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4"/>
      <c r="H2190" s="90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4"/>
      <c r="H2191" s="90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4"/>
      <c r="H2192" s="90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4"/>
      <c r="H2193" s="90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4"/>
      <c r="H2194" s="90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4"/>
      <c r="H2195" s="90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4"/>
      <c r="H2196" s="90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4"/>
      <c r="H2197" s="90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4"/>
      <c r="H2198" s="90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4"/>
      <c r="H2199" s="90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4"/>
      <c r="H2200" s="90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4"/>
      <c r="H2201" s="90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4"/>
      <c r="H2202" s="90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4"/>
      <c r="H2203" s="90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4"/>
      <c r="H2204" s="90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4"/>
      <c r="H2205" s="90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4"/>
      <c r="H2206" s="90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4"/>
      <c r="H2207" s="90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4"/>
      <c r="H2208" s="90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4"/>
      <c r="H2209" s="90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4"/>
      <c r="H2210" s="90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4"/>
      <c r="H2211" s="90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4"/>
      <c r="H2212" s="90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4"/>
      <c r="H2213" s="90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4"/>
      <c r="H2214" s="90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4"/>
      <c r="H2215" s="90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4"/>
      <c r="H2216" s="90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4"/>
      <c r="H2217" s="90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4"/>
      <c r="H2218" s="90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4"/>
      <c r="H2219" s="90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4"/>
      <c r="H2220" s="90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4"/>
      <c r="H2221" s="90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4"/>
      <c r="H2222" s="90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4"/>
      <c r="H2223" s="90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4"/>
      <c r="H2224" s="90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4"/>
      <c r="H2225" s="90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4"/>
      <c r="H2226" s="90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4"/>
      <c r="H2227" s="90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4"/>
      <c r="H2228" s="90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4"/>
      <c r="H2229" s="90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4"/>
      <c r="H2230" s="90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4"/>
      <c r="H2231" s="90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4"/>
      <c r="H2232" s="90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4"/>
      <c r="H2233" s="90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4"/>
      <c r="H2234" s="90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4"/>
      <c r="H2235" s="90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4"/>
      <c r="H2236" s="90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4"/>
      <c r="H2237" s="90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4"/>
      <c r="H2238" s="90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4"/>
      <c r="H2239" s="90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4"/>
      <c r="H2240" s="90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4"/>
      <c r="H2241" s="90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4"/>
      <c r="H2242" s="90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4"/>
      <c r="H2243" s="90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4"/>
      <c r="H2244" s="90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4"/>
      <c r="H2245" s="90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4"/>
      <c r="H2246" s="90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4"/>
      <c r="H2247" s="90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4"/>
      <c r="H2248" s="90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4"/>
      <c r="H2249" s="90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4"/>
      <c r="H2250" s="90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4"/>
      <c r="H2251" s="90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4"/>
      <c r="H2252" s="90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4"/>
      <c r="H2253" s="90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4"/>
      <c r="H2254" s="90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4"/>
      <c r="H2255" s="90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4"/>
      <c r="H2256" s="90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4"/>
      <c r="H2257" s="90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4"/>
      <c r="H2258" s="90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4"/>
      <c r="H2259" s="90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4"/>
      <c r="H2260" s="90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4"/>
      <c r="H2261" s="90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4"/>
      <c r="H2262" s="90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4"/>
      <c r="H2263" s="90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4"/>
      <c r="H2264" s="90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4"/>
      <c r="H2265" s="90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4"/>
      <c r="H2266" s="90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4"/>
      <c r="H2267" s="90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4"/>
      <c r="H2268" s="90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4"/>
      <c r="H2269" s="90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4"/>
      <c r="H2270" s="90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4"/>
      <c r="H2271" s="90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4"/>
      <c r="H2272" s="90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4"/>
      <c r="H2273" s="90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4"/>
      <c r="H2274" s="90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4"/>
      <c r="H2275" s="90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4"/>
      <c r="H2276" s="90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4"/>
      <c r="H2277" s="90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4"/>
      <c r="H2278" s="90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4"/>
      <c r="H2279" s="90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4"/>
      <c r="H2280" s="90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4"/>
      <c r="H2281" s="90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4"/>
      <c r="H2282" s="90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4"/>
      <c r="H2283" s="90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4"/>
      <c r="H2284" s="90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4"/>
      <c r="H2285" s="90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4"/>
      <c r="H2286" s="90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4"/>
      <c r="H2287" s="90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4"/>
      <c r="H2288" s="90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4"/>
      <c r="H2289" s="90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4"/>
      <c r="H2290" s="90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4"/>
      <c r="H2291" s="90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4"/>
      <c r="H2292" s="90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4"/>
      <c r="H2293" s="90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4"/>
      <c r="H2294" s="90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4"/>
      <c r="H2295" s="90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4"/>
      <c r="H2296" s="90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4"/>
      <c r="H2297" s="90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4"/>
      <c r="H2298" s="90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4"/>
      <c r="H2299" s="90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4"/>
      <c r="H2300" s="90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4"/>
      <c r="H2301" s="90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4"/>
      <c r="H2302" s="90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4"/>
      <c r="H2303" s="90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4"/>
      <c r="H2304" s="90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4"/>
      <c r="H2305" s="90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4"/>
      <c r="H2306" s="90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4"/>
      <c r="H2307" s="90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4"/>
      <c r="H2308" s="90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4"/>
      <c r="H2309" s="90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4"/>
      <c r="H2310" s="90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4"/>
      <c r="H2311" s="90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4"/>
      <c r="H2312" s="90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4"/>
      <c r="H2313" s="90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4"/>
      <c r="H2314" s="90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4"/>
      <c r="H2315" s="90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4"/>
      <c r="H2316" s="90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4"/>
      <c r="H2317" s="90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4"/>
      <c r="H2318" s="90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4"/>
      <c r="H2319" s="90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4"/>
      <c r="H2320" s="90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4"/>
      <c r="H2321" s="90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4"/>
      <c r="H2322" s="90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4"/>
      <c r="H2323" s="90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4"/>
      <c r="H2324" s="90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4"/>
      <c r="H2325" s="90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4"/>
      <c r="H2326" s="90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4"/>
      <c r="H2327" s="90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4"/>
      <c r="H2328" s="90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4"/>
      <c r="H2329" s="90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4"/>
      <c r="H2330" s="90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4"/>
      <c r="H2331" s="90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4"/>
      <c r="H2332" s="90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4"/>
      <c r="H2333" s="90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4"/>
      <c r="H2334" s="90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4"/>
      <c r="H2335" s="90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4"/>
      <c r="H2336" s="90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4"/>
      <c r="H2337" s="90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4"/>
      <c r="H2338" s="90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4"/>
      <c r="H2339" s="90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4"/>
      <c r="H2340" s="90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4"/>
      <c r="H2341" s="90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4"/>
      <c r="H2342" s="90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4"/>
      <c r="H2343" s="90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4"/>
      <c r="H2344" s="90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4"/>
      <c r="H2345" s="90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4"/>
      <c r="H2346" s="90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4"/>
      <c r="H2347" s="90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4"/>
      <c r="H2348" s="90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4"/>
      <c r="H2349" s="90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4"/>
      <c r="H2350" s="90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4"/>
      <c r="H2351" s="90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4"/>
      <c r="H2352" s="90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4"/>
      <c r="H2353" s="90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4"/>
      <c r="H2354" s="90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4"/>
      <c r="H2355" s="90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4"/>
      <c r="H2356" s="90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4"/>
      <c r="H2357" s="90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4"/>
      <c r="H2358" s="90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4"/>
      <c r="H2359" s="90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4"/>
      <c r="H2360" s="90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4"/>
      <c r="H2361" s="90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4"/>
      <c r="H2362" s="90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4"/>
      <c r="H2363" s="90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4"/>
      <c r="H2364" s="90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4"/>
      <c r="H2365" s="90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4"/>
      <c r="H2366" s="90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4"/>
      <c r="H2367" s="90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4"/>
      <c r="H2368" s="90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4"/>
      <c r="H2369" s="90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4"/>
      <c r="H2370" s="90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4"/>
      <c r="H2371" s="90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4"/>
      <c r="H2372" s="90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4"/>
      <c r="H2373" s="90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4"/>
      <c r="H2374" s="90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4"/>
      <c r="H2375" s="90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4"/>
      <c r="H2376" s="90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4"/>
      <c r="H2377" s="90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4"/>
      <c r="H2378" s="90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4"/>
      <c r="H2379" s="90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4"/>
      <c r="H2380" s="90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4"/>
      <c r="H2381" s="90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4"/>
      <c r="H2382" s="90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4"/>
      <c r="H2383" s="90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4"/>
      <c r="H2384" s="90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4"/>
      <c r="H2385" s="90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4"/>
      <c r="H2386" s="90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4"/>
      <c r="H2387" s="90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4"/>
      <c r="H2388" s="90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4"/>
      <c r="H2389" s="90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4"/>
      <c r="H2390" s="90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4"/>
      <c r="H2391" s="90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4"/>
      <c r="H2392" s="90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4"/>
      <c r="H2393" s="90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4"/>
      <c r="H2394" s="90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4"/>
      <c r="H2395" s="90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4"/>
      <c r="H2396" s="90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4"/>
      <c r="H2397" s="90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4"/>
      <c r="H2398" s="90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4"/>
      <c r="H2399" s="90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4"/>
      <c r="H2400" s="90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4"/>
      <c r="H2401" s="90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4"/>
      <c r="H2402" s="90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4"/>
      <c r="H2403" s="90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4"/>
      <c r="H2404" s="90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4"/>
      <c r="H2405" s="90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4"/>
      <c r="H2406" s="90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4"/>
      <c r="H2407" s="90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4"/>
      <c r="H2408" s="90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4"/>
      <c r="H2409" s="90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4"/>
      <c r="H2410" s="90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4"/>
      <c r="H2411" s="90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4"/>
      <c r="H2412" s="90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4"/>
      <c r="H2413" s="90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4"/>
      <c r="H2414" s="90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4"/>
      <c r="H2415" s="90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4"/>
      <c r="H2416" s="90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4"/>
      <c r="H2417" s="90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4"/>
      <c r="H2418" s="90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4"/>
      <c r="H2419" s="90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4"/>
      <c r="H2420" s="90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4"/>
      <c r="H2421" s="90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4"/>
      <c r="H2422" s="90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4"/>
      <c r="H2423" s="90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4"/>
      <c r="H2424" s="90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4"/>
      <c r="H2425" s="90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4"/>
      <c r="H2426" s="90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4"/>
      <c r="H2427" s="90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4"/>
      <c r="H2428" s="90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4"/>
      <c r="H2429" s="90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4"/>
      <c r="H2430" s="90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4"/>
      <c r="H2431" s="90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4"/>
      <c r="H2432" s="90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4"/>
      <c r="H2433" s="90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4"/>
      <c r="H2434" s="90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4"/>
      <c r="H2435" s="90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4"/>
      <c r="H2436" s="90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4"/>
      <c r="H2437" s="90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4"/>
      <c r="H2438" s="90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4"/>
      <c r="H2439" s="90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4"/>
      <c r="H2440" s="90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4"/>
      <c r="H2441" s="90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4"/>
      <c r="H2442" s="90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4"/>
      <c r="H2443" s="90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4"/>
      <c r="H2444" s="90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4"/>
      <c r="H2445" s="90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4"/>
      <c r="H2446" s="90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4"/>
      <c r="H2447" s="90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4"/>
      <c r="H2448" s="90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4"/>
      <c r="H2449" s="90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4"/>
      <c r="H2450" s="90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4"/>
      <c r="H2451" s="90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4"/>
      <c r="H2452" s="90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4"/>
      <c r="H2453" s="90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4"/>
      <c r="H2454" s="90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4"/>
      <c r="H2455" s="90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4"/>
      <c r="H2456" s="90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4"/>
      <c r="H2457" s="90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4"/>
      <c r="H2458" s="90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4"/>
      <c r="H2459" s="90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4"/>
      <c r="H2460" s="90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4"/>
      <c r="H2461" s="90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4"/>
      <c r="H2462" s="90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4"/>
      <c r="H2463" s="90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4"/>
      <c r="H2464" s="90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4"/>
      <c r="H2465" s="90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4"/>
      <c r="H2466" s="90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4"/>
      <c r="H2467" s="90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4"/>
      <c r="H2468" s="90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4"/>
      <c r="H2469" s="90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4"/>
      <c r="H2470" s="90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4"/>
      <c r="H2471" s="90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4"/>
      <c r="H2472" s="90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4"/>
      <c r="H2473" s="90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4"/>
      <c r="H2474" s="90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4"/>
      <c r="H2475" s="90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4"/>
      <c r="H2476" s="90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4"/>
      <c r="H2477" s="90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4"/>
      <c r="H2478" s="90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4"/>
      <c r="H2479" s="90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4"/>
      <c r="H2480" s="90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4"/>
      <c r="H2481" s="90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4"/>
      <c r="H2482" s="90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4"/>
      <c r="H2483" s="90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4"/>
      <c r="H2484" s="90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4"/>
      <c r="H2485" s="90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4"/>
      <c r="H2486" s="90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4"/>
      <c r="H2487" s="90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4"/>
      <c r="H2488" s="90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4"/>
      <c r="H2489" s="90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4"/>
      <c r="H2490" s="90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4"/>
      <c r="H2491" s="90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4"/>
      <c r="H2492" s="90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4"/>
      <c r="H2493" s="90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4"/>
      <c r="H2494" s="90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4"/>
      <c r="H2495" s="90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4"/>
      <c r="H2496" s="90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4"/>
      <c r="H2497" s="90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4"/>
      <c r="H2498" s="90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4"/>
      <c r="H2499" s="90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4"/>
      <c r="H2500" s="90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4"/>
      <c r="H2501" s="90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4"/>
      <c r="H2502" s="90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4"/>
      <c r="H2503" s="90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4"/>
      <c r="H2504" s="90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4"/>
      <c r="H2505" s="90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4"/>
      <c r="H2506" s="90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4"/>
      <c r="H2507" s="90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4"/>
      <c r="H2508" s="90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4"/>
      <c r="H2509" s="90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4"/>
      <c r="H2510" s="90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4"/>
      <c r="H2511" s="90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4"/>
      <c r="H2512" s="90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4"/>
      <c r="H2513" s="90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4"/>
      <c r="H2514" s="90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4"/>
      <c r="H2515" s="90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4"/>
      <c r="H2516" s="90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4"/>
      <c r="H2517" s="90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4"/>
      <c r="H2518" s="90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4"/>
      <c r="H2519" s="90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4"/>
      <c r="H2520" s="90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4"/>
      <c r="H2521" s="90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4"/>
      <c r="H2522" s="90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4"/>
      <c r="H2523" s="90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4"/>
      <c r="H2524" s="90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4"/>
      <c r="H2525" s="90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4"/>
      <c r="H2526" s="90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4"/>
      <c r="H2527" s="90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4"/>
      <c r="H2528" s="90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4"/>
      <c r="H2529" s="90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4"/>
      <c r="H2530" s="90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4"/>
      <c r="H2531" s="90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4"/>
      <c r="H2532" s="90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4"/>
      <c r="H2533" s="90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4"/>
      <c r="H2534" s="90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4"/>
      <c r="H2535" s="90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4"/>
      <c r="H2536" s="90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4"/>
      <c r="H2537" s="90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4"/>
      <c r="H2538" s="90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4"/>
      <c r="H2539" s="90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4"/>
      <c r="H2540" s="90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4"/>
      <c r="H2541" s="90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4"/>
      <c r="H2542" s="90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4"/>
      <c r="H2543" s="90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4"/>
      <c r="H2544" s="90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4"/>
      <c r="H2545" s="90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4"/>
      <c r="H2546" s="90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4"/>
      <c r="H2547" s="90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4"/>
      <c r="H2548" s="90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4"/>
      <c r="H2549" s="90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4"/>
      <c r="H2550" s="90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4"/>
      <c r="H2551" s="90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4"/>
      <c r="H2552" s="90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4"/>
      <c r="H2553" s="90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4"/>
      <c r="H2554" s="90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4"/>
      <c r="H2555" s="90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4"/>
      <c r="H2556" s="90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4"/>
      <c r="H2557" s="90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4"/>
      <c r="H2558" s="90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4"/>
      <c r="H2559" s="90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4"/>
      <c r="H2560" s="90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4"/>
      <c r="H2561" s="90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4"/>
      <c r="H2562" s="90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4"/>
      <c r="H2563" s="90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4"/>
      <c r="H2564" s="90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4"/>
      <c r="H2565" s="90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4"/>
      <c r="H2566" s="90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4"/>
      <c r="H2567" s="90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4"/>
      <c r="H2568" s="90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4"/>
      <c r="H2569" s="90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4"/>
      <c r="H2570" s="90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4"/>
      <c r="H2571" s="90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4"/>
      <c r="H2572" s="90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4"/>
      <c r="H2573" s="90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4"/>
      <c r="H2574" s="90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4"/>
      <c r="H2575" s="90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4"/>
      <c r="H2576" s="90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4"/>
      <c r="H2577" s="90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4"/>
      <c r="H2578" s="90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4"/>
      <c r="H2579" s="90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4"/>
      <c r="H2580" s="90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4"/>
      <c r="H2581" s="90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4"/>
      <c r="H2582" s="90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4"/>
      <c r="H2583" s="90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4"/>
      <c r="H2584" s="90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4"/>
      <c r="H2585" s="90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4"/>
      <c r="H2586" s="90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4"/>
      <c r="H2587" s="90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4"/>
      <c r="H2588" s="90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4"/>
      <c r="H2589" s="90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4"/>
      <c r="H2590" s="90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4"/>
      <c r="H2591" s="90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4"/>
      <c r="H2592" s="90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4"/>
      <c r="H2593" s="90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4"/>
      <c r="H2594" s="90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4"/>
      <c r="H2595" s="90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4"/>
      <c r="H2596" s="90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4"/>
      <c r="H2597" s="90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4"/>
      <c r="H2598" s="90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4"/>
      <c r="H2599" s="90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4"/>
      <c r="H2600" s="90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4"/>
      <c r="H2601" s="90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4"/>
      <c r="H2602" s="90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4"/>
      <c r="H2603" s="90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4"/>
      <c r="H2604" s="90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4"/>
      <c r="H2605" s="90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4"/>
      <c r="H2606" s="90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4"/>
      <c r="H2607" s="90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4"/>
      <c r="H2608" s="90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4"/>
      <c r="H2609" s="90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4"/>
      <c r="H2610" s="90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4"/>
      <c r="H2611" s="90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4"/>
      <c r="H2612" s="90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4"/>
      <c r="H2613" s="90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4"/>
      <c r="H2614" s="90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4"/>
      <c r="H2615" s="90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4"/>
      <c r="H2616" s="90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4"/>
      <c r="H2617" s="90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4"/>
      <c r="H2618" s="90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4"/>
      <c r="H2619" s="90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4"/>
      <c r="H2620" s="90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4"/>
      <c r="H2621" s="90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4"/>
      <c r="H2622" s="90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4"/>
      <c r="H2623" s="90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4"/>
      <c r="H2624" s="90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4"/>
      <c r="H2625" s="90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4"/>
      <c r="H2626" s="90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4"/>
      <c r="H2627" s="90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4"/>
      <c r="H2628" s="90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4"/>
      <c r="H2629" s="90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4"/>
      <c r="H2630" s="90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4"/>
      <c r="H2631" s="90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4"/>
      <c r="H2632" s="90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4"/>
      <c r="H2633" s="90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4"/>
      <c r="H2634" s="90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4"/>
      <c r="H2635" s="90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4"/>
      <c r="H2636" s="90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4"/>
      <c r="H2637" s="90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4"/>
      <c r="H2638" s="90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4"/>
      <c r="H2639" s="90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4"/>
      <c r="H2640" s="90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4"/>
      <c r="H2641" s="90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4"/>
      <c r="H2642" s="90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4"/>
      <c r="H2643" s="90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4"/>
      <c r="H2644" s="90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4"/>
      <c r="H2645" s="90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4"/>
      <c r="H2646" s="90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4"/>
      <c r="H2647" s="90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4"/>
      <c r="H2648" s="90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4"/>
      <c r="H2649" s="90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4"/>
      <c r="H2650" s="90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4"/>
      <c r="H2651" s="90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4"/>
      <c r="H2652" s="90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4"/>
      <c r="H2653" s="90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4"/>
      <c r="H2654" s="90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4"/>
      <c r="H2655" s="90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4"/>
      <c r="H2656" s="90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4"/>
      <c r="H2657" s="90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4"/>
      <c r="H2658" s="90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4"/>
      <c r="H2659" s="90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4"/>
      <c r="H2660" s="90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4"/>
      <c r="H2661" s="90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4"/>
      <c r="H2662" s="90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4"/>
      <c r="H2663" s="90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4"/>
      <c r="H2664" s="90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4"/>
      <c r="H2665" s="90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4"/>
      <c r="H2666" s="90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4"/>
      <c r="H2667" s="90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4"/>
      <c r="H2668" s="90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4"/>
      <c r="H2669" s="90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4"/>
      <c r="H2670" s="90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4"/>
      <c r="H2671" s="90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4"/>
      <c r="H2672" s="90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4"/>
      <c r="H2673" s="90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4"/>
      <c r="H2674" s="90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4"/>
      <c r="H2675" s="90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4"/>
      <c r="H2676" s="90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4"/>
      <c r="H2677" s="90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4"/>
      <c r="H2678" s="90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4"/>
      <c r="H2679" s="90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4"/>
      <c r="H2680" s="90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4"/>
      <c r="H2681" s="90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4"/>
      <c r="H2682" s="90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4"/>
      <c r="H2683" s="90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4"/>
      <c r="H2684" s="90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4"/>
      <c r="H2685" s="90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4"/>
      <c r="H2686" s="90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4"/>
      <c r="H2687" s="90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4"/>
      <c r="H2688" s="90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4"/>
      <c r="H2689" s="90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4"/>
      <c r="H2690" s="90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4"/>
      <c r="H2691" s="90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4"/>
      <c r="H2692" s="90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4"/>
      <c r="H2693" s="90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4"/>
      <c r="H2694" s="90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4"/>
      <c r="H2695" s="90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4"/>
      <c r="H2696" s="90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4"/>
      <c r="H2697" s="90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4"/>
      <c r="H2698" s="90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4"/>
      <c r="H2699" s="90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4"/>
      <c r="H2700" s="90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4"/>
      <c r="H2701" s="90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4"/>
      <c r="H2702" s="90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4"/>
      <c r="H2703" s="90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4"/>
      <c r="H2704" s="90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4"/>
      <c r="H2705" s="90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4"/>
      <c r="H2706" s="90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4"/>
      <c r="H2707" s="90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4"/>
      <c r="H2708" s="90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4"/>
      <c r="H2709" s="90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4"/>
      <c r="H2710" s="90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4"/>
      <c r="H2711" s="90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4"/>
      <c r="H2712" s="90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4"/>
      <c r="H2713" s="90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4"/>
      <c r="H2714" s="90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4"/>
      <c r="H2715" s="90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4"/>
      <c r="H2716" s="90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4"/>
      <c r="H2717" s="90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4"/>
      <c r="H2718" s="90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4"/>
      <c r="H2719" s="90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4"/>
      <c r="H2720" s="90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4"/>
      <c r="H2721" s="90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4"/>
      <c r="H2722" s="90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4"/>
      <c r="H2723" s="90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4"/>
      <c r="H2724" s="90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4"/>
      <c r="H2725" s="90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4"/>
      <c r="H2726" s="90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4"/>
      <c r="H2727" s="90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4"/>
      <c r="H2728" s="90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4"/>
      <c r="H2729" s="90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4"/>
      <c r="H2730" s="90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4"/>
      <c r="H2731" s="90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4"/>
      <c r="H2732" s="90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4"/>
      <c r="H2733" s="90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4"/>
      <c r="H2734" s="90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4"/>
      <c r="H2735" s="90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4"/>
      <c r="H2736" s="90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4"/>
      <c r="H2737" s="90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4"/>
      <c r="H2738" s="90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4"/>
      <c r="H2739" s="90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4"/>
      <c r="H2740" s="90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4"/>
      <c r="H2741" s="90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4"/>
      <c r="H2742" s="90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4"/>
      <c r="H2743" s="90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4"/>
      <c r="H2744" s="90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4"/>
      <c r="H2745" s="90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4"/>
      <c r="H2746" s="90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4"/>
      <c r="H2747" s="90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4"/>
      <c r="H2748" s="90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4"/>
      <c r="H2749" s="90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4"/>
      <c r="H2750" s="90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4"/>
      <c r="H2751" s="90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4"/>
      <c r="H2752" s="90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4"/>
      <c r="H2753" s="90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4"/>
      <c r="H2754" s="90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4"/>
      <c r="H2755" s="90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4"/>
      <c r="H2756" s="90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4"/>
      <c r="H2757" s="90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4"/>
      <c r="H2758" s="90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4"/>
      <c r="H2759" s="90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4"/>
      <c r="H2760" s="90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4"/>
      <c r="H2761" s="90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4"/>
      <c r="H2762" s="90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4"/>
      <c r="H2763" s="90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4"/>
      <c r="H2764" s="90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4"/>
      <c r="H2765" s="90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4"/>
      <c r="H2766" s="90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4"/>
      <c r="H2767" s="90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4"/>
      <c r="H2768" s="90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4"/>
      <c r="H2769" s="90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4"/>
      <c r="H2770" s="90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4"/>
      <c r="H2771" s="90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4"/>
      <c r="H2772" s="90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4"/>
      <c r="H2773" s="90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4"/>
      <c r="H2774" s="90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4"/>
      <c r="H2775" s="90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4"/>
      <c r="H2776" s="90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4"/>
      <c r="H2777" s="90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4"/>
      <c r="H2778" s="90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4"/>
      <c r="H2779" s="90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4"/>
      <c r="H2780" s="90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4"/>
      <c r="H2781" s="90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4"/>
      <c r="H2782" s="90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4"/>
      <c r="H2783" s="90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4"/>
      <c r="H2784" s="90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4"/>
      <c r="H2785" s="90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4"/>
      <c r="H2786" s="90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4"/>
      <c r="H2787" s="90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4"/>
      <c r="H2788" s="90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4"/>
      <c r="H2789" s="90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4"/>
      <c r="H2790" s="90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4"/>
      <c r="H2791" s="90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4"/>
      <c r="H2792" s="90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4"/>
      <c r="H2793" s="90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4"/>
      <c r="H2794" s="90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4"/>
      <c r="H2795" s="90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4"/>
      <c r="H2796" s="90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4"/>
      <c r="H2797" s="90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4"/>
      <c r="H2798" s="90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4"/>
      <c r="H2799" s="90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4"/>
      <c r="H2800" s="90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4"/>
      <c r="H2801" s="90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4"/>
      <c r="H2802" s="90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4"/>
      <c r="H2803" s="90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4"/>
      <c r="H2804" s="90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4"/>
      <c r="H2805" s="90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4"/>
      <c r="H2806" s="90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4"/>
      <c r="H2807" s="90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4"/>
      <c r="H2808" s="90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4"/>
      <c r="H2809" s="90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4"/>
      <c r="H2810" s="90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4"/>
      <c r="H2811" s="90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4"/>
      <c r="H2812" s="90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4"/>
      <c r="H2813" s="90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4"/>
      <c r="H2814" s="90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4"/>
      <c r="H2815" s="90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4"/>
      <c r="H2816" s="90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4"/>
      <c r="H2817" s="90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4"/>
      <c r="H2818" s="90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4"/>
      <c r="H2819" s="90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4"/>
      <c r="H2820" s="90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4"/>
      <c r="H2821" s="90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4"/>
      <c r="H2822" s="90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4"/>
      <c r="H2823" s="90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4"/>
      <c r="H2824" s="90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4"/>
      <c r="H2825" s="90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4"/>
      <c r="H2826" s="90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4"/>
      <c r="H2827" s="90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4"/>
      <c r="H2828" s="90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4"/>
      <c r="H2829" s="90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4"/>
      <c r="H2830" s="90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4"/>
      <c r="H2831" s="90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4"/>
      <c r="H2832" s="90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4"/>
      <c r="H2833" s="90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4"/>
      <c r="H2834" s="90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4"/>
      <c r="H2835" s="90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4"/>
      <c r="H2836" s="90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4"/>
      <c r="H2837" s="90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4"/>
      <c r="H2838" s="90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4"/>
      <c r="H2839" s="90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4"/>
      <c r="H2840" s="90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4"/>
      <c r="H2841" s="90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4"/>
      <c r="H2842" s="90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4"/>
      <c r="H2843" s="90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4"/>
      <c r="H2844" s="90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4"/>
      <c r="H2845" s="90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4"/>
      <c r="H2846" s="90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4"/>
      <c r="H2847" s="90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4"/>
      <c r="H2848" s="90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4"/>
      <c r="H2849" s="90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4"/>
      <c r="H2850" s="90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4"/>
      <c r="H2851" s="90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4"/>
      <c r="H2852" s="90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4"/>
      <c r="H2853" s="90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4"/>
      <c r="H2854" s="90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4"/>
      <c r="H2855" s="90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4"/>
      <c r="H2856" s="90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4"/>
      <c r="H2857" s="90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4"/>
      <c r="H2858" s="90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4"/>
      <c r="H2859" s="90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4"/>
      <c r="H2860" s="90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4"/>
      <c r="H2861" s="90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4"/>
      <c r="H2862" s="90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4"/>
      <c r="H2863" s="90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4"/>
      <c r="H2864" s="90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4"/>
      <c r="H2865" s="90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4"/>
      <c r="H2866" s="90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4"/>
      <c r="H2867" s="90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4"/>
      <c r="H2868" s="90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4"/>
      <c r="H2869" s="90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4"/>
      <c r="H2870" s="90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4"/>
      <c r="H2871" s="90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4"/>
      <c r="H2872" s="90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4"/>
      <c r="H2873" s="90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4"/>
      <c r="H2874" s="90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4"/>
      <c r="H2875" s="90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4"/>
      <c r="H2876" s="90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4"/>
      <c r="H2877" s="90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4"/>
      <c r="H2878" s="90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4"/>
      <c r="H2879" s="90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4"/>
      <c r="H2880" s="90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4"/>
      <c r="H2881" s="90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4"/>
      <c r="H2882" s="90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4"/>
      <c r="H2883" s="90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4"/>
      <c r="H2884" s="90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4"/>
      <c r="H2885" s="90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4"/>
      <c r="H2886" s="90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4"/>
      <c r="H2887" s="90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4"/>
      <c r="H2888" s="90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4"/>
      <c r="H2889" s="90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4"/>
      <c r="H2890" s="90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4"/>
      <c r="H2891" s="90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4"/>
      <c r="H2892" s="90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4"/>
      <c r="H2893" s="90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4"/>
      <c r="H2894" s="90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4"/>
      <c r="H2895" s="90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4"/>
      <c r="H2896" s="90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4"/>
      <c r="H2897" s="90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4"/>
      <c r="H2898" s="90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4"/>
      <c r="H2899" s="90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4"/>
      <c r="H2900" s="90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4"/>
      <c r="H2901" s="90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4"/>
      <c r="H2902" s="90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4"/>
      <c r="H2903" s="90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4"/>
      <c r="H2904" s="90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4"/>
      <c r="H2905" s="90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4"/>
      <c r="H2906" s="90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4"/>
      <c r="H2907" s="90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4"/>
      <c r="H2908" s="90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4"/>
      <c r="H2909" s="90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4"/>
      <c r="H2910" s="90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4"/>
      <c r="H2911" s="90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4"/>
      <c r="H2912" s="90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4"/>
      <c r="H2913" s="90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4"/>
      <c r="H2914" s="90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4"/>
      <c r="H2915" s="90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4"/>
      <c r="H2916" s="90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4"/>
      <c r="H2917" s="90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4"/>
      <c r="H2918" s="90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4"/>
      <c r="H2919" s="90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4"/>
      <c r="H2920" s="90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4"/>
      <c r="H2921" s="90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4"/>
      <c r="H2922" s="90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4"/>
      <c r="H2923" s="90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4"/>
      <c r="H2924" s="90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4"/>
      <c r="H2925" s="90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4"/>
      <c r="H2926" s="90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4"/>
      <c r="H2927" s="90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4"/>
      <c r="H2928" s="90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4"/>
      <c r="H2929" s="90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4"/>
      <c r="H2930" s="90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4"/>
      <c r="H2931" s="90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4"/>
      <c r="H2932" s="90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4"/>
      <c r="H2933" s="90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4"/>
      <c r="H2934" s="90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4"/>
      <c r="H2935" s="90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4"/>
      <c r="H2936" s="90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4"/>
      <c r="H2937" s="90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4"/>
      <c r="H2938" s="90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4"/>
      <c r="H2939" s="90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4"/>
      <c r="H2940" s="90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4"/>
      <c r="H2941" s="90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4"/>
      <c r="H2942" s="90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4"/>
      <c r="H2943" s="90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4"/>
      <c r="H2944" s="90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4"/>
      <c r="H2945" s="90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4"/>
      <c r="H2946" s="90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4"/>
      <c r="H2947" s="90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4"/>
      <c r="H2948" s="90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4"/>
      <c r="H2949" s="90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4"/>
      <c r="H2950" s="90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4"/>
      <c r="H2951" s="90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4"/>
      <c r="H2952" s="90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4"/>
      <c r="H2953" s="90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4"/>
      <c r="H2954" s="90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4"/>
      <c r="H2955" s="90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4"/>
      <c r="H2956" s="90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4"/>
      <c r="H2957" s="90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4"/>
      <c r="H2958" s="90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4"/>
      <c r="H2959" s="90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4"/>
      <c r="H2960" s="90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4"/>
      <c r="H2961" s="90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4"/>
      <c r="H2962" s="90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4"/>
      <c r="H2963" s="90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4"/>
      <c r="H2964" s="90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4"/>
      <c r="H2965" s="90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4"/>
      <c r="H2966" s="90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4"/>
      <c r="H2967" s="90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4"/>
      <c r="H2968" s="90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4"/>
      <c r="H2969" s="90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4"/>
      <c r="H2970" s="90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4"/>
      <c r="H2971" s="90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4"/>
      <c r="H2972" s="90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4"/>
      <c r="H2973" s="90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4"/>
      <c r="H2974" s="90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4"/>
      <c r="H2975" s="90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4"/>
      <c r="H2976" s="90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4"/>
      <c r="H2977" s="90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4"/>
      <c r="H2978" s="90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4"/>
      <c r="H2979" s="90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4"/>
      <c r="H2980" s="90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4"/>
      <c r="H2981" s="90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4"/>
      <c r="H2982" s="90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4"/>
      <c r="H2983" s="90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4"/>
      <c r="H2984" s="90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4"/>
      <c r="H2985" s="90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4"/>
      <c r="H2986" s="90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4"/>
      <c r="H2987" s="90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4"/>
      <c r="H2988" s="90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4"/>
      <c r="H2989" s="90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4"/>
      <c r="H2990" s="90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4"/>
      <c r="H2991" s="90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4"/>
      <c r="H2992" s="90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4"/>
      <c r="H2993" s="90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4"/>
      <c r="H2994" s="90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4"/>
      <c r="H2995" s="90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4"/>
      <c r="H2996" s="90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4"/>
      <c r="H2997" s="90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4"/>
      <c r="H2998" s="90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4"/>
      <c r="H2999" s="90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4"/>
      <c r="H3000" s="90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4"/>
      <c r="H3001" s="90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4"/>
      <c r="H3002" s="90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4"/>
      <c r="H3003" s="90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4"/>
      <c r="H3004" s="90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4"/>
      <c r="H3005" s="90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4"/>
      <c r="H3006" s="90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4"/>
      <c r="H3007" s="90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4"/>
      <c r="H3008" s="90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4"/>
      <c r="H3009" s="90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4"/>
      <c r="H3010" s="90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4"/>
      <c r="H3011" s="90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4"/>
      <c r="H3012" s="90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4"/>
      <c r="H3013" s="90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4"/>
      <c r="H3014" s="90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4"/>
      <c r="H3015" s="90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4"/>
      <c r="H3016" s="90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4"/>
      <c r="H3017" s="90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4"/>
      <c r="H3018" s="90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4"/>
      <c r="H3019" s="90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4"/>
      <c r="H3020" s="90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4"/>
      <c r="H3021" s="90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4"/>
      <c r="H3022" s="90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4"/>
      <c r="H3023" s="90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4"/>
      <c r="H3024" s="90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4"/>
      <c r="H3025" s="90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4"/>
      <c r="H3026" s="90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4"/>
      <c r="H3027" s="90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4"/>
      <c r="H3028" s="90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4"/>
      <c r="H3029" s="90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4"/>
      <c r="H3030" s="90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4"/>
      <c r="H3031" s="90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4"/>
      <c r="H3032" s="90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4"/>
      <c r="H3033" s="90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4"/>
      <c r="H3034" s="90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4"/>
      <c r="H3035" s="90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4"/>
      <c r="H3036" s="90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4"/>
      <c r="H3037" s="90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4"/>
      <c r="H3038" s="90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4"/>
      <c r="H3039" s="90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4"/>
      <c r="H3040" s="90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4"/>
      <c r="H3041" s="90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4"/>
      <c r="H3042" s="90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4"/>
      <c r="H3043" s="90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4"/>
      <c r="H3044" s="90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4"/>
      <c r="H3045" s="90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4"/>
      <c r="H3046" s="90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4"/>
      <c r="H3047" s="90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4"/>
      <c r="H3048" s="90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4"/>
      <c r="H3049" s="90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4"/>
      <c r="H3050" s="90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4"/>
      <c r="H3051" s="90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4"/>
      <c r="H3052" s="90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4"/>
      <c r="H3053" s="90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4"/>
      <c r="H3054" s="90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4"/>
      <c r="H3055" s="90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4"/>
      <c r="H3056" s="90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4"/>
      <c r="H3057" s="90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4"/>
      <c r="H3058" s="90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4"/>
      <c r="H3059" s="90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4"/>
      <c r="H3060" s="90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4"/>
      <c r="H3061" s="90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4"/>
      <c r="H3062" s="90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4"/>
      <c r="H3063" s="90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4"/>
      <c r="H3064" s="90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4"/>
      <c r="H3065" s="90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4"/>
      <c r="H3066" s="90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4"/>
      <c r="H3067" s="90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4"/>
      <c r="H3068" s="90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4"/>
      <c r="H3069" s="90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4"/>
      <c r="H3070" s="90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4"/>
      <c r="H3071" s="90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4"/>
      <c r="H3072" s="90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4"/>
      <c r="H3073" s="90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4"/>
      <c r="H3074" s="90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4"/>
      <c r="H3075" s="90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4"/>
      <c r="H3076" s="90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4"/>
      <c r="H3077" s="90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4"/>
      <c r="H3078" s="90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4"/>
      <c r="H3079" s="90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4"/>
      <c r="H3080" s="90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4"/>
      <c r="H3081" s="90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4"/>
      <c r="H3082" s="90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4"/>
      <c r="H3083" s="90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4"/>
      <c r="H3084" s="90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4"/>
      <c r="H3085" s="90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4"/>
      <c r="H3086" s="90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4"/>
      <c r="H3087" s="90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4"/>
      <c r="H3088" s="90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4"/>
      <c r="H3089" s="90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4"/>
      <c r="H3090" s="90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4"/>
      <c r="H3091" s="90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4"/>
      <c r="H3092" s="90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4"/>
      <c r="H3093" s="90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4"/>
      <c r="H3094" s="90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4"/>
      <c r="H3095" s="90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4"/>
      <c r="H3096" s="90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4"/>
      <c r="H3097" s="90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4"/>
      <c r="H3098" s="90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4"/>
      <c r="H3099" s="90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4"/>
      <c r="H3100" s="90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4"/>
      <c r="H3101" s="90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4"/>
      <c r="H3102" s="90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4"/>
      <c r="H3103" s="90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4"/>
      <c r="H3104" s="90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4"/>
      <c r="H3105" s="90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4"/>
      <c r="H3106" s="90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4"/>
      <c r="H3107" s="90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4"/>
      <c r="H3108" s="90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4"/>
      <c r="H3109" s="90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4"/>
      <c r="H3110" s="90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4"/>
      <c r="H3111" s="90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4"/>
      <c r="H3112" s="90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4"/>
      <c r="H3113" s="90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4"/>
      <c r="H3114" s="90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4"/>
      <c r="H3115" s="90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4"/>
      <c r="H3116" s="90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4"/>
      <c r="H3117" s="90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4"/>
      <c r="H3118" s="90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4"/>
      <c r="H3119" s="90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4"/>
      <c r="H3120" s="90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4"/>
      <c r="H3121" s="90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4"/>
      <c r="H3122" s="90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4"/>
      <c r="H3123" s="90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4"/>
      <c r="H3124" s="90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4"/>
      <c r="H3125" s="90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4"/>
      <c r="H3126" s="90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4"/>
      <c r="H3127" s="90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4"/>
      <c r="H3128" s="90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4"/>
      <c r="H3129" s="90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4"/>
      <c r="H3130" s="90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4"/>
      <c r="H3131" s="90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4"/>
      <c r="H3132" s="90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4"/>
      <c r="H3133" s="90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4"/>
      <c r="H3134" s="90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4"/>
      <c r="H3135" s="90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4"/>
      <c r="H3136" s="90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4"/>
      <c r="H3137" s="90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4"/>
      <c r="H3138" s="90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4"/>
      <c r="H3139" s="90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4"/>
      <c r="H3140" s="90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4"/>
      <c r="H3141" s="90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4"/>
      <c r="H3142" s="90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4"/>
      <c r="H3143" s="90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4"/>
      <c r="H3144" s="90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4"/>
      <c r="H3145" s="90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4"/>
      <c r="H3146" s="90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4"/>
      <c r="H3147" s="90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4"/>
      <c r="H3148" s="90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4"/>
      <c r="H3149" s="90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4"/>
      <c r="H3150" s="90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4"/>
      <c r="H3151" s="90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4"/>
      <c r="H3152" s="90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4"/>
      <c r="H3153" s="90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4"/>
      <c r="H3154" s="90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4"/>
      <c r="H3155" s="90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4"/>
      <c r="H3156" s="90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4"/>
      <c r="H3157" s="90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4"/>
      <c r="H3158" s="90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4"/>
      <c r="H3159" s="90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4"/>
      <c r="H3160" s="90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4"/>
      <c r="H3161" s="90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4"/>
      <c r="H3162" s="90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4"/>
      <c r="H3163" s="90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4"/>
      <c r="H3164" s="90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4"/>
      <c r="H3165" s="90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4"/>
      <c r="H3166" s="90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4"/>
      <c r="H3167" s="90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4"/>
      <c r="H3168" s="90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4"/>
      <c r="H3169" s="90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4"/>
      <c r="H3170" s="90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4"/>
      <c r="H3171" s="90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4"/>
      <c r="H3172" s="90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4"/>
      <c r="H3173" s="90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4"/>
      <c r="H3174" s="90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4"/>
      <c r="H3175" s="90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4"/>
      <c r="H3176" s="90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4"/>
      <c r="H3177" s="90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4"/>
      <c r="H3178" s="90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4"/>
      <c r="H3179" s="90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4"/>
      <c r="H3180" s="90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4"/>
      <c r="H3181" s="90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4"/>
      <c r="H3182" s="90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4"/>
      <c r="H3183" s="90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4"/>
      <c r="H3184" s="90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4"/>
      <c r="H3185" s="90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4"/>
      <c r="H3186" s="90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4"/>
      <c r="H3187" s="90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4"/>
      <c r="H3188" s="90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4"/>
      <c r="H3189" s="90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4"/>
      <c r="H3190" s="90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4"/>
      <c r="H3191" s="90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4"/>
      <c r="H3192" s="90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4"/>
      <c r="H3193" s="90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4"/>
      <c r="H3194" s="90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4"/>
      <c r="H3195" s="90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4"/>
      <c r="H3196" s="90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4"/>
      <c r="H3197" s="90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4"/>
      <c r="H3198" s="90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4"/>
      <c r="H3199" s="90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4"/>
      <c r="H3200" s="90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4"/>
      <c r="H3201" s="90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4"/>
      <c r="H3202" s="90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4"/>
      <c r="H3203" s="90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4"/>
      <c r="H3204" s="90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4"/>
      <c r="H3205" s="90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4"/>
      <c r="H3206" s="90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4"/>
      <c r="H3207" s="90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4"/>
      <c r="H3208" s="90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4"/>
      <c r="H3209" s="90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4"/>
      <c r="H3210" s="90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4"/>
      <c r="H3211" s="90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4"/>
      <c r="H3212" s="90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4"/>
      <c r="H3213" s="90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4"/>
      <c r="H3214" s="90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4"/>
      <c r="H3215" s="90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4"/>
      <c r="H3216" s="90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4"/>
      <c r="H3217" s="90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4"/>
      <c r="H3218" s="90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4"/>
      <c r="H3219" s="90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4"/>
      <c r="H3220" s="90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4"/>
      <c r="H3221" s="90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4"/>
      <c r="H3222" s="90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4"/>
      <c r="H3223" s="90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4"/>
      <c r="H3224" s="90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4"/>
      <c r="H3225" s="90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4"/>
      <c r="H3226" s="90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4"/>
      <c r="H3227" s="90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4"/>
      <c r="H3228" s="90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4"/>
      <c r="H3229" s="90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4"/>
      <c r="H3230" s="90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4"/>
      <c r="H3231" s="90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4"/>
      <c r="H3232" s="90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4"/>
      <c r="H3233" s="90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4"/>
      <c r="H3234" s="90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4"/>
      <c r="H3235" s="90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4"/>
      <c r="H3236" s="90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4"/>
      <c r="H3237" s="90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4"/>
      <c r="H3238" s="90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4"/>
      <c r="H3239" s="90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4"/>
      <c r="H3240" s="90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4"/>
      <c r="H3241" s="90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4"/>
      <c r="H3242" s="90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4"/>
      <c r="H3243" s="90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4"/>
      <c r="H3244" s="90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4"/>
      <c r="H3245" s="90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4"/>
      <c r="H3246" s="90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4"/>
      <c r="H3247" s="90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4"/>
      <c r="H3248" s="90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4"/>
      <c r="H3249" s="90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4"/>
      <c r="H3250" s="90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4"/>
      <c r="H3251" s="90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4"/>
      <c r="H3252" s="90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4"/>
      <c r="H3253" s="90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4"/>
      <c r="H3254" s="90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4"/>
      <c r="H3255" s="90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4"/>
      <c r="H3256" s="90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4"/>
      <c r="H3257" s="90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4"/>
      <c r="H3258" s="90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4"/>
      <c r="H3259" s="90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4"/>
      <c r="H3260" s="90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4"/>
      <c r="H3261" s="90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4"/>
      <c r="H3262" s="90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4"/>
      <c r="H3263" s="90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4"/>
      <c r="H3264" s="90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4"/>
      <c r="H3265" s="90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4"/>
      <c r="H3266" s="90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4"/>
      <c r="H3267" s="90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4"/>
      <c r="H3268" s="90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4"/>
      <c r="H3269" s="90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4"/>
      <c r="H3270" s="90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4"/>
      <c r="H3271" s="90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4"/>
      <c r="H3272" s="90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4"/>
      <c r="H3273" s="90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4"/>
      <c r="H3274" s="90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4"/>
      <c r="H3275" s="90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4"/>
      <c r="H3276" s="90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4"/>
      <c r="H3277" s="90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4"/>
      <c r="H3278" s="90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4"/>
      <c r="H3279" s="90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4"/>
      <c r="H3280" s="90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4"/>
      <c r="H3281" s="90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4"/>
      <c r="H3282" s="90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4"/>
      <c r="H3283" s="90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4"/>
      <c r="H3284" s="90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4"/>
      <c r="H3285" s="90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4"/>
      <c r="H3286" s="90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4"/>
      <c r="H3287" s="90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4"/>
      <c r="H3288" s="90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4"/>
      <c r="H3289" s="90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4"/>
      <c r="H3290" s="90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4"/>
      <c r="H3291" s="90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4"/>
      <c r="H3292" s="90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4"/>
      <c r="H3293" s="90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4"/>
      <c r="H3294" s="90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4"/>
      <c r="H3295" s="90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4"/>
      <c r="H3296" s="90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4"/>
      <c r="H3297" s="90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4"/>
      <c r="H3298" s="90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4"/>
      <c r="H3299" s="90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4"/>
      <c r="H3300" s="90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4"/>
      <c r="H3301" s="90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4"/>
      <c r="H3302" s="90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4"/>
      <c r="H3303" s="90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4"/>
      <c r="H3304" s="90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4"/>
      <c r="H3305" s="90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4"/>
      <c r="H3306" s="90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4"/>
      <c r="H3307" s="90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4"/>
      <c r="H3308" s="90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4"/>
      <c r="H3309" s="90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4"/>
      <c r="H3310" s="90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4"/>
      <c r="H3311" s="90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4"/>
      <c r="H3312" s="90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4"/>
      <c r="H3313" s="90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4"/>
      <c r="H3314" s="90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4"/>
      <c r="H3315" s="90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4"/>
      <c r="H3316" s="90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4"/>
      <c r="H3317" s="90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4"/>
      <c r="H3318" s="90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4"/>
      <c r="H3319" s="90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4"/>
      <c r="H3320" s="90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4"/>
      <c r="H3321" s="90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4"/>
      <c r="H3322" s="90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4"/>
      <c r="H3323" s="90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4"/>
      <c r="H3324" s="90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4"/>
      <c r="H3325" s="90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4"/>
      <c r="H3326" s="90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4"/>
      <c r="H3327" s="90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4"/>
      <c r="H3328" s="90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4"/>
      <c r="H3329" s="90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4"/>
      <c r="H3330" s="90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4"/>
      <c r="H3331" s="90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4"/>
      <c r="H3332" s="90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4"/>
      <c r="H3333" s="90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4"/>
      <c r="H3334" s="90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4"/>
      <c r="H3335" s="90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4"/>
      <c r="H3336" s="90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4"/>
      <c r="H3337" s="90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4"/>
      <c r="H3338" s="90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4"/>
      <c r="H3339" s="90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4"/>
      <c r="H3340" s="90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4"/>
      <c r="H3341" s="90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4"/>
      <c r="H3342" s="90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4"/>
      <c r="H3343" s="90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4"/>
      <c r="H3344" s="90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4"/>
      <c r="H3345" s="90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4"/>
      <c r="H3346" s="90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4"/>
      <c r="H3347" s="90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4"/>
      <c r="H3348" s="90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4"/>
      <c r="H3349" s="90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4"/>
      <c r="H3350" s="90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4"/>
      <c r="H3351" s="90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4"/>
      <c r="H3352" s="90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4"/>
      <c r="H3353" s="90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4"/>
      <c r="H3354" s="90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4"/>
      <c r="H3355" s="90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4"/>
      <c r="H3356" s="90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4"/>
      <c r="H3357" s="90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4"/>
      <c r="H3358" s="90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4"/>
      <c r="H3359" s="90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4"/>
      <c r="H3360" s="90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4"/>
      <c r="H3361" s="90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4"/>
      <c r="H3362" s="90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4"/>
      <c r="H3363" s="90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4"/>
      <c r="H3364" s="90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4"/>
      <c r="H3365" s="90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4"/>
      <c r="H3366" s="90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4"/>
      <c r="H3367" s="90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4"/>
      <c r="H3368" s="90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4"/>
      <c r="H3369" s="90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4"/>
      <c r="H3370" s="90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4"/>
      <c r="H3371" s="90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4"/>
      <c r="H3372" s="90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4"/>
      <c r="H3373" s="90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4"/>
      <c r="H3374" s="90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4"/>
      <c r="H3375" s="90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4"/>
      <c r="H3376" s="90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4"/>
      <c r="H3377" s="90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4"/>
      <c r="H3378" s="90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4"/>
      <c r="H3379" s="90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4"/>
      <c r="H3380" s="90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4"/>
      <c r="H3381" s="90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4"/>
      <c r="H3382" s="90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4"/>
      <c r="H3383" s="90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4"/>
      <c r="H3384" s="90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4"/>
      <c r="H3385" s="90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4"/>
      <c r="H3386" s="90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4"/>
      <c r="H3387" s="90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4"/>
      <c r="H3388" s="90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4"/>
      <c r="H3389" s="90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4"/>
      <c r="H3390" s="90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4"/>
      <c r="H3391" s="90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4"/>
      <c r="H3392" s="90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4"/>
      <c r="H3393" s="90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4"/>
      <c r="H3394" s="90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4"/>
      <c r="H3395" s="90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4"/>
      <c r="H3396" s="90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4"/>
      <c r="H3397" s="90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4"/>
      <c r="H3398" s="90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4"/>
      <c r="H3399" s="90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4"/>
      <c r="H3400" s="90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4"/>
      <c r="H3401" s="90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4"/>
      <c r="H3402" s="90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4"/>
      <c r="H3403" s="90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4"/>
      <c r="H3404" s="90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4"/>
      <c r="H3405" s="90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4"/>
      <c r="H3406" s="90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4"/>
      <c r="H3407" s="90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4"/>
      <c r="H3408" s="90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4"/>
      <c r="H3409" s="90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4"/>
      <c r="H3410" s="90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4"/>
      <c r="H3411" s="90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4"/>
      <c r="H3412" s="90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4"/>
      <c r="H3413" s="90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4"/>
      <c r="H3414" s="90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4"/>
      <c r="H3415" s="90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4"/>
      <c r="H3416" s="90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4"/>
      <c r="H3417" s="90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4"/>
      <c r="H3418" s="90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4"/>
      <c r="H3419" s="90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4"/>
      <c r="H3420" s="90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4"/>
      <c r="H3421" s="90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4"/>
      <c r="H3422" s="90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4"/>
      <c r="H3423" s="90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4"/>
      <c r="H3424" s="90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4"/>
      <c r="H3425" s="90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4"/>
      <c r="H3426" s="90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4"/>
      <c r="H3427" s="90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4"/>
      <c r="H3428" s="90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4"/>
      <c r="H3429" s="90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4"/>
      <c r="H3430" s="90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4"/>
      <c r="H3431" s="90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4"/>
      <c r="H3432" s="90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4"/>
      <c r="H3433" s="90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4"/>
      <c r="H3434" s="90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4"/>
      <c r="H3435" s="90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4"/>
      <c r="H3436" s="90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4"/>
      <c r="H3437" s="90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4"/>
      <c r="H3438" s="90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4"/>
      <c r="H3439" s="90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4"/>
      <c r="H3440" s="90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4"/>
      <c r="H3441" s="90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4"/>
      <c r="H3442" s="90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4"/>
      <c r="H3443" s="90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4"/>
      <c r="H3444" s="90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4"/>
      <c r="H3445" s="90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4"/>
      <c r="H3446" s="90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4"/>
      <c r="H3447" s="90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4"/>
      <c r="H3448" s="90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4"/>
      <c r="H3449" s="90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4"/>
      <c r="H3450" s="90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4"/>
      <c r="H3451" s="90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4"/>
      <c r="H3452" s="90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4"/>
      <c r="H3453" s="90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4"/>
      <c r="H3454" s="90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4"/>
      <c r="H3455" s="90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4"/>
      <c r="H3456" s="90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4"/>
      <c r="H3457" s="90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4"/>
      <c r="H3458" s="90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4"/>
      <c r="H3459" s="90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4"/>
      <c r="H3460" s="90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4"/>
      <c r="H3461" s="90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4"/>
      <c r="H3462" s="90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4"/>
      <c r="H3463" s="90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4"/>
      <c r="H3464" s="90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4"/>
      <c r="H3465" s="90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4"/>
      <c r="H3466" s="90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4"/>
      <c r="H3467" s="90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4"/>
      <c r="H3468" s="90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4"/>
      <c r="H3469" s="90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4"/>
      <c r="H3470" s="90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4"/>
      <c r="H3471" s="90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4"/>
      <c r="H3472" s="90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4"/>
      <c r="H3473" s="90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4"/>
      <c r="H3474" s="90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4"/>
      <c r="H3475" s="90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4"/>
      <c r="H3476" s="90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4"/>
      <c r="H3477" s="90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4"/>
      <c r="H3478" s="90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4"/>
      <c r="H3479" s="90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4"/>
      <c r="H3480" s="90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4"/>
      <c r="H3481" s="90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4"/>
      <c r="H3482" s="90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4"/>
      <c r="H3483" s="90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4"/>
      <c r="H3484" s="90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4"/>
      <c r="H3485" s="90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4"/>
      <c r="H3486" s="90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4"/>
      <c r="H3487" s="90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4"/>
      <c r="H3488" s="90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4"/>
      <c r="H3489" s="90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4"/>
      <c r="H3490" s="90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4"/>
      <c r="H3491" s="90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4"/>
      <c r="H3492" s="90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4"/>
      <c r="H3493" s="90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4"/>
      <c r="H3494" s="90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4"/>
      <c r="H3495" s="90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4"/>
      <c r="H3496" s="90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4"/>
      <c r="H3497" s="90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4"/>
      <c r="H3498" s="90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4"/>
      <c r="H3499" s="90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4"/>
      <c r="H3500" s="90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4"/>
      <c r="H3501" s="90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4"/>
      <c r="H3502" s="90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4"/>
      <c r="H3503" s="90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4"/>
      <c r="H3504" s="90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4"/>
      <c r="H3505" s="90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4"/>
      <c r="H3506" s="90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4"/>
      <c r="H3507" s="90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4"/>
      <c r="H3508" s="90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4"/>
      <c r="H3509" s="90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4"/>
      <c r="H3510" s="90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4"/>
      <c r="H3511" s="90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4"/>
      <c r="H3512" s="90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4"/>
      <c r="H3513" s="90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4"/>
      <c r="H3514" s="90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4"/>
      <c r="H3515" s="90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4"/>
      <c r="H3516" s="90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4"/>
      <c r="H3517" s="90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4"/>
      <c r="H3518" s="90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4"/>
      <c r="H3519" s="90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4"/>
      <c r="H3520" s="90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4"/>
      <c r="H3521" s="90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4"/>
      <c r="H3522" s="90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4"/>
      <c r="H3523" s="90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4"/>
      <c r="H3524" s="90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4"/>
      <c r="H3525" s="90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4"/>
      <c r="H3526" s="90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4"/>
      <c r="H3527" s="90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4"/>
      <c r="H3528" s="90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4"/>
      <c r="H3529" s="90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4"/>
      <c r="H3530" s="90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4"/>
      <c r="H3531" s="90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4"/>
      <c r="H3532" s="90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4"/>
      <c r="H3533" s="90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4"/>
      <c r="H3534" s="90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4"/>
      <c r="H3535" s="90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4"/>
      <c r="H3536" s="90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4"/>
      <c r="H3537" s="90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4"/>
      <c r="H3538" s="90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4"/>
      <c r="H3539" s="90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4"/>
      <c r="H3540" s="90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4"/>
      <c r="H3541" s="90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4"/>
      <c r="H3542" s="90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4"/>
      <c r="H3543" s="90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4"/>
      <c r="H3544" s="90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4"/>
      <c r="H3545" s="90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4"/>
      <c r="H3546" s="90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4"/>
      <c r="H3547" s="90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4"/>
      <c r="H3548" s="90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4"/>
      <c r="H3549" s="90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4"/>
      <c r="H3550" s="90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4"/>
      <c r="H3551" s="90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4"/>
      <c r="H3552" s="90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4"/>
      <c r="H3553" s="90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4"/>
      <c r="H3554" s="90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4"/>
      <c r="H3555" s="90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4"/>
      <c r="H3556" s="90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4"/>
      <c r="H3557" s="90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4"/>
      <c r="H3558" s="90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4"/>
      <c r="H3559" s="90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4"/>
      <c r="H3560" s="90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4"/>
      <c r="H3561" s="90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4"/>
      <c r="H3562" s="90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4"/>
      <c r="H3563" s="90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4"/>
      <c r="H3564" s="90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4"/>
      <c r="H3565" s="90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4"/>
      <c r="H3566" s="90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4"/>
      <c r="H3567" s="90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4"/>
      <c r="H3568" s="90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4"/>
      <c r="H3569" s="90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4"/>
      <c r="H3570" s="90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4"/>
      <c r="H3571" s="90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4"/>
      <c r="H3572" s="90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4"/>
      <c r="H3573" s="90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4"/>
      <c r="H3574" s="90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4"/>
      <c r="H3575" s="90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4"/>
      <c r="H3576" s="90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4"/>
      <c r="H3577" s="90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4"/>
      <c r="H3578" s="90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4"/>
      <c r="H3579" s="90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4"/>
      <c r="H3580" s="90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4"/>
      <c r="H3581" s="90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4"/>
      <c r="H3582" s="90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4"/>
      <c r="H3583" s="90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4"/>
      <c r="H3584" s="90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4"/>
      <c r="H3585" s="90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4"/>
      <c r="H3586" s="90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4"/>
      <c r="H3587" s="90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4"/>
      <c r="H3588" s="90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4"/>
      <c r="H3589" s="90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4"/>
      <c r="H3590" s="90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4"/>
      <c r="H3591" s="90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4"/>
      <c r="H3592" s="90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4"/>
      <c r="H3593" s="90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4"/>
      <c r="H3594" s="90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4"/>
      <c r="H3595" s="90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4"/>
      <c r="H3596" s="90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4"/>
      <c r="H3597" s="90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4"/>
      <c r="H3598" s="90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4"/>
      <c r="H3599" s="90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4"/>
      <c r="H3600" s="90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4"/>
      <c r="H3601" s="90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4"/>
      <c r="H3602" s="90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4"/>
      <c r="H3603" s="90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4"/>
      <c r="H3604" s="90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4"/>
      <c r="H3605" s="90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4"/>
      <c r="H3606" s="90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4"/>
      <c r="H3607" s="90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4"/>
      <c r="H3608" s="90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4"/>
      <c r="H3609" s="90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4"/>
      <c r="H3610" s="90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4"/>
      <c r="H3611" s="90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4"/>
      <c r="H3612" s="90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4"/>
      <c r="H3613" s="90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4"/>
      <c r="H3614" s="90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4"/>
      <c r="H3615" s="90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4"/>
      <c r="H3616" s="90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4"/>
      <c r="H3617" s="90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4"/>
      <c r="H3618" s="90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4"/>
      <c r="H3619" s="90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4"/>
      <c r="H3620" s="90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4"/>
      <c r="H3621" s="90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4"/>
      <c r="H3622" s="90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4"/>
      <c r="H3623" s="90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4"/>
      <c r="H3624" s="90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4"/>
      <c r="H3625" s="90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4"/>
      <c r="H3626" s="90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4"/>
      <c r="H3627" s="90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4"/>
      <c r="H3628" s="90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4"/>
      <c r="H3629" s="90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4"/>
      <c r="H3630" s="90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4"/>
      <c r="H3631" s="90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4"/>
      <c r="H3632" s="90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4"/>
      <c r="H3633" s="90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4"/>
      <c r="H3634" s="90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4"/>
      <c r="H3635" s="90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4"/>
      <c r="H3636" s="90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4"/>
      <c r="H3637" s="90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4"/>
      <c r="H3638" s="90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4"/>
      <c r="H3639" s="90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4"/>
      <c r="H3640" s="90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4"/>
      <c r="H3641" s="90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4"/>
      <c r="H3642" s="90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4"/>
      <c r="H3643" s="90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4"/>
      <c r="H3644" s="90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4"/>
      <c r="H3645" s="90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4"/>
      <c r="H3646" s="90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4"/>
      <c r="H3647" s="90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4"/>
      <c r="H3648" s="90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4"/>
      <c r="H3649" s="90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4"/>
      <c r="H3650" s="90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4"/>
      <c r="H3651" s="90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4"/>
      <c r="H3652" s="90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4"/>
      <c r="H3653" s="90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4"/>
      <c r="H3654" s="90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4"/>
      <c r="H3655" s="90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4"/>
      <c r="H3656" s="90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4"/>
      <c r="H3657" s="90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4"/>
      <c r="H3658" s="90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4"/>
      <c r="H3659" s="90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4"/>
      <c r="H3660" s="90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4"/>
      <c r="H3661" s="90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4"/>
      <c r="H3662" s="90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4"/>
      <c r="H3663" s="90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4"/>
      <c r="H3664" s="90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4"/>
      <c r="H3665" s="90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4"/>
      <c r="H3666" s="90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4"/>
      <c r="H3667" s="90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4"/>
      <c r="H3668" s="90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4"/>
      <c r="H3669" s="90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4"/>
      <c r="H3670" s="90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4"/>
      <c r="H3671" s="90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4"/>
      <c r="H3672" s="90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4"/>
      <c r="H3673" s="90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4"/>
      <c r="H3674" s="90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4"/>
      <c r="H3675" s="90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4"/>
      <c r="H3676" s="90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4"/>
      <c r="H3677" s="90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4"/>
      <c r="H3678" s="90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4"/>
      <c r="H3679" s="90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4"/>
      <c r="H3680" s="90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4"/>
      <c r="H3681" s="90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4"/>
      <c r="H3682" s="90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4"/>
      <c r="H3683" s="90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4"/>
      <c r="H3684" s="90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4"/>
      <c r="H3685" s="90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4"/>
      <c r="H3686" s="90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4"/>
      <c r="H3687" s="90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4"/>
      <c r="H3688" s="90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4"/>
      <c r="H3689" s="90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4"/>
      <c r="H3690" s="90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4"/>
      <c r="H3691" s="90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4"/>
      <c r="H3692" s="90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4"/>
      <c r="H3693" s="90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4"/>
      <c r="H3694" s="90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4"/>
      <c r="H3695" s="90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4"/>
      <c r="H3696" s="90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4"/>
      <c r="H3697" s="90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4"/>
      <c r="H3698" s="90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4"/>
      <c r="H3699" s="90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4"/>
      <c r="H3700" s="90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4"/>
      <c r="H3701" s="90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4"/>
      <c r="H3702" s="90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4"/>
      <c r="H3703" s="90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4"/>
      <c r="H3704" s="90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4"/>
      <c r="H3705" s="90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4"/>
      <c r="H3706" s="90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4"/>
      <c r="H3707" s="90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4"/>
      <c r="H3708" s="90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4"/>
      <c r="H3709" s="90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4"/>
      <c r="H3710" s="90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4"/>
      <c r="H3711" s="90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4"/>
      <c r="H3712" s="90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4"/>
      <c r="H3713" s="90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4"/>
      <c r="H3714" s="90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4"/>
      <c r="H3715" s="90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4"/>
      <c r="H3716" s="90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4"/>
      <c r="H3717" s="90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4"/>
      <c r="H3718" s="90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4"/>
      <c r="H3719" s="90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4"/>
      <c r="H3720" s="90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4"/>
      <c r="H3721" s="90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4"/>
      <c r="H3722" s="90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4"/>
      <c r="H3723" s="90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4"/>
      <c r="H3724" s="90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4"/>
      <c r="H3725" s="90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4"/>
      <c r="H3726" s="90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4"/>
      <c r="H3727" s="90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4"/>
      <c r="H3728" s="90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4"/>
      <c r="H3729" s="90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4"/>
      <c r="H3730" s="90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4"/>
      <c r="H3731" s="90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4"/>
      <c r="H3732" s="90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4"/>
      <c r="H3733" s="90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4"/>
      <c r="H3734" s="90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4"/>
      <c r="H3735" s="90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4"/>
      <c r="H3736" s="90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4"/>
      <c r="H3737" s="90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4"/>
      <c r="H3738" s="90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4"/>
      <c r="H3739" s="90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4"/>
      <c r="H3740" s="90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4"/>
      <c r="H3741" s="90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4"/>
      <c r="H3742" s="90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4"/>
      <c r="H3743" s="90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4"/>
      <c r="H3744" s="90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4"/>
      <c r="H3745" s="90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4"/>
      <c r="H3746" s="90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4"/>
      <c r="H3747" s="90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4"/>
      <c r="H3748" s="90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4"/>
      <c r="H3749" s="90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4"/>
      <c r="H3750" s="90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4"/>
      <c r="H3751" s="90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4"/>
      <c r="H3752" s="90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4"/>
      <c r="H3753" s="90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4"/>
      <c r="H3754" s="90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4"/>
      <c r="H3755" s="90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4"/>
      <c r="H3756" s="90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4"/>
      <c r="H3757" s="90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4"/>
      <c r="H3758" s="90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4"/>
      <c r="H3759" s="90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4"/>
      <c r="H3760" s="90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4"/>
      <c r="H3761" s="90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4"/>
      <c r="H3762" s="90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4"/>
      <c r="H3763" s="90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4"/>
      <c r="H3764" s="90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4"/>
      <c r="H3765" s="90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4"/>
      <c r="H3766" s="90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4"/>
      <c r="H3767" s="90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4"/>
      <c r="H3768" s="90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4"/>
      <c r="H3769" s="90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4"/>
      <c r="H3770" s="90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4"/>
      <c r="H3771" s="90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4"/>
      <c r="H3772" s="90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4"/>
      <c r="H3773" s="90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4"/>
      <c r="H3774" s="90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4"/>
      <c r="H3775" s="90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4"/>
      <c r="H3776" s="90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4"/>
      <c r="H3777" s="90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4"/>
      <c r="H3778" s="90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4"/>
      <c r="H3779" s="90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4"/>
      <c r="H3780" s="90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4"/>
      <c r="H3781" s="90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4"/>
      <c r="H3782" s="90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4"/>
      <c r="H3783" s="90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4"/>
      <c r="H3784" s="90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4"/>
      <c r="H3785" s="90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4"/>
      <c r="H3786" s="90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4"/>
      <c r="H3787" s="90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4"/>
      <c r="H3788" s="90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4"/>
      <c r="H3789" s="90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4"/>
      <c r="H3790" s="90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4"/>
      <c r="H3791" s="90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4"/>
      <c r="H3792" s="90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4"/>
      <c r="H3793" s="90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4"/>
      <c r="H3794" s="90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4"/>
      <c r="H3795" s="90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4"/>
      <c r="H3796" s="90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4"/>
      <c r="H3797" s="90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4"/>
      <c r="H3798" s="90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4"/>
      <c r="H3799" s="90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4"/>
      <c r="H3800" s="90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4"/>
      <c r="H3801" s="90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4"/>
      <c r="H3802" s="90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4"/>
      <c r="H3803" s="90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4"/>
      <c r="H3804" s="90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4"/>
      <c r="H3805" s="90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4"/>
      <c r="H3806" s="90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4"/>
      <c r="H3807" s="90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4"/>
      <c r="H3808" s="90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4"/>
      <c r="H3809" s="90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4"/>
      <c r="H3810" s="90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4"/>
      <c r="H3811" s="90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4"/>
      <c r="H3812" s="90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4"/>
      <c r="H3813" s="90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4"/>
      <c r="H3814" s="90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4"/>
      <c r="H3815" s="90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4"/>
      <c r="H3816" s="90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4"/>
      <c r="H3817" s="90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4"/>
      <c r="H3818" s="90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4"/>
      <c r="H3819" s="90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4"/>
      <c r="H3820" s="90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4"/>
      <c r="H3821" s="90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4"/>
      <c r="H3822" s="90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4"/>
      <c r="H3823" s="90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4"/>
      <c r="H3824" s="90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4"/>
      <c r="H3825" s="90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4"/>
      <c r="H3826" s="90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4"/>
      <c r="H3827" s="90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4"/>
      <c r="H3828" s="90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4"/>
      <c r="H3829" s="90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4"/>
      <c r="H3830" s="90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4"/>
      <c r="H3831" s="90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4"/>
      <c r="H3832" s="90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4"/>
      <c r="H3833" s="90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4"/>
      <c r="H3834" s="90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4"/>
      <c r="H3835" s="90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4"/>
      <c r="H3836" s="90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4"/>
      <c r="H3837" s="90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4"/>
      <c r="H3838" s="90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4"/>
      <c r="H3839" s="90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4"/>
      <c r="H3840" s="90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4"/>
      <c r="H3841" s="90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4"/>
      <c r="H3842" s="90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4"/>
      <c r="H3843" s="90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4"/>
      <c r="H3844" s="90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4"/>
      <c r="H3845" s="90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4"/>
      <c r="H3846" s="90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4"/>
      <c r="H3847" s="90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4"/>
      <c r="H3848" s="90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4"/>
      <c r="H3849" s="90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4"/>
      <c r="H3850" s="90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4"/>
      <c r="H3851" s="90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4"/>
      <c r="H3852" s="90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4"/>
      <c r="H3853" s="90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4"/>
      <c r="H3854" s="90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4"/>
      <c r="H3855" s="90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4"/>
      <c r="H3856" s="90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4"/>
      <c r="H3857" s="90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4"/>
      <c r="H3858" s="90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4"/>
      <c r="H3859" s="90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4"/>
      <c r="H3860" s="90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4"/>
      <c r="H3861" s="90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4"/>
      <c r="H3862" s="90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4"/>
      <c r="H3863" s="90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4"/>
      <c r="H3864" s="90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4"/>
      <c r="H3865" s="90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4"/>
      <c r="H3866" s="90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4"/>
      <c r="H3867" s="90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4"/>
      <c r="H3868" s="90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4"/>
      <c r="H3869" s="90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4"/>
      <c r="H3870" s="90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4"/>
      <c r="H3871" s="90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4"/>
      <c r="H3872" s="90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4"/>
      <c r="H3873" s="90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4"/>
      <c r="H3874" s="90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4"/>
      <c r="H3875" s="90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4"/>
      <c r="H3876" s="90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4"/>
      <c r="H3877" s="90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4"/>
      <c r="H3878" s="90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4"/>
      <c r="H3879" s="90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4"/>
      <c r="H3880" s="90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4"/>
      <c r="H3881" s="90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4"/>
      <c r="H3882" s="90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4"/>
      <c r="H3883" s="90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4"/>
      <c r="H3884" s="90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4"/>
      <c r="H3885" s="90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4"/>
      <c r="H3886" s="90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4"/>
      <c r="H3887" s="90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4"/>
      <c r="H3888" s="90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4"/>
      <c r="H3889" s="90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4"/>
      <c r="H3890" s="90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4"/>
      <c r="H3891" s="90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4"/>
      <c r="H3892" s="90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4"/>
      <c r="H3893" s="90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4"/>
      <c r="H3894" s="90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4"/>
      <c r="H3895" s="90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4"/>
      <c r="H3896" s="90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4"/>
      <c r="H3897" s="90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4"/>
      <c r="H3898" s="90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4"/>
      <c r="H3899" s="90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4"/>
      <c r="H3900" s="90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4"/>
      <c r="H3901" s="90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4"/>
      <c r="H3902" s="90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4"/>
      <c r="H3903" s="90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4"/>
      <c r="H3904" s="90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4"/>
      <c r="H3905" s="90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4"/>
      <c r="H3906" s="90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4"/>
      <c r="H3907" s="90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4"/>
      <c r="H3908" s="90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4"/>
      <c r="H3909" s="90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4"/>
      <c r="H3910" s="90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4"/>
      <c r="H3911" s="90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4"/>
      <c r="H3912" s="90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4"/>
      <c r="H3913" s="90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4"/>
      <c r="H3914" s="90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4"/>
      <c r="H3915" s="90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4"/>
      <c r="H3916" s="90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4"/>
      <c r="H3917" s="90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4"/>
      <c r="H3918" s="90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4"/>
      <c r="H3919" s="90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4"/>
      <c r="H3920" s="90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4"/>
      <c r="H3921" s="90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4"/>
      <c r="H3922" s="90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4"/>
      <c r="H3923" s="90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4"/>
      <c r="H3924" s="90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4"/>
      <c r="H3925" s="90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4"/>
      <c r="H3926" s="90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4"/>
      <c r="H3927" s="90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4"/>
      <c r="H3928" s="90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4"/>
      <c r="H3929" s="90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4"/>
      <c r="H3930" s="90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4"/>
      <c r="H3931" s="90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4"/>
      <c r="H3932" s="90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4"/>
      <c r="H3933" s="90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4"/>
      <c r="H3934" s="90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4"/>
      <c r="H3935" s="90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4"/>
      <c r="H3936" s="90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4"/>
      <c r="H3937" s="90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4"/>
      <c r="H3938" s="90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4"/>
      <c r="H3939" s="90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4"/>
      <c r="H3940" s="90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4"/>
      <c r="H3941" s="90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4"/>
      <c r="H3942" s="90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4"/>
      <c r="H3943" s="90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4"/>
      <c r="H3944" s="90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4"/>
      <c r="H3945" s="90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4"/>
      <c r="H3946" s="90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4"/>
      <c r="H3947" s="90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4"/>
      <c r="H3948" s="90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4"/>
      <c r="H3949" s="90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4"/>
      <c r="H3950" s="90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4"/>
      <c r="H3951" s="90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4"/>
      <c r="H3952" s="90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4"/>
      <c r="H3953" s="90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4"/>
      <c r="H3954" s="90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4"/>
      <c r="H3955" s="90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4"/>
      <c r="H3956" s="90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4"/>
      <c r="H3957" s="90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4"/>
      <c r="H3958" s="90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4"/>
      <c r="H3959" s="90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4"/>
      <c r="H3960" s="90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4"/>
      <c r="H3961" s="90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4"/>
      <c r="H3962" s="90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4"/>
      <c r="H3963" s="90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4"/>
      <c r="H3964" s="90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4"/>
      <c r="H3965" s="90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4"/>
      <c r="H3966" s="90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4"/>
      <c r="H3967" s="90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4"/>
      <c r="H3968" s="90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4"/>
      <c r="H3969" s="90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4"/>
      <c r="H3970" s="90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4"/>
      <c r="H3971" s="90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4"/>
      <c r="H3972" s="90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4"/>
      <c r="H3973" s="90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4"/>
      <c r="H3974" s="90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4"/>
      <c r="H3975" s="90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4"/>
      <c r="H3976" s="90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4"/>
      <c r="H3977" s="90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4"/>
      <c r="H3978" s="90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4"/>
      <c r="H3979" s="90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4"/>
      <c r="H3980" s="90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4"/>
      <c r="H3981" s="90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4"/>
      <c r="H3982" s="90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4"/>
      <c r="H3983" s="90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4"/>
      <c r="H3984" s="90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4"/>
      <c r="H3985" s="90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4"/>
      <c r="H3986" s="90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4"/>
      <c r="H3987" s="90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4"/>
      <c r="H3988" s="90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4"/>
      <c r="H3989" s="90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4"/>
      <c r="H3990" s="90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4"/>
      <c r="H3991" s="90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4"/>
      <c r="H3992" s="90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4"/>
      <c r="H3993" s="90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4"/>
      <c r="H3994" s="90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4"/>
      <c r="H3995" s="90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4"/>
      <c r="H3996" s="90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4"/>
      <c r="H3997" s="90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4"/>
      <c r="H3998" s="90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4"/>
      <c r="H3999" s="90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4"/>
      <c r="H4000" s="90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4"/>
      <c r="H4001" s="90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4"/>
      <c r="H4002" s="90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4"/>
      <c r="H4003" s="90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4"/>
      <c r="H4004" s="90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4"/>
      <c r="H4005" s="90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4"/>
      <c r="H4006" s="90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4"/>
      <c r="H4007" s="90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4"/>
      <c r="H4008" s="90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4"/>
      <c r="H4009" s="90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4"/>
      <c r="H4010" s="90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4"/>
      <c r="H4011" s="90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4"/>
      <c r="H4012" s="90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4"/>
      <c r="H4013" s="90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4"/>
      <c r="H4014" s="90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4"/>
      <c r="H4015" s="90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4"/>
      <c r="H4016" s="90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4"/>
      <c r="H4017" s="90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4"/>
      <c r="H4018" s="90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4"/>
      <c r="H4019" s="90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4"/>
      <c r="H4020" s="90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4"/>
      <c r="H4021" s="90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4"/>
      <c r="H4022" s="90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4"/>
      <c r="H4023" s="90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4"/>
      <c r="H4024" s="90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4"/>
      <c r="H4025" s="90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4"/>
      <c r="H4026" s="90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4"/>
      <c r="H4027" s="90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4"/>
      <c r="H4028" s="90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4"/>
      <c r="H4029" s="90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4"/>
      <c r="H4030" s="90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4"/>
      <c r="H4031" s="90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4"/>
      <c r="H4032" s="90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4"/>
      <c r="H4033" s="90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4"/>
      <c r="H4034" s="90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4"/>
      <c r="H4035" s="90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4"/>
      <c r="H4036" s="90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4"/>
      <c r="H4037" s="90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4"/>
      <c r="H4038" s="90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4"/>
      <c r="H4039" s="90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4"/>
      <c r="H4040" s="90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4"/>
      <c r="H4041" s="90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4"/>
      <c r="H4042" s="90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4"/>
      <c r="H4043" s="90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4"/>
      <c r="H4044" s="90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4"/>
      <c r="H4045" s="90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4"/>
      <c r="H4046" s="90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4"/>
      <c r="H4047" s="90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4"/>
      <c r="H4048" s="90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4"/>
      <c r="H4049" s="90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4"/>
      <c r="H4050" s="90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4"/>
      <c r="H4051" s="90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4"/>
      <c r="H4052" s="90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4"/>
      <c r="H4053" s="90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4"/>
      <c r="H4054" s="90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4"/>
      <c r="H4055" s="90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4"/>
      <c r="H4056" s="90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4"/>
      <c r="H4057" s="90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4"/>
      <c r="H4058" s="90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4"/>
      <c r="H4059" s="90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4"/>
      <c r="H4060" s="90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4"/>
      <c r="H4061" s="90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4"/>
      <c r="H4062" s="90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4"/>
      <c r="H4063" s="90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4"/>
      <c r="H4064" s="90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4"/>
      <c r="H4065" s="90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4"/>
      <c r="H4066" s="90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4"/>
      <c r="H4067" s="90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4"/>
      <c r="H4068" s="90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4"/>
      <c r="H4069" s="90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4"/>
      <c r="H4070" s="90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4"/>
      <c r="H4071" s="90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4"/>
      <c r="H4072" s="90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4"/>
      <c r="H4073" s="90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4"/>
      <c r="H4074" s="90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4"/>
      <c r="H4075" s="90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4"/>
      <c r="H4076" s="90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4"/>
      <c r="H4077" s="90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4"/>
      <c r="H4078" s="90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4"/>
      <c r="H4079" s="90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4"/>
      <c r="H4080" s="90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4"/>
      <c r="H4081" s="90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4"/>
      <c r="H4082" s="90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4"/>
      <c r="H4083" s="90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4"/>
      <c r="H4084" s="90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4"/>
      <c r="H4085" s="90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4"/>
      <c r="H4086" s="90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4"/>
      <c r="H4087" s="90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4"/>
      <c r="H4088" s="90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4"/>
      <c r="H4089" s="90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4"/>
      <c r="H4090" s="90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4"/>
      <c r="H4091" s="90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4"/>
      <c r="H4092" s="90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4"/>
      <c r="H4093" s="90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4"/>
      <c r="H4094" s="90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4"/>
      <c r="H4095" s="90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4"/>
      <c r="H4096" s="90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4"/>
      <c r="H4097" s="90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4"/>
      <c r="H4098" s="90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4"/>
      <c r="H4099" s="90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4"/>
      <c r="H4100" s="90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4"/>
      <c r="H4101" s="90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4"/>
      <c r="H4102" s="90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4"/>
      <c r="H4103" s="90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4"/>
      <c r="H4104" s="90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4"/>
      <c r="H4105" s="90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4"/>
      <c r="H4106" s="90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4"/>
      <c r="H4107" s="90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4"/>
      <c r="H4108" s="90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4"/>
      <c r="H4109" s="90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4"/>
      <c r="H4110" s="90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4"/>
      <c r="H4111" s="90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4"/>
      <c r="H4112" s="90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4"/>
      <c r="H4113" s="90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4"/>
      <c r="H4114" s="90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4"/>
      <c r="H4115" s="90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4"/>
      <c r="H4116" s="90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4"/>
      <c r="H4117" s="90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4"/>
      <c r="H4118" s="90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4"/>
      <c r="H4119" s="90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4"/>
      <c r="H4120" s="90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4"/>
      <c r="H4121" s="90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4"/>
      <c r="H4122" s="90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4"/>
      <c r="H4123" s="90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4"/>
      <c r="H4124" s="90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4"/>
      <c r="H4125" s="90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4"/>
      <c r="H4126" s="90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4"/>
      <c r="H4127" s="90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4"/>
      <c r="H4128" s="90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4"/>
      <c r="H4129" s="90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4"/>
      <c r="H4130" s="90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4"/>
      <c r="H4131" s="90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4"/>
      <c r="H4132" s="90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4"/>
      <c r="H4133" s="90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4"/>
      <c r="H4134" s="90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4"/>
      <c r="H4135" s="90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4"/>
      <c r="H4136" s="90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4"/>
      <c r="H4137" s="90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4"/>
      <c r="H4138" s="90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4"/>
      <c r="H4139" s="90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4"/>
      <c r="H4140" s="90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4"/>
      <c r="H4141" s="90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4"/>
      <c r="H4142" s="90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4"/>
      <c r="H4143" s="90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4"/>
      <c r="H4144" s="90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4"/>
      <c r="H4145" s="90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4"/>
      <c r="H4146" s="90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4"/>
      <c r="H4147" s="90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4"/>
      <c r="H4148" s="90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4"/>
      <c r="H4149" s="90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4"/>
      <c r="H4150" s="90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4"/>
      <c r="H4151" s="90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4"/>
      <c r="H4152" s="90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4"/>
      <c r="H4153" s="90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4"/>
      <c r="H4154" s="90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4"/>
      <c r="H4155" s="90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4"/>
      <c r="H4156" s="90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4"/>
      <c r="H4157" s="90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4"/>
      <c r="H4158" s="90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4"/>
      <c r="H4159" s="90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4"/>
      <c r="H4160" s="90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4"/>
      <c r="H4161" s="90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4"/>
      <c r="H4162" s="90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4"/>
      <c r="H4163" s="90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4"/>
      <c r="H4164" s="90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4"/>
      <c r="H4165" s="90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4"/>
      <c r="H4166" s="90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4"/>
      <c r="H4167" s="90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4"/>
      <c r="H4168" s="90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4"/>
      <c r="H4169" s="90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4"/>
      <c r="H4170" s="90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4"/>
      <c r="H4171" s="90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4"/>
      <c r="H4172" s="90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4"/>
      <c r="H4173" s="90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4"/>
      <c r="H4174" s="90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4"/>
      <c r="H4175" s="90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4"/>
      <c r="H4176" s="90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4"/>
      <c r="H4177" s="90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4"/>
      <c r="H4178" s="90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4"/>
      <c r="H4179" s="90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4"/>
      <c r="H4180" s="90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4"/>
      <c r="H4181" s="90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4"/>
      <c r="H4182" s="90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4"/>
      <c r="H4183" s="90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4"/>
      <c r="H4184" s="90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4"/>
      <c r="H4185" s="90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4"/>
      <c r="H4186" s="90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4"/>
      <c r="H4187" s="90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4"/>
      <c r="H4188" s="90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4"/>
      <c r="H4189" s="90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4"/>
      <c r="H4190" s="90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4"/>
      <c r="H4191" s="90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4"/>
      <c r="H4192" s="90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4"/>
      <c r="H4193" s="90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4"/>
      <c r="H4194" s="90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4"/>
      <c r="H4195" s="90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4"/>
      <c r="H4196" s="90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4"/>
      <c r="H4197" s="90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4"/>
      <c r="H4198" s="90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4"/>
      <c r="H4199" s="90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4"/>
      <c r="H4200" s="90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4"/>
      <c r="H4201" s="90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4"/>
      <c r="H4202" s="90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4"/>
      <c r="H4203" s="90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4"/>
      <c r="H4204" s="90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4"/>
      <c r="H4205" s="90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4"/>
      <c r="H4206" s="90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4"/>
      <c r="H4207" s="90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4"/>
      <c r="H4208" s="90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4"/>
      <c r="H4209" s="90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4"/>
      <c r="H4210" s="90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4"/>
      <c r="H4211" s="90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4"/>
      <c r="H4212" s="90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4"/>
      <c r="H4213" s="90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4"/>
      <c r="H4214" s="90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4"/>
      <c r="H4215" s="90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4"/>
      <c r="H4216" s="90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4"/>
      <c r="H4217" s="90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4"/>
      <c r="H4218" s="90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4"/>
      <c r="H4219" s="90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4"/>
      <c r="H4220" s="90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4"/>
      <c r="H4221" s="90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4"/>
      <c r="H4222" s="90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4"/>
      <c r="H4223" s="90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4"/>
      <c r="H4224" s="90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4"/>
      <c r="H4225" s="90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4"/>
      <c r="H4226" s="90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4"/>
      <c r="H4227" s="90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4"/>
      <c r="H4228" s="90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4"/>
      <c r="H4229" s="90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4"/>
      <c r="H4230" s="90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4"/>
      <c r="H4231" s="90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4"/>
      <c r="H4232" s="90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4"/>
      <c r="H4233" s="90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4"/>
      <c r="H4234" s="90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4"/>
      <c r="H4235" s="90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4"/>
      <c r="H4236" s="90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4"/>
      <c r="H4237" s="90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4"/>
      <c r="H4238" s="90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4"/>
      <c r="H4239" s="90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4"/>
      <c r="H4240" s="90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4"/>
      <c r="H4241" s="90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4"/>
      <c r="H4242" s="90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4"/>
      <c r="H4243" s="90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4"/>
      <c r="H4244" s="90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4"/>
      <c r="H4245" s="90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4"/>
      <c r="H4246" s="90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4"/>
      <c r="H4247" s="90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4"/>
      <c r="H4248" s="90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4"/>
      <c r="H4249" s="90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4"/>
      <c r="H4250" s="90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4"/>
      <c r="H4251" s="90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4"/>
      <c r="H4252" s="90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4"/>
      <c r="H4253" s="90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4"/>
      <c r="H4254" s="90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4"/>
      <c r="H4255" s="90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4"/>
      <c r="H4256" s="90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4"/>
      <c r="H4257" s="90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4"/>
      <c r="H4258" s="90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4"/>
      <c r="H4259" s="90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4"/>
      <c r="H4260" s="90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4"/>
      <c r="H4261" s="90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4"/>
      <c r="H4262" s="90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4"/>
      <c r="H4263" s="90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4"/>
      <c r="H4264" s="90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4"/>
      <c r="H4265" s="90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4"/>
      <c r="H4266" s="90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4"/>
      <c r="H4267" s="90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4"/>
      <c r="H4268" s="90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4"/>
      <c r="H4269" s="90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4"/>
      <c r="H4270" s="90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4"/>
      <c r="H4271" s="90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4"/>
      <c r="H4272" s="90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4"/>
      <c r="H4273" s="90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4"/>
      <c r="H4274" s="90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4"/>
      <c r="H4275" s="90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4"/>
      <c r="H4276" s="90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4"/>
      <c r="H4277" s="90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4"/>
      <c r="H4278" s="90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4"/>
      <c r="H4279" s="90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4"/>
      <c r="H4280" s="90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4"/>
      <c r="H4281" s="90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4"/>
      <c r="H4282" s="90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4"/>
      <c r="H4283" s="90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4"/>
      <c r="H4284" s="90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4"/>
      <c r="H4285" s="90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4"/>
      <c r="H4286" s="90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4"/>
      <c r="H4287" s="90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4"/>
      <c r="H4288" s="90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4"/>
      <c r="H4289" s="90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4"/>
      <c r="H4290" s="90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4"/>
      <c r="H4291" s="90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4"/>
      <c r="H4292" s="90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4"/>
      <c r="H4293" s="90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4"/>
      <c r="H4294" s="90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4"/>
      <c r="H4295" s="90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4"/>
      <c r="H4296" s="90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4"/>
      <c r="H4297" s="90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4"/>
      <c r="H4298" s="90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4"/>
      <c r="H4299" s="90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4"/>
      <c r="H4300" s="90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4"/>
      <c r="H4301" s="90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4"/>
      <c r="H4302" s="90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4"/>
      <c r="H4303" s="90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4"/>
      <c r="H4304" s="90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4"/>
      <c r="H4305" s="90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4"/>
      <c r="H4306" s="90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4"/>
      <c r="H4307" s="90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4"/>
      <c r="H4308" s="90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4"/>
      <c r="H4309" s="90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4"/>
      <c r="H4310" s="90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4"/>
      <c r="H4311" s="90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4"/>
      <c r="H4312" s="90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4"/>
      <c r="H4313" s="90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4"/>
      <c r="H4314" s="90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4"/>
      <c r="H4315" s="90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4"/>
      <c r="H4316" s="90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4"/>
      <c r="H4317" s="90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4"/>
      <c r="H4318" s="90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4"/>
      <c r="H4319" s="90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4"/>
      <c r="H4320" s="90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4"/>
      <c r="H4321" s="90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4"/>
      <c r="H4322" s="90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4"/>
      <c r="H4323" s="90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4"/>
      <c r="H4324" s="90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4"/>
      <c r="H4325" s="90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4"/>
      <c r="H4326" s="90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4"/>
      <c r="H4327" s="90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4"/>
      <c r="H4328" s="90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4"/>
      <c r="H4329" s="90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4"/>
      <c r="H4330" s="90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4"/>
      <c r="H4331" s="90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4"/>
      <c r="H4332" s="90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4"/>
      <c r="H4333" s="90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4"/>
      <c r="H4334" s="90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4"/>
      <c r="H4335" s="90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4"/>
      <c r="H4336" s="90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4"/>
      <c r="H4337" s="90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4"/>
      <c r="H4338" s="90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4"/>
      <c r="H4339" s="90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4"/>
      <c r="H4340" s="90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4"/>
      <c r="H4341" s="90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4"/>
      <c r="H4342" s="90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4"/>
      <c r="H4343" s="90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4"/>
      <c r="H4344" s="90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4"/>
      <c r="H4345" s="90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4"/>
      <c r="H4346" s="90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4"/>
      <c r="H4347" s="90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4"/>
      <c r="H4348" s="90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4"/>
      <c r="H4349" s="90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4"/>
      <c r="H4350" s="90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4"/>
      <c r="H4351" s="90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4"/>
      <c r="H4352" s="90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4"/>
      <c r="H4353" s="90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4"/>
      <c r="H4354" s="90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4"/>
      <c r="H4355" s="90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4"/>
      <c r="H4356" s="90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4"/>
      <c r="H4357" s="90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4"/>
      <c r="H4358" s="90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4"/>
      <c r="H4359" s="90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4"/>
      <c r="H4360" s="90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4"/>
      <c r="H4361" s="90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4"/>
      <c r="H4362" s="90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4"/>
      <c r="H4363" s="90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4"/>
      <c r="H4364" s="90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4"/>
      <c r="H4365" s="90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4"/>
      <c r="H4366" s="90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4"/>
      <c r="H4367" s="90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4"/>
      <c r="H4368" s="90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4"/>
      <c r="H4369" s="90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4"/>
      <c r="H4370" s="90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4"/>
      <c r="H4371" s="90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4"/>
      <c r="H4372" s="90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4"/>
      <c r="H4373" s="90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4"/>
      <c r="H4374" s="90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4"/>
      <c r="H4375" s="90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4"/>
      <c r="H4376" s="90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4"/>
      <c r="H4377" s="90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4"/>
      <c r="H4378" s="90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4"/>
      <c r="H4379" s="90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4"/>
      <c r="H4380" s="90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4"/>
      <c r="H4381" s="90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4"/>
      <c r="H4382" s="90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4"/>
      <c r="H4383" s="90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4"/>
      <c r="H4384" s="90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4"/>
      <c r="H4385" s="90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4"/>
      <c r="H4386" s="90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4"/>
      <c r="H4387" s="90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4"/>
      <c r="H4388" s="90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4"/>
      <c r="H4389" s="90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4"/>
      <c r="H4390" s="90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4"/>
      <c r="H4391" s="90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4"/>
      <c r="H4392" s="90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4"/>
      <c r="H4393" s="90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4"/>
      <c r="H4394" s="90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4"/>
      <c r="H4395" s="90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4"/>
      <c r="H4396" s="90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4"/>
      <c r="H4397" s="90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4"/>
      <c r="H4398" s="90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4"/>
      <c r="H4399" s="90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4"/>
      <c r="H4400" s="90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4"/>
      <c r="H4401" s="90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4"/>
      <c r="H4402" s="90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4"/>
      <c r="H4403" s="90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4"/>
      <c r="H4404" s="90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4"/>
      <c r="H4405" s="90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4"/>
      <c r="H4406" s="90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4"/>
      <c r="H4407" s="90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4"/>
      <c r="H4408" s="90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4"/>
      <c r="H4409" s="90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4"/>
      <c r="H4410" s="90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4"/>
      <c r="H4411" s="90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4"/>
      <c r="H4412" s="90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4"/>
      <c r="H4413" s="90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4"/>
      <c r="H4414" s="90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4"/>
      <c r="H4415" s="90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4"/>
      <c r="H4416" s="90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4"/>
      <c r="H4417" s="90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4"/>
      <c r="H4418" s="90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4"/>
      <c r="H4419" s="90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4"/>
      <c r="H4420" s="90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4"/>
      <c r="H4421" s="90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4"/>
      <c r="H4422" s="90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4"/>
      <c r="H4423" s="90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4"/>
      <c r="H4424" s="90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4"/>
      <c r="H4425" s="90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4"/>
      <c r="H4426" s="90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4"/>
      <c r="H4427" s="90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4"/>
      <c r="H4428" s="90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4"/>
      <c r="H4429" s="90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4"/>
      <c r="H4430" s="90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4"/>
      <c r="H4431" s="90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4"/>
      <c r="H4432" s="90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4"/>
      <c r="H4433" s="90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4"/>
      <c r="H4434" s="90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4"/>
      <c r="H4435" s="90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4"/>
      <c r="H4436" s="90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4"/>
      <c r="H4437" s="90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4"/>
      <c r="H4438" s="90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4"/>
      <c r="H4439" s="90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4"/>
      <c r="H4440" s="90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4"/>
      <c r="H4441" s="90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4"/>
      <c r="H4442" s="90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4"/>
      <c r="H4443" s="90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4"/>
      <c r="H4444" s="90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4"/>
      <c r="H4445" s="90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4"/>
      <c r="H4446" s="90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4"/>
      <c r="H4447" s="90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4"/>
      <c r="H4448" s="90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4"/>
      <c r="H4449" s="90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4"/>
      <c r="H4450" s="90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4"/>
      <c r="H4451" s="90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4"/>
      <c r="H4452" s="90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4"/>
      <c r="H4453" s="90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4"/>
      <c r="H4454" s="90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4"/>
      <c r="H4455" s="90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4"/>
      <c r="H4456" s="90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4"/>
      <c r="H4457" s="90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4"/>
      <c r="H4458" s="90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4"/>
      <c r="H4459" s="90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4"/>
      <c r="H4460" s="90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4"/>
      <c r="H4461" s="90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4"/>
      <c r="H4462" s="90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4"/>
      <c r="H4463" s="90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4"/>
      <c r="H4464" s="90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4"/>
      <c r="H4465" s="90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4"/>
      <c r="H4466" s="90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4"/>
      <c r="H4467" s="90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4"/>
      <c r="H4468" s="90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4"/>
      <c r="H4469" s="90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4"/>
      <c r="H4470" s="90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4"/>
      <c r="H4471" s="90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4"/>
      <c r="H4472" s="90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4"/>
      <c r="H4473" s="90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4"/>
      <c r="H4474" s="90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4"/>
      <c r="H4475" s="90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4"/>
      <c r="H4476" s="90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4"/>
      <c r="H4477" s="90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4"/>
      <c r="H4478" s="90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4"/>
      <c r="H4479" s="90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4"/>
      <c r="H4480" s="90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4"/>
      <c r="H4481" s="90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4"/>
      <c r="H4482" s="90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4"/>
      <c r="H4483" s="90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4"/>
      <c r="H4484" s="90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4"/>
      <c r="H4485" s="90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4"/>
      <c r="H4486" s="90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4"/>
      <c r="H4487" s="90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4"/>
      <c r="H4488" s="90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4"/>
      <c r="H4489" s="90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4"/>
      <c r="H4490" s="90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4"/>
      <c r="H4491" s="90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4"/>
      <c r="H4492" s="90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4"/>
      <c r="H4493" s="90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4"/>
      <c r="H4494" s="90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4"/>
      <c r="H4495" s="90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4"/>
      <c r="H4496" s="90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4"/>
      <c r="H4497" s="90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4"/>
      <c r="H4498" s="90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4"/>
      <c r="H4499" s="90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4"/>
      <c r="H4500" s="90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4"/>
      <c r="H4501" s="90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4"/>
      <c r="H4502" s="90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4"/>
      <c r="H4503" s="90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4"/>
      <c r="H4504" s="90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4"/>
      <c r="H4505" s="90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4"/>
      <c r="H4506" s="90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4"/>
      <c r="H4507" s="90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4"/>
      <c r="H4508" s="90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4"/>
      <c r="H4509" s="90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4"/>
      <c r="H4510" s="90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4"/>
      <c r="H4511" s="90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4"/>
      <c r="H4512" s="90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4"/>
      <c r="H4513" s="90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4"/>
      <c r="H4514" s="90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4"/>
      <c r="H4515" s="90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4"/>
      <c r="H4516" s="90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4"/>
      <c r="H4517" s="90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4"/>
      <c r="H4518" s="90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4"/>
      <c r="H4519" s="90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4"/>
      <c r="H4520" s="90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4"/>
      <c r="H4521" s="90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4"/>
      <c r="H4522" s="90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4"/>
      <c r="H4523" s="90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4"/>
      <c r="H4524" s="90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4"/>
      <c r="H4525" s="90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4"/>
      <c r="H4526" s="90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4"/>
      <c r="H4527" s="90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4"/>
      <c r="H4528" s="90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4"/>
      <c r="H4529" s="90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4"/>
      <c r="H4530" s="90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4"/>
      <c r="H4531" s="90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4"/>
      <c r="H4532" s="90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4"/>
      <c r="H4533" s="90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4"/>
      <c r="H4534" s="90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4"/>
      <c r="H4535" s="90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4"/>
      <c r="H4536" s="90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4"/>
      <c r="H4537" s="90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4"/>
      <c r="H4538" s="90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4"/>
      <c r="H4539" s="90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4"/>
      <c r="H4540" s="90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4"/>
      <c r="H4541" s="90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4"/>
      <c r="H4542" s="90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4"/>
      <c r="H4543" s="90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4"/>
      <c r="H4544" s="90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4"/>
      <c r="H4545" s="90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4"/>
      <c r="H4546" s="90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4"/>
      <c r="H4547" s="90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4"/>
      <c r="H4548" s="90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4"/>
      <c r="H4549" s="90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4"/>
      <c r="H4550" s="90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4"/>
      <c r="H4551" s="90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4"/>
      <c r="H4552" s="90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4"/>
      <c r="H4553" s="90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4"/>
      <c r="H4554" s="90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4"/>
      <c r="H4555" s="90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4"/>
      <c r="H4556" s="90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4"/>
      <c r="H4557" s="90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4"/>
      <c r="H4558" s="90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4"/>
      <c r="H4559" s="90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4"/>
      <c r="H4560" s="90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4"/>
      <c r="H4561" s="90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4"/>
      <c r="H4562" s="90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4"/>
      <c r="H4563" s="90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4"/>
      <c r="H4564" s="90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4"/>
      <c r="H4565" s="90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4"/>
      <c r="H4566" s="90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4"/>
      <c r="H4567" s="90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4"/>
      <c r="H4568" s="90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4"/>
      <c r="H4569" s="90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4"/>
      <c r="H4570" s="90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4"/>
      <c r="H4571" s="90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4"/>
      <c r="H4572" s="90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4"/>
      <c r="H4573" s="90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4"/>
      <c r="H4574" s="90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4"/>
      <c r="H4575" s="90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4"/>
      <c r="H4576" s="90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4"/>
      <c r="H4577" s="90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4"/>
      <c r="H4578" s="90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4"/>
      <c r="H4579" s="90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4"/>
      <c r="H4580" s="90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4"/>
      <c r="H4581" s="90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4"/>
      <c r="H4582" s="90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4"/>
      <c r="H4583" s="90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4"/>
      <c r="H4584" s="90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4"/>
      <c r="H4585" s="90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4"/>
      <c r="H4586" s="90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4"/>
      <c r="H4587" s="90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4"/>
      <c r="H4588" s="90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4"/>
      <c r="H4589" s="90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4"/>
      <c r="H4590" s="90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4"/>
      <c r="H4591" s="90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4"/>
      <c r="H4592" s="90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4"/>
      <c r="H4593" s="90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4"/>
      <c r="H4594" s="90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4"/>
      <c r="H4595" s="90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4"/>
      <c r="H4596" s="90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4"/>
      <c r="H4597" s="90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4"/>
      <c r="H4598" s="90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4"/>
      <c r="H4599" s="90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4"/>
      <c r="H4600" s="90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4"/>
      <c r="H4601" s="90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4"/>
      <c r="H4602" s="90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4"/>
      <c r="H4603" s="90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4"/>
      <c r="H4604" s="90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4"/>
      <c r="H4605" s="90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4"/>
      <c r="H4606" s="90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4"/>
      <c r="H4607" s="90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4"/>
      <c r="H4608" s="90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4"/>
      <c r="H4609" s="90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4"/>
      <c r="H4610" s="90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4"/>
      <c r="H4611" s="90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4"/>
      <c r="H4612" s="90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4"/>
      <c r="H4613" s="90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4"/>
      <c r="H4614" s="90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4"/>
      <c r="H4615" s="90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4"/>
      <c r="H4616" s="90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4"/>
      <c r="H4617" s="90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4"/>
      <c r="H4618" s="90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4"/>
      <c r="H4619" s="90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4"/>
      <c r="H4620" s="90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4"/>
      <c r="H4621" s="90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4"/>
      <c r="H4622" s="90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4"/>
      <c r="H4623" s="90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4"/>
      <c r="H4624" s="90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4"/>
      <c r="H4625" s="90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4"/>
      <c r="H4626" s="90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4"/>
      <c r="H4627" s="90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4"/>
      <c r="H4628" s="90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4"/>
      <c r="H4629" s="90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4"/>
      <c r="H4630" s="90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4"/>
      <c r="H4631" s="90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4"/>
      <c r="H4632" s="90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4"/>
      <c r="H4633" s="90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4"/>
      <c r="H4634" s="90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4"/>
      <c r="H4635" s="90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4"/>
      <c r="H4636" s="90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4"/>
      <c r="H4637" s="90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4"/>
      <c r="H4638" s="90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4"/>
      <c r="H4639" s="90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4"/>
      <c r="H4640" s="90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4"/>
      <c r="H4641" s="90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4"/>
      <c r="H4642" s="90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4"/>
      <c r="H4643" s="90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4"/>
      <c r="H4644" s="90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4"/>
      <c r="H4645" s="90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4"/>
      <c r="H4646" s="90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4"/>
      <c r="H4647" s="90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4"/>
      <c r="H4648" s="90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4"/>
      <c r="H4649" s="90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4"/>
      <c r="H4650" s="90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4"/>
      <c r="H4651" s="90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4"/>
      <c r="H4652" s="90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4"/>
      <c r="H4653" s="90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4"/>
      <c r="H4654" s="90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4"/>
      <c r="H4655" s="90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4"/>
      <c r="H4656" s="90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4"/>
      <c r="H4657" s="90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4"/>
      <c r="H4658" s="90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4"/>
      <c r="H4659" s="90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4"/>
      <c r="H4660" s="90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4"/>
      <c r="H4661" s="90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4"/>
      <c r="H4662" s="90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4"/>
      <c r="H4663" s="90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4"/>
      <c r="H4664" s="90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4"/>
      <c r="H4665" s="90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4"/>
      <c r="H4666" s="90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4"/>
      <c r="H4667" s="90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4"/>
      <c r="H4668" s="90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4"/>
      <c r="H4669" s="90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4"/>
      <c r="H4670" s="90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4"/>
      <c r="H4671" s="90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4"/>
      <c r="H4672" s="90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4"/>
      <c r="H4673" s="90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4"/>
      <c r="H4674" s="90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4"/>
      <c r="H4675" s="90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4"/>
      <c r="H4676" s="90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4"/>
      <c r="H4677" s="90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4"/>
      <c r="H4678" s="90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4"/>
      <c r="H4679" s="90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4"/>
      <c r="H4680" s="90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4"/>
      <c r="H4681" s="90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4"/>
      <c r="H4682" s="90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4"/>
      <c r="H4683" s="90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4"/>
      <c r="H4684" s="90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4"/>
      <c r="H4685" s="90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4"/>
      <c r="H4686" s="90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4"/>
      <c r="H4687" s="90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4"/>
      <c r="H4688" s="90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4"/>
      <c r="H4689" s="90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4"/>
      <c r="H4690" s="90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4"/>
      <c r="H4691" s="90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4"/>
      <c r="H4692" s="90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4"/>
      <c r="H4693" s="90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4"/>
      <c r="H4694" s="90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4"/>
      <c r="H4695" s="90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4"/>
      <c r="H4696" s="90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4"/>
      <c r="H4697" s="90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4"/>
      <c r="H4698" s="90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4"/>
      <c r="H4699" s="90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4"/>
      <c r="H4700" s="90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4"/>
      <c r="H4701" s="90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4"/>
      <c r="H4702" s="90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4"/>
      <c r="H4703" s="90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4"/>
      <c r="H4704" s="90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4"/>
      <c r="H4705" s="90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4"/>
      <c r="H4706" s="90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4"/>
      <c r="H4707" s="90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4"/>
      <c r="H4708" s="90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4"/>
      <c r="H4709" s="90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4"/>
      <c r="H4710" s="90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4"/>
      <c r="H4711" s="90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4"/>
      <c r="H4712" s="90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4"/>
      <c r="H4713" s="90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4"/>
      <c r="H4714" s="90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4"/>
      <c r="H4715" s="90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4"/>
      <c r="H4716" s="90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4"/>
      <c r="H4717" s="90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4"/>
      <c r="H4718" s="90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4"/>
      <c r="H4719" s="90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4"/>
      <c r="H4720" s="90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4"/>
      <c r="H4721" s="90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4"/>
      <c r="H4722" s="90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4"/>
      <c r="H4723" s="90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4"/>
      <c r="H4724" s="90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4"/>
      <c r="H4725" s="90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4"/>
      <c r="H4726" s="90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4"/>
      <c r="H4727" s="90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4"/>
      <c r="H4728" s="90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4"/>
      <c r="H4729" s="90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4"/>
      <c r="H4730" s="90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4"/>
      <c r="H4731" s="90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4"/>
      <c r="H4732" s="90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4"/>
      <c r="H4733" s="90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4"/>
      <c r="H4734" s="90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4"/>
      <c r="H4735" s="90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4"/>
      <c r="H4736" s="90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4"/>
      <c r="H4737" s="90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4"/>
      <c r="H4738" s="90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4"/>
      <c r="H4739" s="90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4"/>
      <c r="H4740" s="90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4"/>
      <c r="H4741" s="90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4"/>
      <c r="H4742" s="90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4"/>
      <c r="H4743" s="90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4"/>
      <c r="H4744" s="90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4"/>
      <c r="H4745" s="90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4"/>
      <c r="H4746" s="90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4"/>
      <c r="H4747" s="90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4"/>
      <c r="H4748" s="90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4"/>
      <c r="H4749" s="90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4"/>
      <c r="H4750" s="90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4"/>
      <c r="H4751" s="90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4"/>
      <c r="H4752" s="90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4"/>
      <c r="H4753" s="90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4"/>
      <c r="H4754" s="90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4"/>
      <c r="H4755" s="90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4"/>
      <c r="H4756" s="90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4"/>
      <c r="H4757" s="90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4"/>
      <c r="H4758" s="90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4"/>
      <c r="H4759" s="90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4"/>
      <c r="H4760" s="90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4"/>
      <c r="H4761" s="90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4"/>
      <c r="H4762" s="90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4"/>
      <c r="H4763" s="90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4"/>
      <c r="H4764" s="90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4"/>
      <c r="H4765" s="90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4"/>
      <c r="H4766" s="90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4"/>
      <c r="H4767" s="90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4"/>
      <c r="H4768" s="90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4"/>
      <c r="H4769" s="90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4"/>
      <c r="H4770" s="90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4"/>
      <c r="H4771" s="90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4"/>
      <c r="H4772" s="90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4"/>
      <c r="H4773" s="90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4"/>
      <c r="H4774" s="90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4"/>
      <c r="H4775" s="90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4"/>
      <c r="H4776" s="90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4"/>
      <c r="H4777" s="90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4"/>
      <c r="H4778" s="90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4"/>
      <c r="H4779" s="90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4"/>
      <c r="H4780" s="90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4"/>
      <c r="H4781" s="90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4"/>
      <c r="H4782" s="90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4"/>
      <c r="H4783" s="90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4"/>
      <c r="H4784" s="90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4"/>
      <c r="H4785" s="90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4"/>
      <c r="H4786" s="90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4"/>
      <c r="H4787" s="90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4"/>
      <c r="H4788" s="90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4"/>
      <c r="H4789" s="90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4"/>
      <c r="H4790" s="90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4"/>
      <c r="H4791" s="90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4"/>
      <c r="H4792" s="90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4"/>
      <c r="H4793" s="90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4"/>
      <c r="H4794" s="90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4"/>
      <c r="H4795" s="90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4"/>
      <c r="H4796" s="90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4"/>
      <c r="H4797" s="90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4"/>
      <c r="H4798" s="90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4"/>
      <c r="H4799" s="90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4"/>
      <c r="H4800" s="90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4"/>
      <c r="H4801" s="90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4"/>
      <c r="H4802" s="90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4"/>
      <c r="H4803" s="90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4"/>
      <c r="H4804" s="90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4"/>
      <c r="H4805" s="90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4"/>
      <c r="H4806" s="90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4"/>
      <c r="H4807" s="90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4"/>
      <c r="H4808" s="90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4"/>
      <c r="H4809" s="90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4"/>
      <c r="H4810" s="90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4"/>
      <c r="H4811" s="90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4"/>
      <c r="H4812" s="90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4"/>
      <c r="H4813" s="90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4"/>
      <c r="H4814" s="90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4"/>
      <c r="H4815" s="90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4"/>
      <c r="H4816" s="90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4"/>
      <c r="H4817" s="90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4"/>
      <c r="H4818" s="90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4"/>
      <c r="H4819" s="90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4"/>
      <c r="H4820" s="90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4"/>
      <c r="H4821" s="90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4"/>
      <c r="H4822" s="90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4"/>
      <c r="H4823" s="90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4"/>
      <c r="H4824" s="90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4"/>
      <c r="H4825" s="90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4"/>
      <c r="H4826" s="90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4"/>
      <c r="H4827" s="90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4"/>
      <c r="H4828" s="90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4"/>
      <c r="H4829" s="90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4"/>
      <c r="H4830" s="90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4"/>
      <c r="H4831" s="90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4"/>
      <c r="H4832" s="90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4"/>
      <c r="H4833" s="90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4"/>
      <c r="H4834" s="90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4"/>
      <c r="H4835" s="90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4"/>
      <c r="H4836" s="90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4"/>
      <c r="H4837" s="90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4"/>
      <c r="H4838" s="90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4"/>
      <c r="H4839" s="90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4"/>
      <c r="H4840" s="90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4"/>
      <c r="H4841" s="90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4"/>
      <c r="H4842" s="90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4"/>
      <c r="H4843" s="90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4"/>
      <c r="H4844" s="90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4"/>
      <c r="H4845" s="90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4"/>
      <c r="H4846" s="90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4"/>
      <c r="H4847" s="90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4"/>
      <c r="H4848" s="90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4"/>
      <c r="H4849" s="90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4"/>
      <c r="H4850" s="90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4"/>
      <c r="H4851" s="90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4"/>
      <c r="H4852" s="90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4"/>
      <c r="H4853" s="90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4"/>
      <c r="H4854" s="90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4"/>
      <c r="H4855" s="90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4"/>
      <c r="H4856" s="90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4"/>
      <c r="H4857" s="90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4"/>
      <c r="H4858" s="90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4"/>
      <c r="H4859" s="90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4"/>
      <c r="H4860" s="90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4"/>
      <c r="H4861" s="90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4"/>
      <c r="H4862" s="90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4"/>
      <c r="H4863" s="90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4"/>
      <c r="H4864" s="90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4"/>
      <c r="H4865" s="90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4"/>
      <c r="H4866" s="90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4"/>
      <c r="H4867" s="90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4"/>
      <c r="H4868" s="90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4"/>
      <c r="H4869" s="90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4"/>
      <c r="H4870" s="90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4"/>
      <c r="H4871" s="90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4"/>
      <c r="H4872" s="90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4"/>
      <c r="H4873" s="90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4"/>
      <c r="H4874" s="90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4"/>
      <c r="H4875" s="90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4"/>
      <c r="H4876" s="90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4"/>
      <c r="H4877" s="90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4"/>
      <c r="H4878" s="90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4"/>
      <c r="H4879" s="90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4"/>
      <c r="H4880" s="90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4"/>
      <c r="H4881" s="90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4"/>
      <c r="H4882" s="90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4"/>
      <c r="H4883" s="90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4"/>
      <c r="H4884" s="90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4"/>
      <c r="H4885" s="90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4"/>
      <c r="H4886" s="90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4"/>
      <c r="H4887" s="90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4"/>
      <c r="H4888" s="90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4"/>
      <c r="H4889" s="90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4"/>
      <c r="H4890" s="90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4"/>
      <c r="H4891" s="90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4"/>
      <c r="H4892" s="90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4"/>
      <c r="H4893" s="90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4"/>
      <c r="H4894" s="90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4"/>
      <c r="H4895" s="90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4"/>
      <c r="H4896" s="90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4"/>
      <c r="H4897" s="90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4"/>
      <c r="H4898" s="90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4"/>
      <c r="H4899" s="90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4"/>
      <c r="H4900" s="90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4"/>
      <c r="H4901" s="90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4"/>
      <c r="H4902" s="90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4"/>
      <c r="H4903" s="90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4"/>
      <c r="H4904" s="90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4"/>
      <c r="H4905" s="90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4"/>
      <c r="H4906" s="90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4"/>
      <c r="H4907" s="90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4"/>
      <c r="H4908" s="90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4"/>
      <c r="H4909" s="90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4"/>
      <c r="H4910" s="90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4"/>
      <c r="H4911" s="90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4"/>
      <c r="H4912" s="90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4"/>
      <c r="H4913" s="90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4"/>
      <c r="H4914" s="90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4"/>
      <c r="H4915" s="90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4"/>
      <c r="H4916" s="90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4"/>
      <c r="H4917" s="90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4"/>
      <c r="H4918" s="90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4"/>
      <c r="H4919" s="90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4"/>
      <c r="H4920" s="90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4"/>
      <c r="H4921" s="90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4"/>
      <c r="H4922" s="90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4"/>
      <c r="H4923" s="90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4"/>
      <c r="H4924" s="90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4"/>
      <c r="H4925" s="90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4"/>
      <c r="H4926" s="90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4"/>
      <c r="H4927" s="90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4"/>
      <c r="H4928" s="90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4"/>
      <c r="H4929" s="90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4"/>
      <c r="H4930" s="90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4"/>
      <c r="H4931" s="90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4"/>
      <c r="H4932" s="90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4"/>
      <c r="H4933" s="90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4"/>
      <c r="H4934" s="90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4"/>
      <c r="H4935" s="90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4"/>
      <c r="H4936" s="90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4"/>
      <c r="H4937" s="90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4"/>
      <c r="H4938" s="90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4"/>
      <c r="H4939" s="90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4"/>
      <c r="H4940" s="90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4"/>
      <c r="H4941" s="90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4"/>
      <c r="H4942" s="90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4"/>
      <c r="H4943" s="90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4"/>
      <c r="H4944" s="90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4"/>
      <c r="H4945" s="90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4"/>
      <c r="H4946" s="90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4"/>
      <c r="H4947" s="90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4"/>
      <c r="H4948" s="90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4"/>
      <c r="H4949" s="90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4"/>
      <c r="H4950" s="90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4"/>
      <c r="H4951" s="90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4"/>
      <c r="H4952" s="90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4"/>
      <c r="H4953" s="90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4"/>
      <c r="H4954" s="90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4"/>
      <c r="H4955" s="90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4"/>
      <c r="H4956" s="90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4"/>
      <c r="H4957" s="90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4"/>
      <c r="H4958" s="90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4"/>
      <c r="H4959" s="90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4"/>
      <c r="H4960" s="90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4"/>
      <c r="H4961" s="90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4"/>
      <c r="H4962" s="90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4"/>
      <c r="H4963" s="90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4"/>
      <c r="H4964" s="90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4"/>
      <c r="H4965" s="90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4"/>
      <c r="H4966" s="90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4"/>
      <c r="H4967" s="90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4"/>
      <c r="H4968" s="90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4"/>
      <c r="H4969" s="90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4"/>
      <c r="H4970" s="90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4"/>
      <c r="H4971" s="90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4"/>
      <c r="H4972" s="90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4"/>
      <c r="H4973" s="90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4"/>
      <c r="H4974" s="90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4"/>
      <c r="H4975" s="90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4"/>
      <c r="H4976" s="90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4"/>
      <c r="H4977" s="90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4"/>
      <c r="H4978" s="90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4"/>
      <c r="H4979" s="90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4"/>
      <c r="H4980" s="90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4"/>
      <c r="H4981" s="90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4"/>
      <c r="H4982" s="90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4"/>
      <c r="H4983" s="90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4"/>
      <c r="H4984" s="90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4"/>
      <c r="H4985" s="90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4"/>
      <c r="H4986" s="90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4"/>
      <c r="H4987" s="90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4"/>
      <c r="H4988" s="90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4"/>
      <c r="H4989" s="90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4"/>
      <c r="H4990" s="90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4"/>
      <c r="H4991" s="90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4"/>
      <c r="H4992" s="90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4"/>
      <c r="H4993" s="90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4"/>
      <c r="H4994" s="90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4"/>
      <c r="H4995" s="90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4"/>
      <c r="H4996" s="90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4"/>
      <c r="H4997" s="90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4"/>
      <c r="H4998" s="90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4"/>
      <c r="H4999" s="90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4"/>
      <c r="H5000" s="90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4"/>
      <c r="H5001" s="90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4"/>
      <c r="H5002" s="90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4"/>
      <c r="H5003" s="90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4"/>
      <c r="H5004" s="90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4"/>
      <c r="H5005" s="90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4"/>
      <c r="H5006" s="90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4"/>
      <c r="H5007" s="90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4"/>
      <c r="H5008" s="90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4"/>
      <c r="H5009" s="90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4"/>
      <c r="H5010" s="90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4"/>
      <c r="H5011" s="90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4"/>
      <c r="H5012" s="90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4"/>
      <c r="H5013" s="90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4"/>
      <c r="H5014" s="90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4"/>
      <c r="H5015" s="90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4"/>
      <c r="H5016" s="90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4"/>
      <c r="H5017" s="90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4"/>
      <c r="H5018" s="90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4"/>
      <c r="H5019" s="90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4"/>
      <c r="H5020" s="90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4"/>
      <c r="H5021" s="90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4"/>
      <c r="H5022" s="90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4"/>
      <c r="H5023" s="90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4"/>
      <c r="H5024" s="90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4"/>
      <c r="H5025" s="90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4"/>
      <c r="H5026" s="90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4"/>
      <c r="H5027" s="90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4"/>
      <c r="H5028" s="90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4"/>
      <c r="H5029" s="90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4"/>
      <c r="H5030" s="90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4"/>
      <c r="H5031" s="90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4"/>
      <c r="H5032" s="90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4"/>
      <c r="H5033" s="90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4"/>
      <c r="H5034" s="90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4"/>
      <c r="H5035" s="90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4"/>
      <c r="H5036" s="90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4"/>
      <c r="H5037" s="90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4"/>
      <c r="H5038" s="90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4"/>
      <c r="H5039" s="90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4"/>
      <c r="H5040" s="90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4"/>
      <c r="H5041" s="90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4"/>
      <c r="H5042" s="90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4"/>
      <c r="H5043" s="90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4"/>
      <c r="H5044" s="90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4"/>
      <c r="H5045" s="90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4"/>
      <c r="H5046" s="90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4"/>
      <c r="H5047" s="90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4"/>
      <c r="H5048" s="90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4"/>
      <c r="H5049" s="90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4"/>
      <c r="H5050" s="90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4"/>
      <c r="H5051" s="90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4"/>
      <c r="H5052" s="90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4"/>
      <c r="H5053" s="90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4"/>
      <c r="H5054" s="90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4"/>
      <c r="H5055" s="90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4"/>
      <c r="H5056" s="90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4"/>
      <c r="H5057" s="90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4"/>
      <c r="H5058" s="90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4"/>
      <c r="H5059" s="90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4"/>
      <c r="H5060" s="90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4"/>
      <c r="H5061" s="90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4"/>
      <c r="H5062" s="90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4"/>
      <c r="H5063" s="90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4"/>
      <c r="H5064" s="90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4"/>
      <c r="H5065" s="90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4"/>
      <c r="H5066" s="90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4"/>
      <c r="H5067" s="90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4"/>
      <c r="H5068" s="90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4"/>
      <c r="H5069" s="90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4"/>
      <c r="H5070" s="90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4"/>
      <c r="H5071" s="90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4"/>
      <c r="H5072" s="90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4"/>
      <c r="H5073" s="90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4"/>
      <c r="H5074" s="90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4"/>
      <c r="H5075" s="90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4"/>
      <c r="H5076" s="90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4"/>
      <c r="H5077" s="90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4"/>
      <c r="H5078" s="90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4"/>
      <c r="H5079" s="90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4"/>
      <c r="H5080" s="90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4"/>
      <c r="H5081" s="90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4"/>
      <c r="H5082" s="90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4"/>
      <c r="H5083" s="90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4"/>
      <c r="H5084" s="90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4"/>
      <c r="H5085" s="90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4"/>
      <c r="H5086" s="90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4"/>
      <c r="H5087" s="90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4"/>
      <c r="H5088" s="90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4"/>
      <c r="H5089" s="90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4"/>
      <c r="H5090" s="90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4"/>
      <c r="H5091" s="90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4"/>
      <c r="H5092" s="90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4"/>
      <c r="H5093" s="90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4"/>
      <c r="H5094" s="90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4"/>
      <c r="H5095" s="90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4"/>
      <c r="H5096" s="90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4"/>
      <c r="H5097" s="90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4"/>
      <c r="H5098" s="90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4"/>
      <c r="H5099" s="90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4"/>
      <c r="H5100" s="90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4"/>
      <c r="H5101" s="90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4"/>
      <c r="H5102" s="90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4"/>
      <c r="H5103" s="90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4"/>
      <c r="H5104" s="90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4"/>
      <c r="H5105" s="90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4"/>
      <c r="H5106" s="90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4"/>
      <c r="H5107" s="90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4"/>
      <c r="H5108" s="90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4"/>
      <c r="H5109" s="90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4"/>
      <c r="H5110" s="90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4"/>
      <c r="H5111" s="90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4"/>
      <c r="H5112" s="90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4"/>
      <c r="H5113" s="90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4"/>
      <c r="H5114" s="90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4"/>
      <c r="H5115" s="90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4"/>
      <c r="H5116" s="90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4"/>
      <c r="H5117" s="90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4"/>
      <c r="H5118" s="90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4"/>
      <c r="H5119" s="90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4"/>
      <c r="H5120" s="90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4"/>
      <c r="H5121" s="90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4"/>
      <c r="H5122" s="90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4"/>
      <c r="H5123" s="90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4"/>
      <c r="H5124" s="90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4"/>
      <c r="H5125" s="90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4"/>
      <c r="H5126" s="90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4"/>
      <c r="H5127" s="90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4"/>
      <c r="H5128" s="90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4"/>
      <c r="H5129" s="90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4"/>
      <c r="H5130" s="90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4"/>
      <c r="H5131" s="90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4"/>
      <c r="H5132" s="90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4"/>
      <c r="H5133" s="90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4"/>
      <c r="H5134" s="90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4"/>
      <c r="H5135" s="90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4"/>
      <c r="H5136" s="90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4"/>
      <c r="H5137" s="90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4"/>
      <c r="H5138" s="90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4"/>
      <c r="H5139" s="90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4"/>
      <c r="H5140" s="90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4"/>
      <c r="H5141" s="90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4"/>
      <c r="H5142" s="90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4"/>
      <c r="H5143" s="90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4"/>
      <c r="H5144" s="90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4"/>
      <c r="H5145" s="90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4"/>
      <c r="H5146" s="90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4"/>
      <c r="H5147" s="90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4"/>
      <c r="H5148" s="90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4"/>
      <c r="H5149" s="90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4"/>
      <c r="H5150" s="90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4"/>
      <c r="H5151" s="90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4"/>
      <c r="H5152" s="90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4"/>
      <c r="H5153" s="90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4"/>
      <c r="H5154" s="90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4"/>
      <c r="H5155" s="90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4"/>
      <c r="H5156" s="90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4"/>
      <c r="H5157" s="90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4"/>
      <c r="H5158" s="90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4"/>
      <c r="H5159" s="90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4"/>
      <c r="H5160" s="90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4"/>
      <c r="H5161" s="90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4"/>
      <c r="H5162" s="90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4"/>
      <c r="H5163" s="90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4"/>
      <c r="H5164" s="90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4"/>
      <c r="H5165" s="90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4"/>
      <c r="H5166" s="90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4"/>
      <c r="H5167" s="90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4"/>
      <c r="H5168" s="90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4"/>
      <c r="H5169" s="90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4"/>
      <c r="H5170" s="90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4"/>
      <c r="H5171" s="90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4"/>
      <c r="H5172" s="90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4"/>
      <c r="H5173" s="90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4"/>
      <c r="H5174" s="90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4"/>
      <c r="H5175" s="90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4"/>
      <c r="H5176" s="90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4"/>
      <c r="H5177" s="90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4"/>
      <c r="H5178" s="90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4"/>
      <c r="H5179" s="90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4"/>
      <c r="H5180" s="90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4"/>
      <c r="H5181" s="90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4"/>
      <c r="H5182" s="90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4"/>
      <c r="H5183" s="90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4"/>
      <c r="H5184" s="90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4"/>
      <c r="H5185" s="90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4"/>
      <c r="H5186" s="90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4"/>
      <c r="H5187" s="90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4"/>
      <c r="H5188" s="90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4"/>
      <c r="H5189" s="90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4"/>
      <c r="H5190" s="90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4"/>
      <c r="H5191" s="90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4"/>
      <c r="H5192" s="90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4"/>
      <c r="H5193" s="90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4"/>
      <c r="H5194" s="90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4"/>
      <c r="H5195" s="90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4"/>
      <c r="H5196" s="90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4"/>
      <c r="H5197" s="90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4"/>
      <c r="H5198" s="90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4"/>
      <c r="H5199" s="90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4"/>
      <c r="H5200" s="90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4"/>
      <c r="H5201" s="90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4"/>
      <c r="H5202" s="90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4"/>
      <c r="H5203" s="90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4"/>
      <c r="H5204" s="90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4"/>
      <c r="H5205" s="90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4"/>
      <c r="H5206" s="90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4"/>
      <c r="H5207" s="90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4"/>
      <c r="H5208" s="90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4"/>
      <c r="H5209" s="90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4"/>
      <c r="H5210" s="90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4"/>
      <c r="H5211" s="90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4"/>
      <c r="H5212" s="90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4"/>
      <c r="H5213" s="90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4"/>
      <c r="H5214" s="90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4"/>
      <c r="H5215" s="90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4"/>
      <c r="H5216" s="90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4"/>
      <c r="H5217" s="90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4"/>
      <c r="H5218" s="90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4"/>
      <c r="H5219" s="90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4"/>
      <c r="H5220" s="90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4"/>
      <c r="H5221" s="90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4"/>
      <c r="H5222" s="90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4"/>
      <c r="H5223" s="90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4"/>
      <c r="H5224" s="90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4"/>
      <c r="H5225" s="90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4"/>
      <c r="H5226" s="90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4"/>
      <c r="H5227" s="90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4"/>
      <c r="H5228" s="90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4"/>
      <c r="H5229" s="90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4"/>
      <c r="H5230" s="90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4"/>
      <c r="H5231" s="90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4"/>
      <c r="H5232" s="90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4"/>
      <c r="H5233" s="90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4"/>
      <c r="H5234" s="90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4"/>
      <c r="H5235" s="90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4"/>
      <c r="H5236" s="90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4"/>
      <c r="H5237" s="90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4"/>
      <c r="H5238" s="90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4"/>
      <c r="H5239" s="90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4"/>
      <c r="H5240" s="90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4"/>
      <c r="H5241" s="90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4"/>
      <c r="H5242" s="90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4"/>
      <c r="H5243" s="90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4"/>
      <c r="H5244" s="90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4"/>
      <c r="H5245" s="90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4"/>
      <c r="H5246" s="90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4"/>
      <c r="H5247" s="90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4"/>
      <c r="H5248" s="90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4"/>
      <c r="H5249" s="90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4"/>
      <c r="H5250" s="90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4"/>
      <c r="H5251" s="90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4"/>
      <c r="H5252" s="90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4"/>
      <c r="H5253" s="90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4"/>
      <c r="H5254" s="90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4"/>
      <c r="H5255" s="90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4"/>
      <c r="H5256" s="90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4"/>
      <c r="H5257" s="90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4"/>
      <c r="H5258" s="90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4"/>
      <c r="H5259" s="90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4"/>
      <c r="H5260" s="90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4"/>
      <c r="H5261" s="90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4"/>
      <c r="H5262" s="90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4"/>
      <c r="H5263" s="90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4"/>
      <c r="H5264" s="90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4"/>
      <c r="H5265" s="90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4"/>
      <c r="H5266" s="90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4"/>
      <c r="H5267" s="90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4"/>
      <c r="H5268" s="90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4"/>
      <c r="H5269" s="90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4"/>
      <c r="H5270" s="90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4"/>
      <c r="H5271" s="90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4"/>
      <c r="H5272" s="90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4"/>
      <c r="H5273" s="90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4"/>
      <c r="H5274" s="90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4"/>
      <c r="H5275" s="90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4"/>
      <c r="H5276" s="90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4"/>
      <c r="H5277" s="90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4"/>
      <c r="H5278" s="90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4"/>
      <c r="H5279" s="90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4"/>
      <c r="H5280" s="90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4"/>
      <c r="H5281" s="90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4"/>
      <c r="H5282" s="90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4"/>
      <c r="H5283" s="90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4"/>
      <c r="H5284" s="90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4"/>
      <c r="H5285" s="90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4"/>
      <c r="H5286" s="90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4"/>
      <c r="H5287" s="90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4"/>
      <c r="H5288" s="90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4"/>
      <c r="H5289" s="90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4"/>
      <c r="H5290" s="90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4"/>
      <c r="H5291" s="90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4"/>
      <c r="H5292" s="90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4"/>
      <c r="H5293" s="90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4"/>
      <c r="H5294" s="90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4"/>
      <c r="H5295" s="90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4"/>
      <c r="H5296" s="90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4"/>
      <c r="H5297" s="90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4"/>
      <c r="H5298" s="90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4"/>
      <c r="H5299" s="90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4"/>
      <c r="H5300" s="90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4"/>
      <c r="H5301" s="90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4"/>
      <c r="H5302" s="90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4"/>
      <c r="H5303" s="90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4"/>
      <c r="H5304" s="90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4"/>
      <c r="H5305" s="90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4"/>
      <c r="H5306" s="90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4"/>
      <c r="H5307" s="90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4"/>
      <c r="H5308" s="90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4"/>
      <c r="H5309" s="90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4"/>
      <c r="H5310" s="90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4"/>
      <c r="H5311" s="90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4"/>
      <c r="H5312" s="90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4"/>
      <c r="H5313" s="90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4"/>
      <c r="H5314" s="90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4"/>
      <c r="H5315" s="90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4"/>
      <c r="H5316" s="90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4"/>
      <c r="H5317" s="90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4"/>
      <c r="H5318" s="90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4"/>
      <c r="H5319" s="90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4"/>
      <c r="H5320" s="90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4"/>
      <c r="H5321" s="90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4"/>
      <c r="H5322" s="90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4"/>
      <c r="H5323" s="90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4"/>
      <c r="H5324" s="90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4"/>
      <c r="H5325" s="90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4"/>
      <c r="H5326" s="90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4"/>
      <c r="H5327" s="90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4"/>
      <c r="H5328" s="90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4"/>
      <c r="H5329" s="90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4"/>
      <c r="H5330" s="90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4"/>
      <c r="H5331" s="90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4"/>
      <c r="H5332" s="90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4"/>
      <c r="H5333" s="90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4"/>
      <c r="H5334" s="90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4"/>
      <c r="H5335" s="90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4"/>
      <c r="H5336" s="90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4"/>
      <c r="H5337" s="90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4"/>
      <c r="H5338" s="90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4"/>
      <c r="H5339" s="90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4"/>
      <c r="H5340" s="90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4"/>
      <c r="H5341" s="90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4"/>
      <c r="H5342" s="90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4"/>
      <c r="H5343" s="90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4"/>
      <c r="H5344" s="90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4"/>
      <c r="H5345" s="90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4"/>
      <c r="H5346" s="90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4"/>
      <c r="H5347" s="90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4"/>
      <c r="H5348" s="90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4"/>
      <c r="H5349" s="90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4"/>
      <c r="H5350" s="90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4"/>
      <c r="H5351" s="90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4"/>
      <c r="H5352" s="90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4"/>
      <c r="H5353" s="90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4"/>
      <c r="H5354" s="90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4"/>
      <c r="H5355" s="90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4"/>
      <c r="H5356" s="90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4"/>
      <c r="H5357" s="90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4"/>
      <c r="H5358" s="90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4"/>
      <c r="H5359" s="90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4"/>
      <c r="H5360" s="90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4"/>
      <c r="H5361" s="90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4"/>
      <c r="H5362" s="90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4"/>
      <c r="H5363" s="90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4"/>
      <c r="H5364" s="90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4"/>
      <c r="H5365" s="90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4"/>
      <c r="H5366" s="90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4"/>
      <c r="H5367" s="90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4"/>
      <c r="H5368" s="90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4"/>
      <c r="H5369" s="90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4"/>
      <c r="H5370" s="90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4"/>
      <c r="H5371" s="90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4"/>
      <c r="H5372" s="90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4"/>
      <c r="H5373" s="90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4"/>
      <c r="H5374" s="90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4"/>
      <c r="H5375" s="90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4"/>
      <c r="H5376" s="90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4"/>
      <c r="H5377" s="90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4"/>
      <c r="H5378" s="90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4"/>
      <c r="H5379" s="90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4"/>
      <c r="H5380" s="90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4"/>
      <c r="H5381" s="90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4"/>
      <c r="H5382" s="90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4"/>
      <c r="H5383" s="90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4"/>
      <c r="H5384" s="90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4"/>
      <c r="H5385" s="90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4"/>
      <c r="H5386" s="90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4"/>
      <c r="H5387" s="90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4"/>
      <c r="H5388" s="90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4"/>
      <c r="H5389" s="90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4"/>
      <c r="H5390" s="90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4"/>
      <c r="H5391" s="90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4"/>
      <c r="H5392" s="90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4"/>
      <c r="H5393" s="90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4"/>
      <c r="H5394" s="90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4"/>
      <c r="H5395" s="90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4"/>
      <c r="H5396" s="90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4"/>
      <c r="H5397" s="90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4"/>
      <c r="H5398" s="90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4"/>
      <c r="H5399" s="90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4"/>
      <c r="H5400" s="90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4"/>
      <c r="H5401" s="90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4"/>
      <c r="H5402" s="90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4"/>
      <c r="H5403" s="90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4"/>
      <c r="H5404" s="90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4"/>
      <c r="H5405" s="90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4"/>
      <c r="H5406" s="90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4"/>
      <c r="H5407" s="90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4"/>
      <c r="H5408" s="90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4"/>
      <c r="H5409" s="90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4"/>
      <c r="H5410" s="90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4"/>
      <c r="H5411" s="90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4"/>
      <c r="H5412" s="90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4"/>
      <c r="H5413" s="90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4"/>
      <c r="H5414" s="90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4"/>
      <c r="H5415" s="90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4"/>
      <c r="H5416" s="90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4"/>
      <c r="H5417" s="90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4"/>
      <c r="H5418" s="90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4"/>
      <c r="H5419" s="90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4"/>
      <c r="H5420" s="90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4"/>
      <c r="H5421" s="90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4"/>
      <c r="H5422" s="90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4"/>
      <c r="H5423" s="90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4"/>
      <c r="H5424" s="90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4"/>
      <c r="H5425" s="90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4"/>
      <c r="H5426" s="90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4"/>
      <c r="H5427" s="90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4"/>
      <c r="H5428" s="90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4"/>
      <c r="H5429" s="90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4"/>
      <c r="H5430" s="90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4"/>
      <c r="H5431" s="90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4"/>
      <c r="H5432" s="90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4"/>
      <c r="H5433" s="90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4"/>
      <c r="H5434" s="90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4"/>
      <c r="H5435" s="90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4"/>
      <c r="H5436" s="90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4"/>
      <c r="H5437" s="90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4"/>
      <c r="H5438" s="90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4"/>
      <c r="H5439" s="90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4"/>
      <c r="H5440" s="90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4"/>
      <c r="H5441" s="90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4"/>
      <c r="H5442" s="90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4"/>
      <c r="H5443" s="90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4"/>
      <c r="H5444" s="90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4"/>
      <c r="H5445" s="90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4"/>
      <c r="H5446" s="90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4"/>
      <c r="H5447" s="90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4"/>
      <c r="H5448" s="90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4"/>
      <c r="H5449" s="90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4"/>
      <c r="H5450" s="90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4"/>
      <c r="H5451" s="90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4"/>
      <c r="H5452" s="90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4"/>
      <c r="H5453" s="90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4"/>
      <c r="H5454" s="90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4"/>
      <c r="H5455" s="90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4"/>
      <c r="H5456" s="90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4"/>
      <c r="H5457" s="90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4"/>
      <c r="H5458" s="90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4"/>
      <c r="H5459" s="90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4"/>
      <c r="H5460" s="90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4"/>
      <c r="H5461" s="90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4"/>
      <c r="H5462" s="90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4"/>
      <c r="H5463" s="90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4"/>
      <c r="H5464" s="90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4"/>
      <c r="H5465" s="90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4"/>
      <c r="H5466" s="90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4"/>
      <c r="H5467" s="90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4"/>
      <c r="H5468" s="90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4"/>
      <c r="H5469" s="90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4"/>
      <c r="H5470" s="90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4"/>
      <c r="H5471" s="90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4"/>
      <c r="H5472" s="90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4"/>
      <c r="H5473" s="90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4"/>
      <c r="H5474" s="90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4"/>
      <c r="H5475" s="90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4"/>
      <c r="H5476" s="90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4"/>
      <c r="H5477" s="90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4"/>
      <c r="H5478" s="90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4"/>
      <c r="H5479" s="90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4"/>
      <c r="H5480" s="90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4"/>
      <c r="H5481" s="90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4"/>
      <c r="H5482" s="90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4"/>
      <c r="H5483" s="90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4"/>
      <c r="H5484" s="90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4"/>
      <c r="H5485" s="90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4"/>
      <c r="H5486" s="90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4"/>
      <c r="H5487" s="90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4"/>
      <c r="H5488" s="90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4"/>
      <c r="H5489" s="90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4"/>
      <c r="H5490" s="90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4"/>
      <c r="H5491" s="90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4"/>
      <c r="H5492" s="90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4"/>
      <c r="H5493" s="90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4"/>
      <c r="H5494" s="90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4"/>
      <c r="H5495" s="90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4"/>
      <c r="H5496" s="90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4"/>
      <c r="H5497" s="90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4"/>
      <c r="H5498" s="90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4"/>
      <c r="H5499" s="90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4"/>
      <c r="H5500" s="90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4"/>
      <c r="H5501" s="90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4"/>
      <c r="H5502" s="90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4"/>
      <c r="H5503" s="90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4"/>
      <c r="H5504" s="90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4"/>
      <c r="H5505" s="90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4"/>
      <c r="H5506" s="90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4"/>
      <c r="H5507" s="90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4"/>
      <c r="H5508" s="90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4"/>
      <c r="H5509" s="90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4"/>
      <c r="H5510" s="90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4"/>
      <c r="H5511" s="90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4"/>
      <c r="H5512" s="90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4"/>
      <c r="H5513" s="90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4"/>
      <c r="H5514" s="90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4"/>
      <c r="H5515" s="90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4"/>
      <c r="H5516" s="90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4"/>
      <c r="H5517" s="90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4"/>
      <c r="H5518" s="90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4"/>
      <c r="H5519" s="90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4"/>
      <c r="H5520" s="90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4"/>
      <c r="H5521" s="90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4"/>
      <c r="H5522" s="90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4"/>
      <c r="H5523" s="90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4"/>
      <c r="H5524" s="90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4"/>
      <c r="H5525" s="90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4"/>
      <c r="H5526" s="90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4"/>
      <c r="H5527" s="90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4"/>
      <c r="H5528" s="90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4"/>
      <c r="H5529" s="90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4"/>
      <c r="H5530" s="90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4"/>
      <c r="H5531" s="90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4"/>
      <c r="H5532" s="90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4"/>
      <c r="H5533" s="90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4"/>
      <c r="H5534" s="90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4"/>
      <c r="H5535" s="90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4"/>
      <c r="H5536" s="90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4"/>
      <c r="H5537" s="90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4"/>
      <c r="H5538" s="90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4"/>
      <c r="H5539" s="90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4"/>
      <c r="H5540" s="90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4"/>
      <c r="H5541" s="90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4"/>
      <c r="H5542" s="90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4"/>
      <c r="H5543" s="90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4"/>
      <c r="H5544" s="90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4"/>
      <c r="H5545" s="90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4"/>
      <c r="H5546" s="90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4"/>
      <c r="H5547" s="90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4"/>
      <c r="H5548" s="90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4"/>
      <c r="H5549" s="90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4"/>
      <c r="H5550" s="90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4"/>
      <c r="H5551" s="90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4"/>
      <c r="H5552" s="90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4"/>
      <c r="H5553" s="90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4"/>
      <c r="H5554" s="90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4"/>
      <c r="H5555" s="90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4"/>
      <c r="H5556" s="90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4"/>
      <c r="H5557" s="90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4"/>
      <c r="H5558" s="90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4"/>
      <c r="H5559" s="90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4"/>
      <c r="H5560" s="90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4"/>
      <c r="H5561" s="90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4"/>
      <c r="H5562" s="90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4"/>
      <c r="H5563" s="90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4"/>
      <c r="H5564" s="90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4"/>
      <c r="H5565" s="90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4"/>
      <c r="H5566" s="90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4"/>
      <c r="H5567" s="90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4"/>
      <c r="H5568" s="90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4"/>
      <c r="H5569" s="90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4"/>
      <c r="H5570" s="90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4"/>
      <c r="H5571" s="90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4"/>
      <c r="H5572" s="90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4"/>
      <c r="H5573" s="90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4"/>
      <c r="H5574" s="90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4"/>
      <c r="H5575" s="90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4"/>
      <c r="H5576" s="90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4"/>
      <c r="H5577" s="90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4"/>
      <c r="H5578" s="90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4"/>
      <c r="H5579" s="90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4"/>
      <c r="H5580" s="90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4"/>
      <c r="H5581" s="90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4"/>
      <c r="H5582" s="90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4"/>
      <c r="H5583" s="90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4"/>
      <c r="H5584" s="90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4"/>
      <c r="H5585" s="90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4"/>
      <c r="H5586" s="90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4"/>
      <c r="H5587" s="90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4"/>
      <c r="H5588" s="90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4"/>
      <c r="H5589" s="90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4"/>
      <c r="H5590" s="90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4"/>
      <c r="H5591" s="90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4"/>
      <c r="H5592" s="90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4"/>
      <c r="H5593" s="90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4"/>
      <c r="H5594" s="90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4"/>
      <c r="H5595" s="90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4"/>
      <c r="H5596" s="90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4"/>
      <c r="H5597" s="90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4"/>
      <c r="H5598" s="90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4"/>
      <c r="H5599" s="90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4"/>
      <c r="H5600" s="90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4"/>
      <c r="H5601" s="90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4"/>
      <c r="H5602" s="90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4"/>
      <c r="H5603" s="90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4"/>
      <c r="H5604" s="90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4"/>
      <c r="H5605" s="90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4"/>
      <c r="H5606" s="90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4"/>
      <c r="H5607" s="90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4"/>
      <c r="H5608" s="90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4"/>
      <c r="H5609" s="90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4"/>
      <c r="H5610" s="90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4"/>
      <c r="H5611" s="90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4"/>
      <c r="H5612" s="90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4"/>
      <c r="H5613" s="90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4"/>
      <c r="H5614" s="90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4"/>
      <c r="H5615" s="90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4"/>
      <c r="H5616" s="90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4"/>
      <c r="H5617" s="90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4"/>
      <c r="H5618" s="90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4"/>
      <c r="H5619" s="90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4"/>
      <c r="H5620" s="90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4"/>
      <c r="H5621" s="90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4"/>
      <c r="H5622" s="90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4"/>
      <c r="H5623" s="90"/>
      <c r="I5623" s="9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4"/>
      <c r="H5624" s="90"/>
      <c r="I5624" s="9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4"/>
      <c r="H5625" s="90"/>
      <c r="I5625" s="9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4"/>
      <c r="H5626" s="90"/>
      <c r="I5626" s="9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4"/>
      <c r="H5627" s="90"/>
      <c r="I5627" s="9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4"/>
      <c r="H5628" s="90"/>
      <c r="I5628" s="9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4"/>
      <c r="H5629" s="90"/>
      <c r="I5629" s="9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4"/>
      <c r="H5630" s="90"/>
      <c r="I5630" s="9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4"/>
      <c r="H5631" s="90"/>
      <c r="I5631" s="9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4"/>
      <c r="H5632" s="90"/>
      <c r="I5632" s="9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4"/>
      <c r="H5633" s="90"/>
      <c r="I5633" s="9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4"/>
      <c r="H5634" s="90"/>
      <c r="I5634" s="9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4"/>
      <c r="H5635" s="90"/>
      <c r="I5635" s="9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4"/>
      <c r="H5636" s="90"/>
      <c r="I5636" s="9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4"/>
      <c r="H5637" s="90"/>
      <c r="I5637" s="9"/>
      <c r="J5637" s="9"/>
      <c r="K5637" s="9"/>
      <c r="L5637" s="9"/>
      <c r="M5637" s="29"/>
      <c r="N5637" s="26"/>
      <c r="O5637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55:G255"/>
    <mergeCell ref="C273:E273"/>
    <mergeCell ref="D3:I3"/>
    <mergeCell ref="D269:F269"/>
    <mergeCell ref="D270:F270"/>
    <mergeCell ref="D271:F271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I39" sqref="I39:X39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02"/>
      <c r="BE1" s="55"/>
      <c r="BF1" s="55"/>
      <c r="BG1" s="55"/>
      <c r="BH1" s="55"/>
      <c r="BI1" s="103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2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55"/>
      <c r="FI1" s="55"/>
      <c r="FJ1" s="56" t="s">
        <v>398</v>
      </c>
    </row>
    <row r="2" spans="1:166" s="35" customFormat="1" ht="36.75" customHeight="1">
      <c r="A2" s="296" t="s">
        <v>163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  <c r="CA2" s="297"/>
      <c r="CB2" s="297"/>
      <c r="CC2" s="297"/>
      <c r="CD2" s="297"/>
      <c r="CE2" s="297"/>
      <c r="CF2" s="297"/>
      <c r="CG2" s="297"/>
      <c r="CH2" s="297"/>
      <c r="CI2" s="297"/>
      <c r="CJ2" s="297"/>
      <c r="CK2" s="297"/>
      <c r="CL2" s="297"/>
      <c r="CM2" s="297"/>
      <c r="CN2" s="297"/>
      <c r="CO2" s="297"/>
      <c r="CP2" s="297"/>
      <c r="CQ2" s="297"/>
      <c r="CR2" s="297"/>
      <c r="CS2" s="297"/>
      <c r="CT2" s="297"/>
      <c r="CU2" s="297"/>
      <c r="CV2" s="297"/>
      <c r="CW2" s="297"/>
      <c r="CX2" s="297"/>
      <c r="CY2" s="297"/>
      <c r="CZ2" s="297"/>
      <c r="DA2" s="297"/>
      <c r="DB2" s="297"/>
      <c r="DC2" s="297"/>
      <c r="DD2" s="297"/>
      <c r="DE2" s="297"/>
      <c r="DF2" s="297"/>
      <c r="DG2" s="297"/>
      <c r="DH2" s="297"/>
      <c r="DI2" s="297"/>
      <c r="DJ2" s="297"/>
      <c r="DK2" s="297"/>
      <c r="DL2" s="297"/>
      <c r="DM2" s="297"/>
      <c r="DN2" s="297"/>
      <c r="DO2" s="297"/>
      <c r="DP2" s="297"/>
      <c r="DQ2" s="297"/>
      <c r="DR2" s="297"/>
      <c r="DS2" s="297"/>
      <c r="DT2" s="297"/>
      <c r="DU2" s="297"/>
      <c r="DV2" s="297"/>
      <c r="DW2" s="297"/>
      <c r="DX2" s="297"/>
      <c r="DY2" s="297"/>
      <c r="DZ2" s="297"/>
      <c r="EA2" s="297"/>
      <c r="EB2" s="297"/>
      <c r="EC2" s="297"/>
      <c r="ED2" s="297"/>
      <c r="EE2" s="297"/>
      <c r="EF2" s="297"/>
      <c r="EG2" s="297"/>
      <c r="EH2" s="297"/>
      <c r="EI2" s="297"/>
      <c r="EJ2" s="297"/>
      <c r="EK2" s="297"/>
      <c r="EL2" s="297"/>
      <c r="EM2" s="297"/>
      <c r="EN2" s="297"/>
      <c r="EO2" s="297"/>
      <c r="EP2" s="297"/>
      <c r="EQ2" s="297"/>
      <c r="ER2" s="297"/>
      <c r="ES2" s="297"/>
      <c r="ET2" s="297"/>
      <c r="EU2" s="297"/>
      <c r="EV2" s="297"/>
      <c r="EW2" s="297"/>
      <c r="EX2" s="297"/>
      <c r="EY2" s="297"/>
      <c r="EZ2" s="297"/>
      <c r="FA2" s="297"/>
      <c r="FB2" s="297"/>
      <c r="FC2" s="297"/>
      <c r="FD2" s="297"/>
      <c r="FE2" s="297"/>
      <c r="FF2" s="297"/>
      <c r="FG2" s="297"/>
      <c r="FH2" s="297"/>
      <c r="FI2" s="297"/>
      <c r="FJ2" s="298"/>
    </row>
    <row r="3" spans="1:166" s="35" customFormat="1" ht="33.75" customHeight="1">
      <c r="A3" s="299" t="s">
        <v>162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87" t="s">
        <v>395</v>
      </c>
      <c r="AQ3" s="287"/>
      <c r="AR3" s="287"/>
      <c r="AS3" s="287"/>
      <c r="AT3" s="287"/>
      <c r="AU3" s="287"/>
      <c r="AV3" s="288" t="s">
        <v>396</v>
      </c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1"/>
      <c r="BL3" s="288" t="s">
        <v>397</v>
      </c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1"/>
      <c r="CF3" s="305" t="s">
        <v>160</v>
      </c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05"/>
      <c r="DF3" s="305"/>
      <c r="DG3" s="305"/>
      <c r="DH3" s="305"/>
      <c r="DI3" s="305"/>
      <c r="DJ3" s="305"/>
      <c r="DK3" s="305"/>
      <c r="DL3" s="305"/>
      <c r="DM3" s="305"/>
      <c r="DN3" s="305"/>
      <c r="DO3" s="305"/>
      <c r="DP3" s="305"/>
      <c r="DQ3" s="305"/>
      <c r="DR3" s="305"/>
      <c r="DS3" s="305"/>
      <c r="DT3" s="305"/>
      <c r="DU3" s="305"/>
      <c r="DV3" s="305"/>
      <c r="DW3" s="305"/>
      <c r="DX3" s="305"/>
      <c r="DY3" s="305"/>
      <c r="DZ3" s="305"/>
      <c r="EA3" s="305"/>
      <c r="EB3" s="305"/>
      <c r="EC3" s="305"/>
      <c r="ED3" s="305"/>
      <c r="EE3" s="305"/>
      <c r="EF3" s="305"/>
      <c r="EG3" s="305"/>
      <c r="EH3" s="305"/>
      <c r="EI3" s="305"/>
      <c r="EJ3" s="305"/>
      <c r="EK3" s="305"/>
      <c r="EL3" s="305"/>
      <c r="EM3" s="305"/>
      <c r="EN3" s="305"/>
      <c r="EO3" s="305"/>
      <c r="EP3" s="305"/>
      <c r="EQ3" s="305"/>
      <c r="ER3" s="305"/>
      <c r="ES3" s="305"/>
      <c r="ET3" s="288" t="s">
        <v>159</v>
      </c>
      <c r="EU3" s="289"/>
      <c r="EV3" s="289"/>
      <c r="EW3" s="289"/>
      <c r="EX3" s="289"/>
      <c r="EY3" s="289"/>
      <c r="EZ3" s="289"/>
      <c r="FA3" s="289"/>
      <c r="FB3" s="289"/>
      <c r="FC3" s="289"/>
      <c r="FD3" s="289"/>
      <c r="FE3" s="289"/>
      <c r="FF3" s="289"/>
      <c r="FG3" s="289"/>
      <c r="FH3" s="289"/>
      <c r="FI3" s="289"/>
      <c r="FJ3" s="290"/>
    </row>
    <row r="4" spans="1:166" s="35" customFormat="1" ht="74.2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87"/>
      <c r="AQ4" s="287"/>
      <c r="AR4" s="287"/>
      <c r="AS4" s="287"/>
      <c r="AT4" s="287"/>
      <c r="AU4" s="287"/>
      <c r="AV4" s="302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4"/>
      <c r="BL4" s="302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4"/>
      <c r="CF4" s="287" t="s">
        <v>394</v>
      </c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 t="s">
        <v>158</v>
      </c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 t="s">
        <v>157</v>
      </c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  <c r="EA4" s="287"/>
      <c r="EB4" s="287"/>
      <c r="EC4" s="287"/>
      <c r="ED4" s="287"/>
      <c r="EE4" s="287" t="s">
        <v>156</v>
      </c>
      <c r="EF4" s="287"/>
      <c r="EG4" s="287"/>
      <c r="EH4" s="287"/>
      <c r="EI4" s="287"/>
      <c r="EJ4" s="287"/>
      <c r="EK4" s="287"/>
      <c r="EL4" s="287"/>
      <c r="EM4" s="287"/>
      <c r="EN4" s="287"/>
      <c r="EO4" s="287"/>
      <c r="EP4" s="287"/>
      <c r="EQ4" s="287"/>
      <c r="ER4" s="287"/>
      <c r="ES4" s="287"/>
      <c r="ET4" s="291"/>
      <c r="EU4" s="292"/>
      <c r="EV4" s="292"/>
      <c r="EW4" s="292"/>
      <c r="EX4" s="292"/>
      <c r="EY4" s="292"/>
      <c r="EZ4" s="292"/>
      <c r="FA4" s="292"/>
      <c r="FB4" s="292"/>
      <c r="FC4" s="292"/>
      <c r="FD4" s="292"/>
      <c r="FE4" s="292"/>
      <c r="FF4" s="292"/>
      <c r="FG4" s="292"/>
      <c r="FH4" s="292"/>
      <c r="FI4" s="292"/>
      <c r="FJ4" s="293"/>
    </row>
    <row r="5" spans="1:166" s="35" customFormat="1" ht="18.75">
      <c r="A5" s="270">
        <v>1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>
        <v>2</v>
      </c>
      <c r="AQ5" s="270"/>
      <c r="AR5" s="270"/>
      <c r="AS5" s="270"/>
      <c r="AT5" s="270"/>
      <c r="AU5" s="270"/>
      <c r="AV5" s="284">
        <v>3</v>
      </c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6"/>
      <c r="BL5" s="284">
        <v>4</v>
      </c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6"/>
      <c r="CF5" s="270">
        <v>5</v>
      </c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>
        <v>6</v>
      </c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  <c r="DM5" s="270"/>
      <c r="DN5" s="270">
        <v>7</v>
      </c>
      <c r="DO5" s="270"/>
      <c r="DP5" s="270"/>
      <c r="DQ5" s="270"/>
      <c r="DR5" s="270"/>
      <c r="DS5" s="270"/>
      <c r="DT5" s="270"/>
      <c r="DU5" s="270"/>
      <c r="DV5" s="270"/>
      <c r="DW5" s="270"/>
      <c r="DX5" s="270"/>
      <c r="DY5" s="270"/>
      <c r="DZ5" s="270"/>
      <c r="EA5" s="270"/>
      <c r="EB5" s="270"/>
      <c r="EC5" s="270"/>
      <c r="ED5" s="270"/>
      <c r="EE5" s="270">
        <v>8</v>
      </c>
      <c r="EF5" s="270"/>
      <c r="EG5" s="270"/>
      <c r="EH5" s="270"/>
      <c r="EI5" s="270"/>
      <c r="EJ5" s="270"/>
      <c r="EK5" s="270"/>
      <c r="EL5" s="270"/>
      <c r="EM5" s="270"/>
      <c r="EN5" s="270"/>
      <c r="EO5" s="270"/>
      <c r="EP5" s="270"/>
      <c r="EQ5" s="270"/>
      <c r="ER5" s="270"/>
      <c r="ES5" s="270"/>
      <c r="ET5" s="284">
        <v>9</v>
      </c>
      <c r="EU5" s="294"/>
      <c r="EV5" s="294"/>
      <c r="EW5" s="294"/>
      <c r="EX5" s="294"/>
      <c r="EY5" s="294"/>
      <c r="EZ5" s="294"/>
      <c r="FA5" s="294"/>
      <c r="FB5" s="294"/>
      <c r="FC5" s="294"/>
      <c r="FD5" s="294"/>
      <c r="FE5" s="294"/>
      <c r="FF5" s="294"/>
      <c r="FG5" s="294"/>
      <c r="FH5" s="294"/>
      <c r="FI5" s="294"/>
      <c r="FJ5" s="295"/>
    </row>
    <row r="6" spans="1:166" s="35" customFormat="1" ht="45.75" customHeight="1">
      <c r="A6" s="283" t="s">
        <v>155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2" t="s">
        <v>421</v>
      </c>
      <c r="AQ6" s="282"/>
      <c r="AR6" s="282"/>
      <c r="AS6" s="282"/>
      <c r="AT6" s="282"/>
      <c r="AU6" s="282"/>
      <c r="AV6" s="256" t="s">
        <v>149</v>
      </c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8"/>
      <c r="BL6" s="256">
        <v>1860200</v>
      </c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8"/>
      <c r="CF6" s="120">
        <f>CF16+CF11</f>
        <v>70085.37000000104</v>
      </c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>
        <f>CF6</f>
        <v>70085.37000000104</v>
      </c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56">
        <f>ET16</f>
        <v>1790114.629999999</v>
      </c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8"/>
    </row>
    <row r="7" spans="1:166" s="35" customFormat="1" ht="32.25" customHeight="1">
      <c r="A7" s="281" t="s">
        <v>154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2"/>
      <c r="AQ7" s="282"/>
      <c r="AR7" s="282"/>
      <c r="AS7" s="282"/>
      <c r="AT7" s="282"/>
      <c r="AU7" s="282"/>
      <c r="AV7" s="256" t="s">
        <v>149</v>
      </c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8"/>
      <c r="BL7" s="256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8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56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7"/>
      <c r="FF7" s="257"/>
      <c r="FG7" s="257"/>
      <c r="FH7" s="257"/>
      <c r="FI7" s="257"/>
      <c r="FJ7" s="258"/>
    </row>
    <row r="8" spans="1:166" s="35" customFormat="1" ht="32.25" customHeight="1">
      <c r="A8" s="280" t="s">
        <v>153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129" t="s">
        <v>152</v>
      </c>
      <c r="AQ8" s="129"/>
      <c r="AR8" s="129"/>
      <c r="AS8" s="129"/>
      <c r="AT8" s="129"/>
      <c r="AU8" s="129"/>
      <c r="AV8" s="256" t="s">
        <v>149</v>
      </c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8"/>
      <c r="BL8" s="256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8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56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8"/>
    </row>
    <row r="9" spans="1:166" s="35" customFormat="1" ht="32.25" customHeight="1">
      <c r="A9" s="280" t="s">
        <v>402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129"/>
      <c r="AQ9" s="129"/>
      <c r="AR9" s="129"/>
      <c r="AS9" s="129"/>
      <c r="AT9" s="129"/>
      <c r="AU9" s="129"/>
      <c r="AV9" s="256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8"/>
      <c r="BL9" s="256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8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56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8"/>
    </row>
    <row r="10" spans="1:166" s="35" customFormat="1" ht="32.25" customHeight="1">
      <c r="A10" s="280" t="s">
        <v>399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129"/>
      <c r="AQ10" s="129"/>
      <c r="AR10" s="129"/>
      <c r="AS10" s="129"/>
      <c r="AT10" s="129"/>
      <c r="AU10" s="129"/>
      <c r="AV10" s="256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8"/>
      <c r="BL10" s="256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8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56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8"/>
    </row>
    <row r="11" spans="1:166" s="35" customFormat="1" ht="32.25" customHeight="1">
      <c r="A11" s="260" t="s">
        <v>400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2"/>
      <c r="AP11" s="263"/>
      <c r="AQ11" s="264"/>
      <c r="AR11" s="264"/>
      <c r="AS11" s="264"/>
      <c r="AT11" s="264"/>
      <c r="AU11" s="265"/>
      <c r="AV11" s="306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8"/>
      <c r="BL11" s="256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8"/>
      <c r="CF11" s="272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4"/>
      <c r="CW11" s="256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8"/>
      <c r="DN11" s="256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8"/>
      <c r="EE11" s="256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8"/>
      <c r="ET11" s="256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8"/>
    </row>
    <row r="12" spans="1:166" s="35" customFormat="1" ht="32.25" customHeight="1">
      <c r="A12" s="279" t="s">
        <v>401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129"/>
      <c r="AQ12" s="129"/>
      <c r="AR12" s="129"/>
      <c r="AS12" s="129"/>
      <c r="AT12" s="129"/>
      <c r="AU12" s="129"/>
      <c r="AV12" s="256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8"/>
      <c r="BL12" s="256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8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56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8"/>
    </row>
    <row r="13" spans="1:166" s="35" customFormat="1" ht="32.25" customHeight="1">
      <c r="A13" s="280" t="s">
        <v>151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129" t="s">
        <v>150</v>
      </c>
      <c r="AQ13" s="129"/>
      <c r="AR13" s="129"/>
      <c r="AS13" s="129"/>
      <c r="AT13" s="129"/>
      <c r="AU13" s="129"/>
      <c r="AV13" s="256" t="s">
        <v>149</v>
      </c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8"/>
      <c r="BL13" s="256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8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56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8"/>
    </row>
    <row r="14" spans="1:166" s="35" customFormat="1" ht="32.25" customHeight="1">
      <c r="A14" s="276" t="s">
        <v>402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8"/>
      <c r="AP14" s="129"/>
      <c r="AQ14" s="129"/>
      <c r="AR14" s="129"/>
      <c r="AS14" s="129"/>
      <c r="AT14" s="129"/>
      <c r="AU14" s="129"/>
      <c r="AV14" s="256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8"/>
      <c r="BL14" s="256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8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56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8"/>
    </row>
    <row r="15" spans="1:166" s="35" customFormat="1" ht="32.25" customHeight="1">
      <c r="A15" s="260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2"/>
      <c r="AP15" s="263"/>
      <c r="AQ15" s="264"/>
      <c r="AR15" s="264"/>
      <c r="AS15" s="264"/>
      <c r="AT15" s="264"/>
      <c r="AU15" s="265"/>
      <c r="AV15" s="256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8"/>
      <c r="BL15" s="256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8"/>
      <c r="CF15" s="272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4"/>
      <c r="CW15" s="256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8"/>
      <c r="DN15" s="256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8"/>
      <c r="EE15" s="256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8"/>
      <c r="ET15" s="256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8"/>
    </row>
    <row r="16" spans="1:166" s="35" customFormat="1" ht="32.25" customHeight="1">
      <c r="A16" s="279" t="s">
        <v>148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129" t="s">
        <v>147</v>
      </c>
      <c r="AQ16" s="129"/>
      <c r="AR16" s="129"/>
      <c r="AS16" s="129"/>
      <c r="AT16" s="129"/>
      <c r="AU16" s="129"/>
      <c r="AV16" s="256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8"/>
      <c r="BL16" s="256">
        <v>1860200</v>
      </c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8"/>
      <c r="CF16" s="272">
        <f>CF17+CF18</f>
        <v>70085.37000000104</v>
      </c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4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1"/>
      <c r="DM16" s="271"/>
      <c r="DN16" s="271"/>
      <c r="DO16" s="271"/>
      <c r="DP16" s="271"/>
      <c r="DQ16" s="271"/>
      <c r="DR16" s="271"/>
      <c r="DS16" s="271"/>
      <c r="DT16" s="271"/>
      <c r="DU16" s="271"/>
      <c r="DV16" s="271"/>
      <c r="DW16" s="271"/>
      <c r="DX16" s="271"/>
      <c r="DY16" s="271"/>
      <c r="DZ16" s="271"/>
      <c r="EA16" s="271"/>
      <c r="EB16" s="271"/>
      <c r="EC16" s="271"/>
      <c r="ED16" s="271"/>
      <c r="EE16" s="271">
        <f>CF16</f>
        <v>70085.37000000104</v>
      </c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56">
        <f>ET18+ET17</f>
        <v>1790114.629999999</v>
      </c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8"/>
    </row>
    <row r="17" spans="1:166" s="35" customFormat="1" ht="32.25" customHeight="1">
      <c r="A17" s="279" t="s">
        <v>403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129" t="s">
        <v>146</v>
      </c>
      <c r="AQ17" s="129"/>
      <c r="AR17" s="129"/>
      <c r="AS17" s="129"/>
      <c r="AT17" s="129"/>
      <c r="AU17" s="129"/>
      <c r="AV17" s="272" t="s">
        <v>145</v>
      </c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4"/>
      <c r="BL17" s="256">
        <f>-доходы!BJ18</f>
        <v>-17636400</v>
      </c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8"/>
      <c r="CF17" s="120">
        <f>-доходы!CF18</f>
        <v>-13958235.54</v>
      </c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  <c r="ED17" s="271"/>
      <c r="EE17" s="271">
        <f>CF17</f>
        <v>-13958235.54</v>
      </c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56">
        <f>BL17-CF17</f>
        <v>-3678164.460000001</v>
      </c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8"/>
    </row>
    <row r="18" spans="1:166" s="35" customFormat="1" ht="32.25" customHeight="1">
      <c r="A18" s="279" t="s">
        <v>404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129" t="s">
        <v>144</v>
      </c>
      <c r="AQ18" s="129"/>
      <c r="AR18" s="129"/>
      <c r="AS18" s="129"/>
      <c r="AT18" s="129"/>
      <c r="AU18" s="129"/>
      <c r="AV18" s="272" t="s">
        <v>143</v>
      </c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4"/>
      <c r="BL18" s="256">
        <f>расходы!H4</f>
        <v>19496600</v>
      </c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8"/>
      <c r="CF18" s="120">
        <f>расходы!I4</f>
        <v>14028320.91</v>
      </c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  <c r="DR18" s="271"/>
      <c r="DS18" s="271"/>
      <c r="DT18" s="271"/>
      <c r="DU18" s="271"/>
      <c r="DV18" s="271"/>
      <c r="DW18" s="271"/>
      <c r="DX18" s="271"/>
      <c r="DY18" s="271"/>
      <c r="DZ18" s="271"/>
      <c r="EA18" s="271"/>
      <c r="EB18" s="271"/>
      <c r="EC18" s="271"/>
      <c r="ED18" s="271"/>
      <c r="EE18" s="271">
        <f>CF18</f>
        <v>14028320.91</v>
      </c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56">
        <f>BL18-CF18</f>
        <v>5468279.09</v>
      </c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8"/>
    </row>
    <row r="19" spans="1:166" s="35" customFormat="1" ht="32.25" customHeight="1">
      <c r="A19" s="260" t="s">
        <v>405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2"/>
      <c r="AP19" s="263" t="s">
        <v>406</v>
      </c>
      <c r="AQ19" s="264"/>
      <c r="AR19" s="264"/>
      <c r="AS19" s="264"/>
      <c r="AT19" s="264"/>
      <c r="AU19" s="265"/>
      <c r="AV19" s="256" t="s">
        <v>149</v>
      </c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8"/>
      <c r="BL19" s="256" t="s">
        <v>149</v>
      </c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8"/>
      <c r="CF19" s="272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4"/>
      <c r="CW19" s="256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8"/>
      <c r="DN19" s="256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8"/>
      <c r="EE19" s="256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8"/>
      <c r="ET19" s="256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8"/>
    </row>
    <row r="20" spans="1:166" s="35" customFormat="1" ht="57.75" customHeight="1">
      <c r="A20" s="267" t="s">
        <v>410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9"/>
      <c r="AP20" s="263" t="s">
        <v>407</v>
      </c>
      <c r="AQ20" s="264"/>
      <c r="AR20" s="264"/>
      <c r="AS20" s="264"/>
      <c r="AT20" s="264"/>
      <c r="AU20" s="265"/>
      <c r="AV20" s="256" t="s">
        <v>149</v>
      </c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8"/>
      <c r="BL20" s="256" t="s">
        <v>149</v>
      </c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8"/>
      <c r="CF20" s="272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4"/>
      <c r="CW20" s="256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8"/>
      <c r="DN20" s="256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8"/>
      <c r="EE20" s="256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8"/>
      <c r="ET20" s="256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8"/>
    </row>
    <row r="21" spans="1:166" s="35" customFormat="1" ht="32.25" customHeight="1">
      <c r="A21" s="260" t="s">
        <v>411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2"/>
      <c r="AP21" s="263"/>
      <c r="AQ21" s="264"/>
      <c r="AR21" s="264"/>
      <c r="AS21" s="264"/>
      <c r="AT21" s="264"/>
      <c r="AU21" s="265"/>
      <c r="AV21" s="256" t="s">
        <v>149</v>
      </c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8"/>
      <c r="BL21" s="256" t="s">
        <v>149</v>
      </c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8"/>
      <c r="CF21" s="272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4"/>
      <c r="CW21" s="256"/>
      <c r="CX21" s="257"/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8"/>
      <c r="DN21" s="256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7"/>
      <c r="EB21" s="257"/>
      <c r="EC21" s="257"/>
      <c r="ED21" s="258"/>
      <c r="EE21" s="256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8"/>
      <c r="ET21" s="256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58"/>
    </row>
    <row r="22" spans="1:166" s="35" customFormat="1" ht="32.25" customHeight="1">
      <c r="A22" s="260" t="s">
        <v>412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2"/>
      <c r="AP22" s="263" t="s">
        <v>408</v>
      </c>
      <c r="AQ22" s="264"/>
      <c r="AR22" s="264"/>
      <c r="AS22" s="264"/>
      <c r="AT22" s="264"/>
      <c r="AU22" s="265"/>
      <c r="AV22" s="256" t="s">
        <v>149</v>
      </c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8"/>
      <c r="BL22" s="256" t="s">
        <v>149</v>
      </c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8"/>
      <c r="CF22" s="272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  <c r="CV22" s="274"/>
      <c r="CW22" s="256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8"/>
      <c r="DN22" s="256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8"/>
      <c r="EE22" s="256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8"/>
      <c r="ET22" s="256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8"/>
    </row>
    <row r="23" spans="1:166" s="35" customFormat="1" ht="32.25" customHeight="1">
      <c r="A23" s="260" t="s">
        <v>413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2"/>
      <c r="AP23" s="263" t="s">
        <v>409</v>
      </c>
      <c r="AQ23" s="264"/>
      <c r="AR23" s="264"/>
      <c r="AS23" s="264"/>
      <c r="AT23" s="264"/>
      <c r="AU23" s="265"/>
      <c r="AV23" s="256" t="s">
        <v>149</v>
      </c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8"/>
      <c r="BL23" s="256" t="s">
        <v>149</v>
      </c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8"/>
      <c r="CF23" s="272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4"/>
      <c r="CW23" s="256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8"/>
      <c r="DN23" s="256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8"/>
      <c r="EE23" s="256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8"/>
      <c r="ET23" s="256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8"/>
    </row>
    <row r="24" spans="1:166" s="35" customFormat="1" ht="18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02"/>
      <c r="BE24" s="55"/>
      <c r="BF24" s="55"/>
      <c r="BG24" s="55"/>
      <c r="BH24" s="55"/>
      <c r="BI24" s="103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2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55"/>
      <c r="FI24" s="55"/>
      <c r="FJ24" s="56"/>
    </row>
    <row r="25" spans="1:166" s="35" customFormat="1" ht="37.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02"/>
      <c r="BE25" s="55"/>
      <c r="BF25" s="55"/>
      <c r="BG25" s="55"/>
      <c r="BH25" s="55"/>
      <c r="BI25" s="103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2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55"/>
      <c r="FI25" s="55"/>
      <c r="FJ25" s="56" t="s">
        <v>398</v>
      </c>
    </row>
    <row r="26" spans="1:166" s="35" customFormat="1" ht="35.25" customHeight="1">
      <c r="A26" s="299" t="s">
        <v>162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87" t="s">
        <v>395</v>
      </c>
      <c r="AQ26" s="287"/>
      <c r="AR26" s="287"/>
      <c r="AS26" s="287"/>
      <c r="AT26" s="287"/>
      <c r="AU26" s="287"/>
      <c r="AV26" s="288" t="s">
        <v>396</v>
      </c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1"/>
      <c r="BL26" s="288" t="s">
        <v>397</v>
      </c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1"/>
      <c r="CF26" s="305" t="s">
        <v>160</v>
      </c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305"/>
      <c r="DG26" s="305"/>
      <c r="DH26" s="305"/>
      <c r="DI26" s="305"/>
      <c r="DJ26" s="305"/>
      <c r="DK26" s="305"/>
      <c r="DL26" s="305"/>
      <c r="DM26" s="305"/>
      <c r="DN26" s="305"/>
      <c r="DO26" s="305"/>
      <c r="DP26" s="305"/>
      <c r="DQ26" s="305"/>
      <c r="DR26" s="305"/>
      <c r="DS26" s="305"/>
      <c r="DT26" s="305"/>
      <c r="DU26" s="305"/>
      <c r="DV26" s="305"/>
      <c r="DW26" s="305"/>
      <c r="DX26" s="305"/>
      <c r="DY26" s="305"/>
      <c r="DZ26" s="305"/>
      <c r="EA26" s="305"/>
      <c r="EB26" s="305"/>
      <c r="EC26" s="305"/>
      <c r="ED26" s="305"/>
      <c r="EE26" s="305"/>
      <c r="EF26" s="305"/>
      <c r="EG26" s="305"/>
      <c r="EH26" s="305"/>
      <c r="EI26" s="305"/>
      <c r="EJ26" s="305"/>
      <c r="EK26" s="305"/>
      <c r="EL26" s="305"/>
      <c r="EM26" s="305"/>
      <c r="EN26" s="305"/>
      <c r="EO26" s="305"/>
      <c r="EP26" s="305"/>
      <c r="EQ26" s="305"/>
      <c r="ER26" s="305"/>
      <c r="ES26" s="305"/>
      <c r="ET26" s="288" t="s">
        <v>159</v>
      </c>
      <c r="EU26" s="289"/>
      <c r="EV26" s="289"/>
      <c r="EW26" s="289"/>
      <c r="EX26" s="289"/>
      <c r="EY26" s="289"/>
      <c r="EZ26" s="289"/>
      <c r="FA26" s="289"/>
      <c r="FB26" s="289"/>
      <c r="FC26" s="289"/>
      <c r="FD26" s="289"/>
      <c r="FE26" s="289"/>
      <c r="FF26" s="289"/>
      <c r="FG26" s="289"/>
      <c r="FH26" s="289"/>
      <c r="FI26" s="289"/>
      <c r="FJ26" s="290"/>
    </row>
    <row r="27" spans="1:166" s="35" customFormat="1" ht="75.75" customHeight="1">
      <c r="A27" s="299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87"/>
      <c r="AQ27" s="287"/>
      <c r="AR27" s="287"/>
      <c r="AS27" s="287"/>
      <c r="AT27" s="287"/>
      <c r="AU27" s="287"/>
      <c r="AV27" s="302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4"/>
      <c r="BL27" s="302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4"/>
      <c r="CF27" s="287" t="s">
        <v>394</v>
      </c>
      <c r="CG27" s="287"/>
      <c r="CH27" s="287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 t="s">
        <v>158</v>
      </c>
      <c r="CX27" s="287"/>
      <c r="CY27" s="287"/>
      <c r="CZ27" s="287"/>
      <c r="DA27" s="287"/>
      <c r="DB27" s="287"/>
      <c r="DC27" s="287"/>
      <c r="DD27" s="287"/>
      <c r="DE27" s="287"/>
      <c r="DF27" s="287"/>
      <c r="DG27" s="287"/>
      <c r="DH27" s="287"/>
      <c r="DI27" s="287"/>
      <c r="DJ27" s="287"/>
      <c r="DK27" s="287"/>
      <c r="DL27" s="287"/>
      <c r="DM27" s="287"/>
      <c r="DN27" s="287" t="s">
        <v>157</v>
      </c>
      <c r="DO27" s="287"/>
      <c r="DP27" s="287"/>
      <c r="DQ27" s="287"/>
      <c r="DR27" s="287"/>
      <c r="DS27" s="287"/>
      <c r="DT27" s="287"/>
      <c r="DU27" s="287"/>
      <c r="DV27" s="287"/>
      <c r="DW27" s="287"/>
      <c r="DX27" s="287"/>
      <c r="DY27" s="287"/>
      <c r="DZ27" s="287"/>
      <c r="EA27" s="287"/>
      <c r="EB27" s="287"/>
      <c r="EC27" s="287"/>
      <c r="ED27" s="287"/>
      <c r="EE27" s="287" t="s">
        <v>156</v>
      </c>
      <c r="EF27" s="287"/>
      <c r="EG27" s="287"/>
      <c r="EH27" s="287"/>
      <c r="EI27" s="287"/>
      <c r="EJ27" s="287"/>
      <c r="EK27" s="287"/>
      <c r="EL27" s="287"/>
      <c r="EM27" s="287"/>
      <c r="EN27" s="287"/>
      <c r="EO27" s="287"/>
      <c r="EP27" s="287"/>
      <c r="EQ27" s="287"/>
      <c r="ER27" s="287"/>
      <c r="ES27" s="287"/>
      <c r="ET27" s="291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2"/>
      <c r="FI27" s="292"/>
      <c r="FJ27" s="293"/>
    </row>
    <row r="28" spans="1:166" s="35" customFormat="1" ht="18.75">
      <c r="A28" s="270">
        <v>1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>
        <v>2</v>
      </c>
      <c r="AQ28" s="270"/>
      <c r="AR28" s="270"/>
      <c r="AS28" s="270"/>
      <c r="AT28" s="270"/>
      <c r="AU28" s="270"/>
      <c r="AV28" s="284">
        <v>3</v>
      </c>
      <c r="AW28" s="285"/>
      <c r="AX28" s="285"/>
      <c r="AY28" s="285"/>
      <c r="AZ28" s="285"/>
      <c r="BA28" s="285"/>
      <c r="BB28" s="285"/>
      <c r="BC28" s="285"/>
      <c r="BD28" s="285"/>
      <c r="BE28" s="285"/>
      <c r="BF28" s="285"/>
      <c r="BG28" s="285"/>
      <c r="BH28" s="285"/>
      <c r="BI28" s="285"/>
      <c r="BJ28" s="285"/>
      <c r="BK28" s="286"/>
      <c r="BL28" s="284">
        <v>4</v>
      </c>
      <c r="BM28" s="285"/>
      <c r="BN28" s="285"/>
      <c r="BO28" s="285"/>
      <c r="BP28" s="285"/>
      <c r="BQ28" s="285"/>
      <c r="BR28" s="285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6"/>
      <c r="CF28" s="270">
        <v>5</v>
      </c>
      <c r="CG28" s="270"/>
      <c r="CH28" s="270"/>
      <c r="CI28" s="270"/>
      <c r="CJ28" s="270"/>
      <c r="CK28" s="270"/>
      <c r="CL28" s="270"/>
      <c r="CM28" s="270"/>
      <c r="CN28" s="270"/>
      <c r="CO28" s="270"/>
      <c r="CP28" s="270"/>
      <c r="CQ28" s="270"/>
      <c r="CR28" s="270"/>
      <c r="CS28" s="270"/>
      <c r="CT28" s="270"/>
      <c r="CU28" s="270"/>
      <c r="CV28" s="270"/>
      <c r="CW28" s="270">
        <v>6</v>
      </c>
      <c r="CX28" s="270"/>
      <c r="CY28" s="270"/>
      <c r="CZ28" s="270"/>
      <c r="DA28" s="270"/>
      <c r="DB28" s="270"/>
      <c r="DC28" s="270"/>
      <c r="DD28" s="270"/>
      <c r="DE28" s="270"/>
      <c r="DF28" s="270"/>
      <c r="DG28" s="270"/>
      <c r="DH28" s="270"/>
      <c r="DI28" s="270"/>
      <c r="DJ28" s="270"/>
      <c r="DK28" s="270"/>
      <c r="DL28" s="270"/>
      <c r="DM28" s="270"/>
      <c r="DN28" s="270">
        <v>7</v>
      </c>
      <c r="DO28" s="270"/>
      <c r="DP28" s="270"/>
      <c r="DQ28" s="270"/>
      <c r="DR28" s="270"/>
      <c r="DS28" s="270"/>
      <c r="DT28" s="270"/>
      <c r="DU28" s="270"/>
      <c r="DV28" s="270"/>
      <c r="DW28" s="270"/>
      <c r="DX28" s="270"/>
      <c r="DY28" s="270"/>
      <c r="DZ28" s="270"/>
      <c r="EA28" s="270"/>
      <c r="EB28" s="270"/>
      <c r="EC28" s="270"/>
      <c r="ED28" s="270"/>
      <c r="EE28" s="270">
        <v>8</v>
      </c>
      <c r="EF28" s="270"/>
      <c r="EG28" s="270"/>
      <c r="EH28" s="270"/>
      <c r="EI28" s="270"/>
      <c r="EJ28" s="270"/>
      <c r="EK28" s="270"/>
      <c r="EL28" s="270"/>
      <c r="EM28" s="270"/>
      <c r="EN28" s="270"/>
      <c r="EO28" s="270"/>
      <c r="EP28" s="270"/>
      <c r="EQ28" s="270"/>
      <c r="ER28" s="270"/>
      <c r="ES28" s="270"/>
      <c r="ET28" s="284">
        <v>9</v>
      </c>
      <c r="EU28" s="294"/>
      <c r="EV28" s="294"/>
      <c r="EW28" s="294"/>
      <c r="EX28" s="294"/>
      <c r="EY28" s="294"/>
      <c r="EZ28" s="294"/>
      <c r="FA28" s="294"/>
      <c r="FB28" s="294"/>
      <c r="FC28" s="294"/>
      <c r="FD28" s="294"/>
      <c r="FE28" s="294"/>
      <c r="FF28" s="294"/>
      <c r="FG28" s="294"/>
      <c r="FH28" s="294"/>
      <c r="FI28" s="294"/>
      <c r="FJ28" s="295"/>
    </row>
    <row r="29" spans="1:166" s="35" customFormat="1" ht="45.75" customHeight="1">
      <c r="A29" s="283" t="s">
        <v>417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2" t="s">
        <v>414</v>
      </c>
      <c r="AQ29" s="282"/>
      <c r="AR29" s="282"/>
      <c r="AS29" s="282"/>
      <c r="AT29" s="282"/>
      <c r="AU29" s="282"/>
      <c r="AV29" s="256" t="s">
        <v>149</v>
      </c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8"/>
      <c r="BL29" s="256" t="s">
        <v>149</v>
      </c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8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1"/>
      <c r="DT29" s="271"/>
      <c r="DU29" s="271"/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56" t="s">
        <v>149</v>
      </c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8"/>
    </row>
    <row r="30" spans="1:166" s="35" customFormat="1" ht="32.25" customHeight="1">
      <c r="A30" s="281" t="s">
        <v>154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2"/>
      <c r="AQ30" s="282"/>
      <c r="AR30" s="282"/>
      <c r="AS30" s="282"/>
      <c r="AT30" s="282"/>
      <c r="AU30" s="282"/>
      <c r="AV30" s="256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8"/>
      <c r="BL30" s="256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8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1"/>
      <c r="DU30" s="271"/>
      <c r="DV30" s="271"/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56"/>
      <c r="EU30" s="257"/>
      <c r="EV30" s="257"/>
      <c r="EW30" s="257"/>
      <c r="EX30" s="257"/>
      <c r="EY30" s="257"/>
      <c r="EZ30" s="257"/>
      <c r="FA30" s="257"/>
      <c r="FB30" s="257"/>
      <c r="FC30" s="257"/>
      <c r="FD30" s="257"/>
      <c r="FE30" s="257"/>
      <c r="FF30" s="257"/>
      <c r="FG30" s="257"/>
      <c r="FH30" s="257"/>
      <c r="FI30" s="257"/>
      <c r="FJ30" s="258"/>
    </row>
    <row r="31" spans="1:166" s="35" customFormat="1" ht="32.25" customHeight="1">
      <c r="A31" s="280" t="s">
        <v>418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280"/>
      <c r="AH31" s="280"/>
      <c r="AI31" s="280"/>
      <c r="AJ31" s="280"/>
      <c r="AK31" s="280"/>
      <c r="AL31" s="280"/>
      <c r="AM31" s="280"/>
      <c r="AN31" s="280"/>
      <c r="AO31" s="280"/>
      <c r="AP31" s="129" t="s">
        <v>415</v>
      </c>
      <c r="AQ31" s="129"/>
      <c r="AR31" s="129"/>
      <c r="AS31" s="129"/>
      <c r="AT31" s="129"/>
      <c r="AU31" s="129"/>
      <c r="AV31" s="256" t="s">
        <v>149</v>
      </c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8"/>
      <c r="BL31" s="256" t="s">
        <v>149</v>
      </c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8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56" t="s">
        <v>149</v>
      </c>
      <c r="EU31" s="257"/>
      <c r="EV31" s="257"/>
      <c r="EW31" s="257"/>
      <c r="EX31" s="257"/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58"/>
    </row>
    <row r="32" spans="1:166" s="35" customFormat="1" ht="32.25" customHeight="1">
      <c r="A32" s="280" t="s">
        <v>419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129" t="s">
        <v>416</v>
      </c>
      <c r="AQ32" s="129"/>
      <c r="AR32" s="129"/>
      <c r="AS32" s="129"/>
      <c r="AT32" s="129"/>
      <c r="AU32" s="129"/>
      <c r="AV32" s="256" t="s">
        <v>149</v>
      </c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8"/>
      <c r="BL32" s="256" t="s">
        <v>149</v>
      </c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8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56" t="s">
        <v>149</v>
      </c>
      <c r="EU32" s="257"/>
      <c r="EV32" s="257"/>
      <c r="EW32" s="257"/>
      <c r="EX32" s="257"/>
      <c r="EY32" s="257"/>
      <c r="EZ32" s="257"/>
      <c r="FA32" s="257"/>
      <c r="FB32" s="257"/>
      <c r="FC32" s="257"/>
      <c r="FD32" s="257"/>
      <c r="FE32" s="257"/>
      <c r="FF32" s="257"/>
      <c r="FG32" s="257"/>
      <c r="FH32" s="257"/>
      <c r="FI32" s="257"/>
      <c r="FJ32" s="258"/>
    </row>
    <row r="33" s="35" customFormat="1" ht="27.75" customHeight="1"/>
    <row r="34" spans="1:84" s="35" customFormat="1" ht="47.25" customHeight="1">
      <c r="A34" s="92" t="s">
        <v>433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H34" s="266" t="s">
        <v>434</v>
      </c>
      <c r="AI34" s="266"/>
      <c r="AJ34" s="266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CF34" s="35" t="s">
        <v>142</v>
      </c>
    </row>
    <row r="35" spans="14:149" s="35" customFormat="1" ht="20.25">
      <c r="N35" s="255" t="s">
        <v>139</v>
      </c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H35" s="259" t="s">
        <v>138</v>
      </c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CF35" s="35" t="s">
        <v>141</v>
      </c>
      <c r="CG35" s="35" t="s">
        <v>354</v>
      </c>
      <c r="DC35" s="252"/>
      <c r="DD35" s="252"/>
      <c r="DE35" s="252"/>
      <c r="DF35" s="252"/>
      <c r="DG35" s="252"/>
      <c r="DH35" s="252"/>
      <c r="DI35" s="252"/>
      <c r="DJ35" s="252"/>
      <c r="DK35" s="252"/>
      <c r="DL35" s="252"/>
      <c r="DM35" s="252"/>
      <c r="DN35" s="252"/>
      <c r="DO35" s="252"/>
      <c r="DP35" s="252"/>
      <c r="DS35" s="275" t="s">
        <v>367</v>
      </c>
      <c r="DT35" s="275"/>
      <c r="DU35" s="275"/>
      <c r="DV35" s="275"/>
      <c r="DW35" s="275"/>
      <c r="DX35" s="275"/>
      <c r="DY35" s="275"/>
      <c r="DZ35" s="275"/>
      <c r="EA35" s="275"/>
      <c r="EB35" s="275"/>
      <c r="EC35" s="275"/>
      <c r="ED35" s="275"/>
      <c r="EE35" s="275"/>
      <c r="EF35" s="275"/>
      <c r="EG35" s="275"/>
      <c r="EH35" s="275"/>
      <c r="EI35" s="275"/>
      <c r="EJ35" s="275"/>
      <c r="EK35" s="275"/>
      <c r="EL35" s="275"/>
      <c r="EM35" s="275"/>
      <c r="EN35" s="275"/>
      <c r="EO35" s="275"/>
      <c r="EP35" s="275"/>
      <c r="EQ35" s="275"/>
      <c r="ER35" s="275"/>
      <c r="ES35" s="275"/>
    </row>
    <row r="36" spans="1:153" s="35" customFormat="1" ht="44.25" customHeight="1">
      <c r="A36" s="35" t="s">
        <v>140</v>
      </c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H36" s="266" t="s">
        <v>466</v>
      </c>
      <c r="AI36" s="266"/>
      <c r="AJ36" s="266"/>
      <c r="AK36" s="266"/>
      <c r="AL36" s="266"/>
      <c r="AM36" s="266"/>
      <c r="AN36" s="266"/>
      <c r="AO36" s="266"/>
      <c r="AP36" s="266"/>
      <c r="AQ36" s="266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DC36" s="255" t="s">
        <v>139</v>
      </c>
      <c r="DD36" s="255"/>
      <c r="DE36" s="255"/>
      <c r="DF36" s="255"/>
      <c r="DG36" s="255"/>
      <c r="DH36" s="255"/>
      <c r="DI36" s="255"/>
      <c r="DJ36" s="255"/>
      <c r="DK36" s="255"/>
      <c r="DL36" s="255"/>
      <c r="DM36" s="255"/>
      <c r="DN36" s="255"/>
      <c r="DO36" s="255"/>
      <c r="DP36" s="255"/>
      <c r="DS36" s="255" t="s">
        <v>138</v>
      </c>
      <c r="DT36" s="255"/>
      <c r="DU36" s="255"/>
      <c r="DV36" s="255"/>
      <c r="DW36" s="255"/>
      <c r="DX36" s="255"/>
      <c r="DY36" s="255"/>
      <c r="DZ36" s="255"/>
      <c r="EA36" s="255"/>
      <c r="EB36" s="255"/>
      <c r="EC36" s="255"/>
      <c r="ED36" s="255"/>
      <c r="EE36" s="255"/>
      <c r="EF36" s="255"/>
      <c r="EG36" s="255"/>
      <c r="EH36" s="255"/>
      <c r="EI36" s="255"/>
      <c r="EJ36" s="255"/>
      <c r="EK36" s="255"/>
      <c r="EL36" s="255"/>
      <c r="EM36" s="255"/>
      <c r="EN36" s="255"/>
      <c r="EO36" s="255"/>
      <c r="EP36" s="255"/>
      <c r="EQ36" s="255"/>
      <c r="ER36" s="255"/>
      <c r="ES36" s="255"/>
      <c r="EW36" s="83"/>
    </row>
    <row r="37" spans="18:60" s="35" customFormat="1" ht="15.75" customHeight="1">
      <c r="R37" s="255" t="s">
        <v>139</v>
      </c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H37" s="259" t="s">
        <v>138</v>
      </c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53" t="s">
        <v>137</v>
      </c>
      <c r="B39" s="253"/>
      <c r="C39" s="254" t="s">
        <v>350</v>
      </c>
      <c r="D39" s="254"/>
      <c r="E39" s="254"/>
      <c r="F39" s="35" t="s">
        <v>137</v>
      </c>
      <c r="I39" s="252" t="s">
        <v>486</v>
      </c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3">
        <v>20</v>
      </c>
      <c r="Z39" s="253"/>
      <c r="AA39" s="253"/>
      <c r="AB39" s="253"/>
      <c r="AC39" s="253"/>
      <c r="AD39" s="167" t="s">
        <v>465</v>
      </c>
      <c r="AE39" s="167"/>
      <c r="AF39" s="167"/>
      <c r="BL39" s="39"/>
      <c r="BM39" s="38" t="s">
        <v>136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2020-09-03T13:06:02Z</cp:lastPrinted>
  <dcterms:created xsi:type="dcterms:W3CDTF">2015-02-02T08:55:52Z</dcterms:created>
  <dcterms:modified xsi:type="dcterms:W3CDTF">2020-09-17T11:19:09Z</dcterms:modified>
  <cp:category/>
  <cp:version/>
  <cp:contentType/>
  <cp:contentStatus/>
</cp:coreProperties>
</file>