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'доходы'!$A$1:$FJ$144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<sst xmlns="http://schemas.openxmlformats.org/spreadsheetml/2006/main" count="1705" uniqueCount="510">
  <si>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</si>
  <si>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</si>
  <si>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</si>
  <si>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</si>
  <si>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</si>
  <si>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</si>
  <si>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</si>
  <si>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</si>
  <si>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</si>
  <si>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</si>
  <si>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</si>
  <si>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</si>
  <si>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</si>
  <si>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</si>
  <si>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</si>
  <si>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</si>
  <si>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</si>
  <si>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</si>
  <si>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</si>
  <si>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</si>
  <si>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</si>
  <si>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</si>
  <si>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</si>
  <si>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</si>
  <si>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</si>
  <si>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</si>
  <si>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</si>
  <si>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</si>
  <si>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</si>
  <si>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</si>
  <si>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</si>
  <si>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</si>
  <si>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</si>
  <si>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</si>
  <si>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</si>
  <si>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</si>
  <si>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</si>
  <si>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</si>
  <si>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</si>
  <si>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</si>
  <si>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</si>
  <si>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</si>
  <si>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</si>
  <si>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</si>
  <si>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</si>
  <si>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</si>
  <si>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</si>
  <si>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</si>
  <si>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</si>
  <si>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</si>
  <si>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</si>
  <si>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</si>
  <si>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</si>
  <si>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</si>
  <si>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</si>
  <si>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</si>
  <si>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</si>
  <si>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</si>
  <si>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</si>
  <si>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</si>
  <si>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</si>
  <si>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</si>
  <si>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</si>
  <si>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</si>
  <si>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</si>
  <si>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</si>
  <si>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</si>
  <si>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</si>
  <si>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</si>
  <si>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</si>
  <si>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</si>
  <si>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</si>
  <si>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</si>
  <si>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</si>
  <si>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</si>
  <si>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</si>
  <si>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</si>
  <si>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</si>
  <si>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</si>
  <si>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</si>
  <si>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</si>
  <si>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</si>
  <si>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</si>
  <si>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</si>
  <si>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</si>
  <si>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</si>
  <si>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</si>
  <si>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</si>
  <si>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</si>
  <si>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</si>
  <si>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</si>
  <si>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</si>
  <si>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</si>
  <si>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</si>
  <si>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</si>
  <si>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</si>
  <si>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</si>
  <si>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</si>
  <si>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</si>
  <si>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</si>
  <si>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</si>
  <si>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</si>
  <si>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</si>
  <si>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</si>
  <si>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</si>
  <si>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</si>
  <si>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</si>
  <si>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</si>
  <si>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</si>
  <si>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</si>
  <si>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</si>
  <si>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</si>
  <si>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</si>
  <si>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</si>
  <si>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</si>
  <si>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</si>
  <si>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</si>
  <si>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</si>
  <si>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</si>
  <si>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</si>
  <si>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</si>
  <si>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</si>
  <si>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</si>
  <si>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</si>
  <si>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</si>
  <si>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</si>
  <si>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</si>
  <si>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</si>
  <si>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</si>
  <si>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</si>
  <si>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</si>
  <si>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</si>
  <si>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</si>
  <si>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</si>
  <si>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</si>
  <si>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</si>
  <si>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</si>
  <si>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</si>
  <si>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</si>
  <si>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</si>
  <si>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</si>
  <si>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</si>
  <si>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</si>
  <si>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</si>
  <si>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</si>
  <si>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</si>
  <si>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</si>
  <si>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</si>
  <si>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</si>
  <si>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</si>
  <si>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</si>
  <si>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</si>
  <si>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</si>
  <si>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</si>
  <si>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</si>
  <si>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</si>
  <si>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</si>
  <si>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</si>
  <si>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</si>
  <si>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</si>
  <si>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</si>
  <si>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</si>
  <si>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</si>
  <si>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</si>
  <si>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</si>
  <si>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</si>
  <si>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</si>
  <si>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</si>
  <si>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</si>
  <si>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</si>
  <si>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</si>
  <si>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</si>
  <si>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</si>
  <si>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</si>
  <si>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</si>
  <si>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</si>
  <si>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</si>
  <si>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</si>
  <si>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</si>
  <si>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</si>
  <si>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</si>
  <si>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</si>
  <si>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</si>
  <si>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</si>
  <si>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</si>
  <si>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</si>
  <si>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</si>
  <si>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</si>
  <si>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</si>
  <si>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</si>
  <si>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</si>
  <si>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</si>
  <si>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</si>
  <si>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</si>
  <si>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</si>
  <si>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</si>
  <si>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</si>
  <si>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</si>
  <si>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</si>
  <si>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</si>
  <si>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</si>
  <si>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</si>
  <si>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</si>
  <si>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</si>
  <si>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</si>
  <si>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</si>
  <si>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</si>
  <si>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</si>
  <si>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</si>
  <si>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</si>
  <si>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</si>
  <si>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</si>
  <si>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</si>
  <si>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</si>
  <si>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</si>
  <si>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</si>
  <si>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</si>
  <si>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</si>
  <si>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</si>
  <si>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</si>
  <si>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</si>
  <si>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</si>
  <si>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</si>
  <si>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</si>
  <si>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</si>
  <si>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</si>
  <si>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</si>
  <si>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</si>
  <si>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</si>
  <si>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</si>
  <si>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</si>
  <si>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</si>
  <si>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</si>
  <si>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</si>
  <si>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</si>
  <si>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</si>
  <si>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</si>
  <si>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</si>
  <si>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</si>
  <si>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</si>
  <si>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</si>
  <si>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</si>
  <si>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</si>
  <si>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</si>
  <si>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</si>
  <si>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</si>
  <si>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</si>
  <si>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</si>
  <si>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</si>
  <si>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</si>
  <si>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</si>
  <si>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</si>
  <si>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</si>
  <si>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</si>
  <si>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</si>
  <si>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</si>
  <si>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</si>
  <si>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</si>
  <si>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</si>
  <si>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</si>
  <si>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</si>
  <si>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</si>
  <si>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</si>
  <si>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</si>
  <si>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</si>
  <si>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</si>
  <si>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</si>
  <si>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</si>
  <si>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</si>
  <si>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</si>
  <si>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</si>
  <si>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</si>
  <si>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</si>
  <si>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</si>
  <si>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</si>
  <si>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</si>
  <si>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</si>
  <si>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</si>
  <si>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</si>
  <si>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</si>
  <si>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</si>
  <si>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</si>
  <si>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</si>
  <si>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</si>
  <si>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</si>
  <si>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</si>
  <si>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</si>
  <si>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</si>
  <si>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</si>
  <si>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</si>
  <si>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</si>
  <si>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</si>
  <si>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</si>
  <si>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</si>
  <si>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</si>
  <si>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</si>
  <si>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</si>
  <si>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</si>
  <si>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</si>
  <si>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</si>
  <si>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</si>
  <si>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</si>
  <si>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</si>
  <si>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</si>
  <si>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</si>
  <si>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</si>
  <si>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</si>
  <si>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</si>
  <si>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</si>
  <si>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</si>
  <si>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</si>
  <si>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</si>
  <si>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</si>
  <si>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</si>
  <si>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</si>
  <si>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</si>
  <si>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</si>
  <si>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</si>
  <si>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</si>
  <si>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</si>
  <si>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</si>
  <si>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</si>
  <si>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</si>
  <si>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</si>
  <si>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</si>
  <si>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</si>
  <si>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</si>
  <si>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</si>
  <si>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</si>
  <si>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</si>
  <si>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</si>
  <si>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</si>
  <si>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</si>
  <si>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</si>
  <si>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</si>
  <si>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</si>
  <si>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</si>
  <si>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</si>
  <si>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</si>
  <si>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</si>
  <si>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</si>
  <si>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</si>
  <si>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</si>
  <si>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</si>
  <si>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</si>
  <si>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</si>
  <si>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</si>
  <si>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</si>
  <si>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</si>
  <si>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</si>
  <si>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</si>
  <si>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</si>
  <si>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</si>
  <si>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</si>
  <si>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</si>
  <si>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</si>
  <si>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</si>
  <si>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</si>
  <si>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</si>
  <si>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</si>
  <si>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</si>
  <si>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</si>
  <si>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</si>
  <si>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</si>
  <si>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</si>
  <si>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</si>
  <si>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</si>
  <si>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</si>
  <si>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</si>
  <si>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</si>
  <si>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</si>
  <si>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</si>
  <si>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</si>
  <si>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</si>
  <si>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</si>
  <si>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</si>
  <si>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</si>
  <si>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</si>
  <si>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</si>
  <si>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</si>
  <si>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</si>
  <si>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</si>
  <si>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</si>
  <si>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</si>
  <si>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</si>
  <si>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</si>
  <si>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</si>
  <si>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</si>
  <si>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</si>
  <si>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</si>
  <si>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</si>
  <si>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</si>
  <si>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</si>
  <si>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</si>
  <si>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</si>
  <si>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</si>
  <si>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</si>
  <si>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</si>
  <si>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</si>
  <si>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</si>
  <si>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</si>
  <si>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</si>
  <si>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</si>
  <si>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</si>
  <si>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</si>
  <si>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</si>
  <si>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</si>
  <si>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</si>
  <si>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</si>
  <si>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</si>
  <si>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</si>
  <si>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</si>
  <si>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</si>
  <si>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</si>
  <si>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</si>
  <si>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</si>
  <si>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</si>
  <si>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</si>
  <si>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</si>
  <si>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</si>
  <si>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</si>
  <si>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</si>
  <si>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</si>
  <si>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</si>
  <si>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</si>
  <si>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</si>
  <si>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</si>
  <si>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</si>
  <si>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</si>
  <si>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</si>
  <si>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</si>
  <si>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</si>
  <si>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</si>
  <si>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</si>
  <si>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</si>
  <si>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</si>
  <si>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</si>
  <si>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</si>
  <si>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</si>
  <si>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</si>
  <si>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</si>
  <si>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</si>
  <si>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</si>
  <si>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</si>
  <si>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</si>
  <si>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</si>
  <si>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</si>
  <si>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</si>
  <si>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</si>
  <si>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</si>
  <si>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</si>
  <si>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</si>
  <si>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</si>
  <si>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</si>
  <si>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</si>
  <si>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</si>
  <si>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</si>
  <si>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</si>
  <si>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</si>
  <si>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</si>
  <si>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</si>
  <si>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</si>
  <si>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</si>
  <si>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</si>
  <si>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</si>
  <si>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</si>
  <si>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</si>
  <si>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</si>
  <si>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</si>
  <si>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</si>
  <si>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</si>
  <si>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</si>
  <si>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</si>
  <si>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</si>
  <si>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</si>
  <si>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</si>
  <si>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</si>
  <si>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</si>
  <si>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</si>
  <si>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</si>
  <si>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</si>
  <si>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</si>
  <si>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</si>
  <si>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</si>
  <si>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</si>
  <si>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22 г</t>
  </si>
  <si>
    <t>1 13 00000 00 0000 000</t>
  </si>
  <si>
    <t>ДОХОДЫ ОТ ОКАЗАНИЯ ПЛАТНЫХ УСЛУГ И КОМПЕНСАЦИИ ЗАТРАТ ГОСУДАРСТВА</t>
  </si>
  <si>
    <t>1 13 02995 10 0000 130</t>
  </si>
  <si>
    <t>Доходы от компенсации затрат государства</t>
  </si>
  <si>
    <t>1 13 02000 00 0000 000</t>
  </si>
  <si>
    <t>Прочие доходы от компенсации затрат государства</t>
  </si>
  <si>
    <t>Прочие доходы от компенсации затрат бюджетов поселений</t>
  </si>
  <si>
    <t>1 13 02990 00 0000 130</t>
  </si>
  <si>
    <t>Прочие доходы от компенсации затрат бюджетов сельских поселений</t>
  </si>
  <si>
    <t>1 13 02995 00 0000 130</t>
  </si>
  <si>
    <t xml:space="preserve">Имущественный взнос "Ростовскому областному фонду содействия капитальному ремонту" </t>
  </si>
  <si>
    <t>0510068080</t>
  </si>
  <si>
    <t>225</t>
  </si>
  <si>
    <t>244</t>
  </si>
  <si>
    <t>2 02 15001 10 0000 150</t>
  </si>
  <si>
    <t>2 02 15001 00 0000 150</t>
  </si>
  <si>
    <t>2 02 15000 00 0000 150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</si>
  <si>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</si>
  <si>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</si>
  <si>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 0310</t>
  </si>
  <si>
    <t>Штрафы за нарушение законодательства о закупках и нарушение условий контрактов (договоров)</t>
  </si>
  <si>
    <t>муниципальные служащие+тех.+обсл.</t>
  </si>
  <si>
    <t>июля</t>
  </si>
  <si>
    <t>01.07.2022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</si>
</sst>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4" fontId="2" fillId="12" borderId="10" xfId="0" applyNumberFormat="1" applyFont="1" applyFill="1" applyBorder="1" applyAlignment="1">
      <alignment horizontal="right" wrapText="1"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 vertical="center"/>
      <protection/>
    </xf>
    <xf numFmtId="4" fontId="14" fillId="0" borderId="25" xfId="53" applyNumberFormat="1" applyFont="1" applyFill="1" applyBorder="1" applyAlignment="1">
      <alignment horizontal="center" vertical="center"/>
      <protection/>
    </xf>
    <xf numFmtId="4" fontId="14" fillId="0" borderId="26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12" fillId="0" borderId="10" xfId="53" applyFont="1" applyFill="1" applyBorder="1" applyAlignment="1">
      <alignment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4" fontId="15" fillId="0" borderId="10" xfId="53" applyNumberFormat="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tabSelected="1" view="pageBreakPreview" zoomScale="60" zoomScaleNormal="75" workbookViewId="0" topLeftCell="A1">
      <selection activeCell="BI6" sqref="BI6:CD6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61" t="s">
        <v>314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63" t="s">
        <v>357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55"/>
      <c r="ES2" s="55"/>
      <c r="ET2" s="173" t="s">
        <v>313</v>
      </c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5"/>
    </row>
    <row r="3" spans="1:166" s="35" customFormat="1" ht="27.75" customHeight="1">
      <c r="A3" s="163" t="s">
        <v>358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64" t="s">
        <v>359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312</v>
      </c>
      <c r="ER5" s="55"/>
      <c r="ES5" s="55"/>
      <c r="ET5" s="176" t="s">
        <v>317</v>
      </c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8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311</v>
      </c>
      <c r="BI6" s="165" t="s">
        <v>508</v>
      </c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7">
        <v>2022</v>
      </c>
      <c r="CF6" s="167"/>
      <c r="CG6" s="167"/>
      <c r="CH6" s="167"/>
      <c r="CI6" s="167"/>
      <c r="CJ6" s="168" t="s">
        <v>310</v>
      </c>
      <c r="CK6" s="168"/>
      <c r="CL6" s="80"/>
      <c r="CM6" s="79"/>
      <c r="CN6" s="79"/>
      <c r="CO6" s="79"/>
      <c r="CP6" s="79"/>
      <c r="CQ6" s="55"/>
      <c r="CR6" s="55"/>
      <c r="CS6" s="55"/>
      <c r="CT6" s="55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309</v>
      </c>
      <c r="ER6" s="55"/>
      <c r="ES6" s="55"/>
      <c r="ET6" s="179" t="s">
        <v>509</v>
      </c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1"/>
    </row>
    <row r="7" spans="1:166" s="35" customFormat="1" ht="24" customHeight="1">
      <c r="A7" s="169" t="s">
        <v>360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69" t="s">
        <v>361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69" t="s">
        <v>361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69" t="s">
        <v>362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55"/>
      <c r="BD10" s="55"/>
      <c r="BE10" s="166" t="s">
        <v>308</v>
      </c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307</v>
      </c>
      <c r="ER10" s="55"/>
      <c r="ES10" s="55"/>
      <c r="ET10" s="182" t="s">
        <v>306</v>
      </c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4"/>
    </row>
    <row r="11" spans="1:166" s="35" customFormat="1" ht="32.25" customHeight="1">
      <c r="A11" s="57" t="s">
        <v>305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60" t="s">
        <v>304</v>
      </c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9" t="s">
        <v>364</v>
      </c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1"/>
    </row>
    <row r="12" spans="1:166" s="35" customFormat="1" ht="29.25" customHeight="1">
      <c r="A12" s="57" t="s">
        <v>363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9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1"/>
    </row>
    <row r="13" spans="1:166" s="35" customFormat="1" ht="27" customHeight="1" thickBot="1">
      <c r="A13" s="57" t="s">
        <v>303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302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301</v>
      </c>
      <c r="ER13" s="55"/>
      <c r="ES13" s="55"/>
      <c r="ET13" s="194">
        <v>383</v>
      </c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6"/>
    </row>
    <row r="14" spans="1:166" s="35" customFormat="1" ht="29.25" customHeight="1">
      <c r="A14" s="205" t="s">
        <v>300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7"/>
    </row>
    <row r="15" spans="1:167" s="35" customFormat="1" ht="19.5" customHeight="1">
      <c r="A15" s="198" t="s">
        <v>156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200"/>
      <c r="AN15" s="198" t="s">
        <v>155</v>
      </c>
      <c r="AO15" s="199"/>
      <c r="AP15" s="199"/>
      <c r="AQ15" s="199"/>
      <c r="AR15" s="199"/>
      <c r="AS15" s="200"/>
      <c r="AT15" s="208" t="s">
        <v>365</v>
      </c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10"/>
      <c r="BJ15" s="208" t="s">
        <v>366</v>
      </c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10"/>
      <c r="CF15" s="185" t="s">
        <v>154</v>
      </c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7"/>
      <c r="ET15" s="204" t="s">
        <v>153</v>
      </c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38"/>
    </row>
    <row r="16" spans="1:167" s="35" customFormat="1" ht="75.7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3"/>
      <c r="AN16" s="201"/>
      <c r="AO16" s="202"/>
      <c r="AP16" s="202"/>
      <c r="AQ16" s="202"/>
      <c r="AR16" s="202"/>
      <c r="AS16" s="203"/>
      <c r="AT16" s="211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3"/>
      <c r="BJ16" s="211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3"/>
      <c r="CF16" s="186" t="s">
        <v>367</v>
      </c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7"/>
      <c r="CW16" s="185" t="s">
        <v>152</v>
      </c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7"/>
      <c r="DN16" s="185" t="s">
        <v>151</v>
      </c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7"/>
      <c r="EE16" s="185" t="s">
        <v>150</v>
      </c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7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38"/>
    </row>
    <row r="17" spans="1:167" s="35" customFormat="1" ht="16.5" customHeight="1">
      <c r="A17" s="188">
        <v>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90"/>
      <c r="AN17" s="188">
        <v>2</v>
      </c>
      <c r="AO17" s="189"/>
      <c r="AP17" s="189"/>
      <c r="AQ17" s="189"/>
      <c r="AR17" s="189"/>
      <c r="AS17" s="190"/>
      <c r="AT17" s="188">
        <v>3</v>
      </c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90"/>
      <c r="BJ17" s="188">
        <v>4</v>
      </c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90"/>
      <c r="CF17" s="188">
        <v>5</v>
      </c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90"/>
      <c r="CW17" s="188">
        <v>6</v>
      </c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90"/>
      <c r="DN17" s="188">
        <v>7</v>
      </c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90"/>
      <c r="EE17" s="188">
        <v>8</v>
      </c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90"/>
      <c r="ET17" s="197">
        <v>9</v>
      </c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38"/>
    </row>
    <row r="18" spans="1:167" s="45" customFormat="1" ht="29.25" customHeight="1">
      <c r="A18" s="191" t="s">
        <v>299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3"/>
      <c r="AN18" s="133" t="s">
        <v>298</v>
      </c>
      <c r="AO18" s="133"/>
      <c r="AP18" s="133"/>
      <c r="AQ18" s="133"/>
      <c r="AR18" s="133"/>
      <c r="AS18" s="133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29">
        <f>BJ20+BJ117</f>
        <v>15472900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>
        <f>CF20+CF117</f>
        <v>7747363.389999999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25">
        <f>CF18</f>
        <v>7747363.389999999</v>
      </c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50"/>
    </row>
    <row r="19" spans="1:167" s="35" customFormat="1" ht="15" customHeight="1">
      <c r="A19" s="147" t="s">
        <v>148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20" t="s">
        <v>297</v>
      </c>
      <c r="AO19" s="120"/>
      <c r="AP19" s="120"/>
      <c r="AQ19" s="120"/>
      <c r="AR19" s="120"/>
      <c r="AS19" s="120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38"/>
    </row>
    <row r="20" spans="1:167" s="45" customFormat="1" ht="24" customHeight="1">
      <c r="A20" s="132" t="s">
        <v>296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3"/>
      <c r="AO20" s="133"/>
      <c r="AP20" s="133"/>
      <c r="AQ20" s="133"/>
      <c r="AR20" s="133"/>
      <c r="AS20" s="133"/>
      <c r="AT20" s="159" t="s">
        <v>295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29">
        <f>BJ21+BJ67+BJ86+BJ90+BJ95+BJ104+BJ42+BJ109+BJ36</f>
        <v>5256400</v>
      </c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>
        <f>CF21+CF42+CF67+CF86+CF95+CF99+CF104</f>
        <v>2292676.27</v>
      </c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25">
        <f aca="true" t="shared" si="0" ref="EE20:EE53">CF20</f>
        <v>2292676.27</v>
      </c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50"/>
    </row>
    <row r="21" spans="1:167" s="45" customFormat="1" ht="26.25" customHeight="1">
      <c r="A21" s="223" t="s">
        <v>294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133"/>
      <c r="AO21" s="133"/>
      <c r="AP21" s="133"/>
      <c r="AQ21" s="133"/>
      <c r="AR21" s="133"/>
      <c r="AS21" s="133"/>
      <c r="AT21" s="159" t="s">
        <v>293</v>
      </c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29">
        <f>BJ22</f>
        <v>730100</v>
      </c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>
        <f>CF22</f>
        <v>510504.34</v>
      </c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25">
        <f t="shared" si="0"/>
        <v>510504.34</v>
      </c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53"/>
      <c r="FJ21" s="53"/>
      <c r="FK21" s="50"/>
    </row>
    <row r="22" spans="1:167" s="45" customFormat="1" ht="27.75" customHeight="1">
      <c r="A22" s="223" t="s">
        <v>281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133"/>
      <c r="AO22" s="133"/>
      <c r="AP22" s="133"/>
      <c r="AQ22" s="133"/>
      <c r="AR22" s="133"/>
      <c r="AS22" s="133"/>
      <c r="AT22" s="159" t="s">
        <v>292</v>
      </c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29">
        <f>BJ23</f>
        <v>730100</v>
      </c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>
        <f>CF23+CF32+CF28</f>
        <v>510504.34</v>
      </c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25">
        <f t="shared" si="0"/>
        <v>510504.34</v>
      </c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53"/>
      <c r="FI22" s="53"/>
      <c r="FJ22" s="53"/>
      <c r="FK22" s="50"/>
    </row>
    <row r="23" spans="1:167" s="45" customFormat="1" ht="27.75" customHeight="1">
      <c r="A23" s="132" t="s">
        <v>281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133"/>
      <c r="AP23" s="133"/>
      <c r="AQ23" s="133"/>
      <c r="AR23" s="133"/>
      <c r="AS23" s="133"/>
      <c r="AT23" s="159" t="s">
        <v>291</v>
      </c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29">
        <v>730100</v>
      </c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>
        <f>CF24+CF25+CF26+CF27</f>
        <v>489484.09</v>
      </c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5">
        <f t="shared" si="0"/>
        <v>489484.09</v>
      </c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50"/>
    </row>
    <row r="24" spans="1:170" s="35" customFormat="1" ht="27.75" customHeight="1">
      <c r="A24" s="124" t="s">
        <v>281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0"/>
      <c r="AO24" s="120"/>
      <c r="AP24" s="120"/>
      <c r="AQ24" s="120"/>
      <c r="AR24" s="120"/>
      <c r="AS24" s="120"/>
      <c r="AT24" s="134" t="s">
        <v>290</v>
      </c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22">
        <v>0</v>
      </c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>
        <v>486853.89</v>
      </c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16">
        <f t="shared" si="0"/>
        <v>486853.89</v>
      </c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38"/>
      <c r="FN24" s="38"/>
    </row>
    <row r="25" spans="1:170" s="35" customFormat="1" ht="27.75" customHeight="1">
      <c r="A25" s="124" t="s">
        <v>281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0"/>
      <c r="AO25" s="120"/>
      <c r="AP25" s="120"/>
      <c r="AQ25" s="120"/>
      <c r="AR25" s="120"/>
      <c r="AS25" s="120"/>
      <c r="AT25" s="134" t="s">
        <v>289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22">
        <v>0</v>
      </c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>
        <v>2630.2</v>
      </c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16">
        <f t="shared" si="0"/>
        <v>2630.2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38"/>
      <c r="FN25" s="38"/>
    </row>
    <row r="26" spans="1:170" s="35" customFormat="1" ht="27.75" customHeight="1">
      <c r="A26" s="124" t="s">
        <v>281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0"/>
      <c r="AO26" s="120"/>
      <c r="AP26" s="120"/>
      <c r="AQ26" s="120"/>
      <c r="AR26" s="120"/>
      <c r="AS26" s="120"/>
      <c r="AT26" s="134" t="s">
        <v>288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22">
        <v>0</v>
      </c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>
        <v>0</v>
      </c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16">
        <f t="shared" si="0"/>
        <v>0</v>
      </c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38"/>
      <c r="FN26" s="38"/>
    </row>
    <row r="27" spans="1:170" s="35" customFormat="1" ht="27.75" customHeight="1">
      <c r="A27" s="124" t="s">
        <v>281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0"/>
      <c r="AO27" s="120"/>
      <c r="AP27" s="120"/>
      <c r="AQ27" s="120"/>
      <c r="AR27" s="120"/>
      <c r="AS27" s="120"/>
      <c r="AT27" s="134" t="s">
        <v>368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22">
        <v>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>
        <v>0</v>
      </c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16">
        <f>CF27</f>
        <v>0</v>
      </c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38"/>
      <c r="FN27" s="38"/>
    </row>
    <row r="28" spans="1:170" s="45" customFormat="1" ht="24" customHeight="1">
      <c r="A28" s="132" t="s">
        <v>281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3"/>
      <c r="AO28" s="133"/>
      <c r="AP28" s="133"/>
      <c r="AQ28" s="133"/>
      <c r="AR28" s="133"/>
      <c r="AS28" s="133"/>
      <c r="AT28" s="159" t="s">
        <v>287</v>
      </c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29">
        <v>0</v>
      </c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>
        <f>CF31+CF30+CF29</f>
        <v>1640.1999999999998</v>
      </c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25">
        <f t="shared" si="0"/>
        <v>1640.1999999999998</v>
      </c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50"/>
      <c r="FN28" s="50"/>
    </row>
    <row r="29" spans="1:170" s="35" customFormat="1" ht="24" customHeight="1">
      <c r="A29" s="124" t="s">
        <v>281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0"/>
      <c r="AO29" s="120"/>
      <c r="AP29" s="120"/>
      <c r="AQ29" s="120"/>
      <c r="AR29" s="120"/>
      <c r="AS29" s="120"/>
      <c r="AT29" s="134" t="s">
        <v>286</v>
      </c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22">
        <v>0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>
        <v>1632.84</v>
      </c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16">
        <f t="shared" si="0"/>
        <v>1632.84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38"/>
      <c r="FN29" s="38"/>
    </row>
    <row r="30" spans="1:170" s="35" customFormat="1" ht="24" customHeight="1">
      <c r="A30" s="124" t="s">
        <v>281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0"/>
      <c r="AO30" s="120"/>
      <c r="AP30" s="120"/>
      <c r="AQ30" s="120"/>
      <c r="AR30" s="120"/>
      <c r="AS30" s="120"/>
      <c r="AT30" s="134" t="s">
        <v>347</v>
      </c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22">
        <v>0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>
        <v>7.36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16">
        <f>CF30</f>
        <v>7.36</v>
      </c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38"/>
      <c r="FN30" s="38"/>
    </row>
    <row r="31" spans="1:170" s="35" customFormat="1" ht="24" customHeight="1">
      <c r="A31" s="124" t="s">
        <v>281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0"/>
      <c r="AO31" s="120"/>
      <c r="AP31" s="120"/>
      <c r="AQ31" s="120"/>
      <c r="AR31" s="120"/>
      <c r="AS31" s="120"/>
      <c r="AT31" s="134" t="s">
        <v>285</v>
      </c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22">
        <v>0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>
        <v>0</v>
      </c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16">
        <f t="shared" si="0"/>
        <v>0</v>
      </c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38"/>
      <c r="FN31" s="38"/>
    </row>
    <row r="32" spans="1:170" s="45" customFormat="1" ht="24" customHeight="1">
      <c r="A32" s="132" t="s">
        <v>281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3"/>
      <c r="AO32" s="133"/>
      <c r="AP32" s="133"/>
      <c r="AQ32" s="133"/>
      <c r="AR32" s="133"/>
      <c r="AS32" s="133"/>
      <c r="AT32" s="159" t="s">
        <v>284</v>
      </c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29">
        <v>0</v>
      </c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>
        <f>CF33+CF34+CF35</f>
        <v>19380.05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25">
        <f t="shared" si="0"/>
        <v>19380.05</v>
      </c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50"/>
      <c r="FN32" s="50"/>
    </row>
    <row r="33" spans="1:170" s="35" customFormat="1" ht="26.25" customHeight="1">
      <c r="A33" s="124" t="s">
        <v>281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0"/>
      <c r="AO33" s="120"/>
      <c r="AP33" s="120"/>
      <c r="AQ33" s="120"/>
      <c r="AR33" s="120"/>
      <c r="AS33" s="120"/>
      <c r="AT33" s="134" t="s">
        <v>283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22">
        <v>0</v>
      </c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>
        <v>19125.6</v>
      </c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16">
        <f t="shared" si="0"/>
        <v>19125.6</v>
      </c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38"/>
      <c r="FN33" s="38"/>
    </row>
    <row r="34" spans="1:170" s="35" customFormat="1" ht="27" customHeight="1">
      <c r="A34" s="124" t="s">
        <v>281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0"/>
      <c r="AO34" s="120"/>
      <c r="AP34" s="120"/>
      <c r="AQ34" s="120"/>
      <c r="AR34" s="120"/>
      <c r="AS34" s="120"/>
      <c r="AT34" s="134" t="s">
        <v>282</v>
      </c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22">
        <v>0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>
        <v>202.97</v>
      </c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16">
        <f t="shared" si="0"/>
        <v>202.97</v>
      </c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38"/>
      <c r="FN34" s="38"/>
    </row>
    <row r="35" spans="1:170" s="35" customFormat="1" ht="24" customHeight="1">
      <c r="A35" s="124" t="s">
        <v>281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0"/>
      <c r="AO35" s="120"/>
      <c r="AP35" s="120"/>
      <c r="AQ35" s="120"/>
      <c r="AR35" s="120"/>
      <c r="AS35" s="120"/>
      <c r="AT35" s="134" t="s">
        <v>280</v>
      </c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22">
        <v>0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>
        <v>51.48</v>
      </c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16">
        <f t="shared" si="0"/>
        <v>51.48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38"/>
      <c r="FN35" s="38"/>
    </row>
    <row r="36" spans="1:170" s="45" customFormat="1" ht="38.25" customHeight="1" hidden="1">
      <c r="A36" s="132" t="s">
        <v>279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133"/>
      <c r="AP36" s="133"/>
      <c r="AQ36" s="133"/>
      <c r="AR36" s="133"/>
      <c r="AS36" s="133"/>
      <c r="AT36" s="128" t="s">
        <v>278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>
        <f>BJ37</f>
        <v>0</v>
      </c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>
        <f>CF37</f>
        <v>0</v>
      </c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25">
        <f t="shared" si="0"/>
        <v>0</v>
      </c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50"/>
      <c r="FN36" s="50"/>
    </row>
    <row r="37" spans="1:170" s="35" customFormat="1" ht="27.75" customHeight="1" hidden="1">
      <c r="A37" s="124" t="s">
        <v>277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0"/>
      <c r="AO37" s="120"/>
      <c r="AP37" s="120"/>
      <c r="AQ37" s="120"/>
      <c r="AR37" s="120"/>
      <c r="AS37" s="120"/>
      <c r="AT37" s="121" t="s">
        <v>276</v>
      </c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2">
        <f>BJ38+BJ39+BJ40+BJ41</f>
        <v>0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>
        <f>CF38+CF39+CF40+CF41</f>
        <v>0</v>
      </c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16">
        <f t="shared" si="0"/>
        <v>0</v>
      </c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38"/>
      <c r="FN37" s="38"/>
    </row>
    <row r="38" spans="1:170" s="35" customFormat="1" ht="28.5" customHeight="1" hidden="1">
      <c r="A38" s="124" t="s">
        <v>275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0"/>
      <c r="AO38" s="120"/>
      <c r="AP38" s="120"/>
      <c r="AQ38" s="120"/>
      <c r="AR38" s="120"/>
      <c r="AS38" s="120"/>
      <c r="AT38" s="121" t="s">
        <v>274</v>
      </c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2">
        <v>0</v>
      </c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>
        <v>0</v>
      </c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16">
        <f t="shared" si="0"/>
        <v>0</v>
      </c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38"/>
      <c r="FN38" s="38"/>
    </row>
    <row r="39" spans="1:170" s="35" customFormat="1" ht="26.25" customHeight="1" hidden="1">
      <c r="A39" s="124" t="s">
        <v>273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0"/>
      <c r="AO39" s="120"/>
      <c r="AP39" s="120"/>
      <c r="AQ39" s="120"/>
      <c r="AR39" s="120"/>
      <c r="AS39" s="120"/>
      <c r="AT39" s="121" t="s">
        <v>272</v>
      </c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2">
        <v>0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>
        <v>0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16">
        <f t="shared" si="0"/>
        <v>0</v>
      </c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38"/>
      <c r="FN39" s="38"/>
    </row>
    <row r="40" spans="1:170" s="35" customFormat="1" ht="26.25" customHeight="1" hidden="1">
      <c r="A40" s="124" t="s">
        <v>271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0"/>
      <c r="AO40" s="120"/>
      <c r="AP40" s="120"/>
      <c r="AQ40" s="120"/>
      <c r="AR40" s="120"/>
      <c r="AS40" s="120"/>
      <c r="AT40" s="121" t="s">
        <v>270</v>
      </c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2">
        <v>0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>
        <v>0</v>
      </c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16">
        <f t="shared" si="0"/>
        <v>0</v>
      </c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38"/>
      <c r="FN40" s="38"/>
    </row>
    <row r="41" spans="1:170" s="35" customFormat="1" ht="27" customHeight="1" hidden="1">
      <c r="A41" s="124" t="s">
        <v>269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0"/>
      <c r="AO41" s="120"/>
      <c r="AP41" s="120"/>
      <c r="AQ41" s="120"/>
      <c r="AR41" s="120"/>
      <c r="AS41" s="120"/>
      <c r="AT41" s="121" t="s">
        <v>268</v>
      </c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2">
        <v>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>
        <v>0</v>
      </c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16">
        <f t="shared" si="0"/>
        <v>0</v>
      </c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38"/>
      <c r="FN41" s="38"/>
    </row>
    <row r="42" spans="1:167" s="35" customFormat="1" ht="23.25" customHeight="1">
      <c r="A42" s="146" t="s">
        <v>267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33"/>
      <c r="AO42" s="133"/>
      <c r="AP42" s="133"/>
      <c r="AQ42" s="133"/>
      <c r="AR42" s="133"/>
      <c r="AS42" s="133"/>
      <c r="AT42" s="128" t="s">
        <v>266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9">
        <f>BJ43+BJ62</f>
        <v>13600</v>
      </c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>
        <f>CF62</f>
        <v>14182.880000000001</v>
      </c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5">
        <f t="shared" si="0"/>
        <v>14182.880000000001</v>
      </c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52"/>
      <c r="FJ42" s="52"/>
      <c r="FK42" s="38"/>
    </row>
    <row r="43" spans="1:175" s="35" customFormat="1" ht="34.5" customHeight="1" hidden="1">
      <c r="A43" s="132" t="s">
        <v>265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3"/>
      <c r="AO43" s="133"/>
      <c r="AP43" s="133"/>
      <c r="AQ43" s="133"/>
      <c r="AR43" s="133"/>
      <c r="AS43" s="133"/>
      <c r="AT43" s="128" t="s">
        <v>264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9">
        <v>0</v>
      </c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>
        <f>CF44+CF50+CF59</f>
        <v>0</v>
      </c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5">
        <f t="shared" si="0"/>
        <v>0</v>
      </c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52"/>
      <c r="FJ43" s="52"/>
      <c r="FK43" s="38"/>
      <c r="FS43" s="38"/>
    </row>
    <row r="44" spans="1:167" s="45" customFormat="1" ht="39.75" customHeight="1" hidden="1">
      <c r="A44" s="132" t="s">
        <v>261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3"/>
      <c r="AO44" s="133"/>
      <c r="AP44" s="133"/>
      <c r="AQ44" s="133"/>
      <c r="AR44" s="133"/>
      <c r="AS44" s="133"/>
      <c r="AT44" s="128" t="s">
        <v>263</v>
      </c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9">
        <f>BJ45+BJ46+BJ47</f>
        <v>0</v>
      </c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>
        <f>CF45+CF49</f>
        <v>0</v>
      </c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25">
        <f t="shared" si="0"/>
        <v>0</v>
      </c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50"/>
    </row>
    <row r="45" spans="1:167" s="35" customFormat="1" ht="33" customHeight="1" hidden="1">
      <c r="A45" s="124" t="s">
        <v>261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0"/>
      <c r="AO45" s="120"/>
      <c r="AP45" s="120"/>
      <c r="AQ45" s="120"/>
      <c r="AR45" s="120"/>
      <c r="AS45" s="120"/>
      <c r="AT45" s="121" t="s">
        <v>262</v>
      </c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2">
        <v>0</v>
      </c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>
        <f>CF46+CF47</f>
        <v>0</v>
      </c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16">
        <f t="shared" si="0"/>
        <v>0</v>
      </c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38"/>
    </row>
    <row r="46" spans="1:167" s="45" customFormat="1" ht="34.5" customHeight="1" hidden="1">
      <c r="A46" s="124" t="s">
        <v>261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33"/>
      <c r="AO46" s="145"/>
      <c r="AP46" s="145"/>
      <c r="AQ46" s="145"/>
      <c r="AR46" s="145"/>
      <c r="AS46" s="145"/>
      <c r="AT46" s="121" t="s">
        <v>260</v>
      </c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22">
        <v>0</v>
      </c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>
        <v>0</v>
      </c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16">
        <f t="shared" si="0"/>
        <v>0</v>
      </c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53"/>
      <c r="FI46" s="53"/>
      <c r="FJ46" s="53"/>
      <c r="FK46" s="50"/>
    </row>
    <row r="47" spans="1:167" s="35" customFormat="1" ht="36.75" customHeight="1" hidden="1">
      <c r="A47" s="124" t="s">
        <v>258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33"/>
      <c r="AO47" s="133"/>
      <c r="AP47" s="133"/>
      <c r="AQ47" s="133"/>
      <c r="AR47" s="133"/>
      <c r="AS47" s="133"/>
      <c r="AT47" s="121" t="s">
        <v>259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2">
        <v>0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>
        <v>0</v>
      </c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3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23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16">
        <f t="shared" si="0"/>
        <v>0</v>
      </c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23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52"/>
      <c r="FI47" s="52"/>
      <c r="FJ47" s="52"/>
      <c r="FK47" s="38"/>
    </row>
    <row r="48" spans="1:167" s="35" customFormat="1" ht="36.75" customHeight="1" hidden="1">
      <c r="A48" s="124" t="s">
        <v>258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33"/>
      <c r="AO48" s="133"/>
      <c r="AP48" s="133"/>
      <c r="AQ48" s="133"/>
      <c r="AR48" s="133"/>
      <c r="AS48" s="133"/>
      <c r="AT48" s="121" t="s">
        <v>257</v>
      </c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2">
        <v>0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>
        <v>0</v>
      </c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3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23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16">
        <f t="shared" si="0"/>
        <v>0</v>
      </c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23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52"/>
      <c r="FI48" s="52"/>
      <c r="FJ48" s="52"/>
      <c r="FK48" s="38"/>
    </row>
    <row r="49" spans="1:167" s="35" customFormat="1" ht="53.25" customHeight="1" hidden="1">
      <c r="A49" s="124" t="s">
        <v>256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33"/>
      <c r="AO49" s="133"/>
      <c r="AP49" s="133"/>
      <c r="AQ49" s="133"/>
      <c r="AR49" s="133"/>
      <c r="AS49" s="133"/>
      <c r="AT49" s="121" t="s">
        <v>255</v>
      </c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2">
        <v>0</v>
      </c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>
        <v>0</v>
      </c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3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23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16">
        <f t="shared" si="0"/>
        <v>0</v>
      </c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23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52"/>
      <c r="FI49" s="52"/>
      <c r="FJ49" s="52"/>
      <c r="FK49" s="38"/>
    </row>
    <row r="50" spans="1:167" s="35" customFormat="1" ht="55.5" customHeight="1" hidden="1">
      <c r="A50" s="132" t="s">
        <v>254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3"/>
      <c r="AO50" s="133"/>
      <c r="AP50" s="133"/>
      <c r="AQ50" s="133"/>
      <c r="AR50" s="133"/>
      <c r="AS50" s="133"/>
      <c r="AT50" s="128" t="s">
        <v>253</v>
      </c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9">
        <f>BJ51</f>
        <v>0</v>
      </c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>
        <f>CF51+CF56</f>
        <v>0</v>
      </c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3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23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16">
        <f t="shared" si="0"/>
        <v>0</v>
      </c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23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52"/>
      <c r="FI50" s="52"/>
      <c r="FJ50" s="52"/>
      <c r="FK50" s="38"/>
    </row>
    <row r="51" spans="1:167" s="45" customFormat="1" ht="35.25" customHeight="1" hidden="1">
      <c r="A51" s="124" t="s">
        <v>250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33"/>
      <c r="AO51" s="133"/>
      <c r="AP51" s="133"/>
      <c r="AQ51" s="133"/>
      <c r="AR51" s="133"/>
      <c r="AS51" s="133"/>
      <c r="AT51" s="121" t="s">
        <v>252</v>
      </c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2">
        <v>0</v>
      </c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>
        <f>CF52+CF53+CF54+CF55</f>
        <v>0</v>
      </c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16">
        <f t="shared" si="0"/>
        <v>0</v>
      </c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35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7"/>
      <c r="FK51" s="50"/>
    </row>
    <row r="52" spans="1:167" s="45" customFormat="1" ht="37.5" customHeight="1" hidden="1">
      <c r="A52" s="124" t="s">
        <v>250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33"/>
      <c r="AO52" s="133"/>
      <c r="AP52" s="133"/>
      <c r="AQ52" s="133"/>
      <c r="AR52" s="133"/>
      <c r="AS52" s="133"/>
      <c r="AT52" s="121" t="s">
        <v>251</v>
      </c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2">
        <v>0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>
        <v>0</v>
      </c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16">
        <f t="shared" si="0"/>
        <v>0</v>
      </c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35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7"/>
      <c r="FK52" s="50"/>
    </row>
    <row r="53" spans="1:167" s="45" customFormat="1" ht="37.5" customHeight="1" hidden="1">
      <c r="A53" s="124" t="s">
        <v>250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33"/>
      <c r="AO53" s="133"/>
      <c r="AP53" s="133"/>
      <c r="AQ53" s="133"/>
      <c r="AR53" s="133"/>
      <c r="AS53" s="133"/>
      <c r="AT53" s="121" t="s">
        <v>249</v>
      </c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2">
        <v>0</v>
      </c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>
        <v>0</v>
      </c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16">
        <f t="shared" si="0"/>
        <v>0</v>
      </c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35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7"/>
      <c r="FK53" s="50"/>
    </row>
    <row r="54" spans="1:167" s="45" customFormat="1" ht="37.5" customHeight="1" hidden="1">
      <c r="A54" s="124" t="s">
        <v>248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33"/>
      <c r="AO54" s="133"/>
      <c r="AP54" s="133"/>
      <c r="AQ54" s="133"/>
      <c r="AR54" s="133"/>
      <c r="AS54" s="133"/>
      <c r="AT54" s="121" t="s">
        <v>247</v>
      </c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2">
        <v>0</v>
      </c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>
        <v>0</v>
      </c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16">
        <f aca="true" t="shared" si="1" ref="EE54:EE88">CF54</f>
        <v>0</v>
      </c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35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7"/>
      <c r="FK54" s="50"/>
    </row>
    <row r="55" spans="1:167" s="45" customFormat="1" ht="37.5" customHeight="1" hidden="1">
      <c r="A55" s="124" t="s">
        <v>246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33"/>
      <c r="AO55" s="133"/>
      <c r="AP55" s="133"/>
      <c r="AQ55" s="133"/>
      <c r="AR55" s="133"/>
      <c r="AS55" s="133"/>
      <c r="AT55" s="121" t="s">
        <v>245</v>
      </c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2">
        <v>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>
        <v>0</v>
      </c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16">
        <f t="shared" si="1"/>
        <v>0</v>
      </c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35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7"/>
      <c r="FK55" s="50"/>
    </row>
    <row r="56" spans="1:167" s="45" customFormat="1" ht="54" customHeight="1" hidden="1">
      <c r="A56" s="124" t="s">
        <v>243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33"/>
      <c r="AO56" s="133"/>
      <c r="AP56" s="133"/>
      <c r="AQ56" s="133"/>
      <c r="AR56" s="133"/>
      <c r="AS56" s="133"/>
      <c r="AT56" s="121" t="s">
        <v>244</v>
      </c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2">
        <v>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>
        <v>0</v>
      </c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16">
        <f t="shared" si="1"/>
        <v>0</v>
      </c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35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7"/>
      <c r="FK56" s="50"/>
    </row>
    <row r="57" spans="1:167" s="45" customFormat="1" ht="56.25" customHeight="1" hidden="1">
      <c r="A57" s="222" t="s">
        <v>243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8"/>
      <c r="AN57" s="133"/>
      <c r="AO57" s="133"/>
      <c r="AP57" s="133"/>
      <c r="AQ57" s="133"/>
      <c r="AR57" s="133"/>
      <c r="AS57" s="133"/>
      <c r="AT57" s="121" t="s">
        <v>242</v>
      </c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2">
        <v>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0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16">
        <f t="shared" si="1"/>
        <v>0</v>
      </c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35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7"/>
      <c r="FK57" s="50"/>
    </row>
    <row r="58" spans="1:167" s="45" customFormat="1" ht="75" customHeight="1" hidden="1">
      <c r="A58" s="124" t="s">
        <v>241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33"/>
      <c r="AO58" s="133"/>
      <c r="AP58" s="133"/>
      <c r="AQ58" s="133"/>
      <c r="AR58" s="133"/>
      <c r="AS58" s="133"/>
      <c r="AT58" s="121" t="s">
        <v>240</v>
      </c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2">
        <v>0</v>
      </c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>
        <v>0</v>
      </c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16">
        <f t="shared" si="1"/>
        <v>0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35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7"/>
      <c r="FK58" s="50"/>
    </row>
    <row r="59" spans="1:167" s="45" customFormat="1" ht="38.25" customHeight="1" hidden="1">
      <c r="A59" s="132" t="s">
        <v>238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3"/>
      <c r="AO59" s="133"/>
      <c r="AP59" s="133"/>
      <c r="AQ59" s="133"/>
      <c r="AR59" s="133"/>
      <c r="AS59" s="133"/>
      <c r="AT59" s="128" t="s">
        <v>239</v>
      </c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9">
        <f>BJ60</f>
        <v>0</v>
      </c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>
        <f>CF60+CF61</f>
        <v>0</v>
      </c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25">
        <f t="shared" si="1"/>
        <v>0</v>
      </c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35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7"/>
      <c r="FK59" s="50"/>
    </row>
    <row r="60" spans="1:167" s="45" customFormat="1" ht="38.25" customHeight="1" hidden="1">
      <c r="A60" s="124" t="s">
        <v>238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33"/>
      <c r="AO60" s="133"/>
      <c r="AP60" s="133"/>
      <c r="AQ60" s="133"/>
      <c r="AR60" s="133"/>
      <c r="AS60" s="133"/>
      <c r="AT60" s="121" t="s">
        <v>237</v>
      </c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2">
        <v>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>
        <v>0</v>
      </c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16">
        <f t="shared" si="1"/>
        <v>0</v>
      </c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35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7"/>
      <c r="FK60" s="50"/>
    </row>
    <row r="61" spans="1:167" s="45" customFormat="1" ht="41.25" customHeight="1" hidden="1">
      <c r="A61" s="124" t="s">
        <v>238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33"/>
      <c r="AO61" s="133"/>
      <c r="AP61" s="133"/>
      <c r="AQ61" s="133"/>
      <c r="AR61" s="133"/>
      <c r="AS61" s="133"/>
      <c r="AT61" s="121" t="s">
        <v>237</v>
      </c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2">
        <v>0</v>
      </c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>
        <v>0</v>
      </c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16">
        <f t="shared" si="1"/>
        <v>0</v>
      </c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35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7"/>
      <c r="FK61" s="50"/>
    </row>
    <row r="62" spans="1:167" s="45" customFormat="1" ht="24.75" customHeight="1">
      <c r="A62" s="127" t="s">
        <v>234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33"/>
      <c r="AO62" s="133"/>
      <c r="AP62" s="133"/>
      <c r="AQ62" s="133"/>
      <c r="AR62" s="133"/>
      <c r="AS62" s="133"/>
      <c r="AT62" s="128" t="s">
        <v>236</v>
      </c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9">
        <f>BJ63</f>
        <v>13600</v>
      </c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>
        <f>CF63</f>
        <v>14182.880000000001</v>
      </c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25">
        <f t="shared" si="1"/>
        <v>14182.880000000001</v>
      </c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7"/>
      <c r="FK62" s="50"/>
    </row>
    <row r="63" spans="1:167" s="45" customFormat="1" ht="30" customHeight="1">
      <c r="A63" s="126" t="s">
        <v>234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33"/>
      <c r="AO63" s="133"/>
      <c r="AP63" s="133"/>
      <c r="AQ63" s="133"/>
      <c r="AR63" s="133"/>
      <c r="AS63" s="133"/>
      <c r="AT63" s="121" t="s">
        <v>235</v>
      </c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2">
        <v>13600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>
        <f>CF64+CF65+CF66</f>
        <v>14182.880000000001</v>
      </c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25">
        <f t="shared" si="1"/>
        <v>14182.880000000001</v>
      </c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53"/>
      <c r="FI63" s="53"/>
      <c r="FJ63" s="53"/>
      <c r="FK63" s="50"/>
    </row>
    <row r="64" spans="1:167" s="45" customFormat="1" ht="27" customHeight="1">
      <c r="A64" s="126" t="s">
        <v>234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33"/>
      <c r="AO64" s="133"/>
      <c r="AP64" s="133"/>
      <c r="AQ64" s="133"/>
      <c r="AR64" s="133"/>
      <c r="AS64" s="133"/>
      <c r="AT64" s="121" t="s">
        <v>233</v>
      </c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2">
        <v>0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>
        <v>13847.6</v>
      </c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25">
        <f t="shared" si="1"/>
        <v>13847.6</v>
      </c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53"/>
      <c r="FI64" s="53"/>
      <c r="FJ64" s="53"/>
      <c r="FK64" s="50"/>
    </row>
    <row r="65" spans="1:167" s="45" customFormat="1" ht="24.75" customHeight="1">
      <c r="A65" s="126" t="s">
        <v>232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33"/>
      <c r="AO65" s="133"/>
      <c r="AP65" s="133"/>
      <c r="AQ65" s="133"/>
      <c r="AR65" s="133"/>
      <c r="AS65" s="133"/>
      <c r="AT65" s="121" t="s">
        <v>231</v>
      </c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2">
        <v>0</v>
      </c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>
        <v>335.28</v>
      </c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25">
        <f t="shared" si="1"/>
        <v>335.28</v>
      </c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53"/>
      <c r="FI65" s="53"/>
      <c r="FJ65" s="53"/>
      <c r="FK65" s="50"/>
    </row>
    <row r="66" spans="1:167" s="45" customFormat="1" ht="24.75" customHeight="1">
      <c r="A66" s="126" t="s">
        <v>230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33"/>
      <c r="AO66" s="133"/>
      <c r="AP66" s="133"/>
      <c r="AQ66" s="133"/>
      <c r="AR66" s="133"/>
      <c r="AS66" s="133"/>
      <c r="AT66" s="121" t="s">
        <v>407</v>
      </c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2">
        <v>0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>
        <v>0</v>
      </c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25">
        <f t="shared" si="1"/>
        <v>0</v>
      </c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53"/>
      <c r="FI66" s="53"/>
      <c r="FJ66" s="53"/>
      <c r="FK66" s="50"/>
    </row>
    <row r="67" spans="1:167" s="35" customFormat="1" ht="26.25" customHeight="1">
      <c r="A67" s="146" t="s">
        <v>229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20"/>
      <c r="AO67" s="120"/>
      <c r="AP67" s="120"/>
      <c r="AQ67" s="120"/>
      <c r="AR67" s="120"/>
      <c r="AS67" s="120"/>
      <c r="AT67" s="128" t="s">
        <v>228</v>
      </c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38">
        <f>BJ68+BJ74</f>
        <v>4487500</v>
      </c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29">
        <f>CF68+CF74</f>
        <v>1759051.65</v>
      </c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5">
        <f t="shared" si="1"/>
        <v>1759051.65</v>
      </c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52"/>
      <c r="FI67" s="52"/>
      <c r="FJ67" s="52"/>
      <c r="FK67" s="38"/>
    </row>
    <row r="68" spans="1:167" s="35" customFormat="1" ht="27" customHeight="1">
      <c r="A68" s="146" t="s">
        <v>223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33"/>
      <c r="AO68" s="133"/>
      <c r="AP68" s="133"/>
      <c r="AQ68" s="133"/>
      <c r="AR68" s="133"/>
      <c r="AS68" s="133"/>
      <c r="AT68" s="128" t="s">
        <v>227</v>
      </c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9">
        <f>BJ69</f>
        <v>416200</v>
      </c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>
        <f>CF69</f>
        <v>61605.44</v>
      </c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5">
        <f t="shared" si="1"/>
        <v>61605.44</v>
      </c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52"/>
      <c r="FI68" s="52"/>
      <c r="FJ68" s="52"/>
      <c r="FK68" s="38"/>
    </row>
    <row r="69" spans="1:167" s="45" customFormat="1" ht="40.5" customHeight="1">
      <c r="A69" s="132" t="s">
        <v>226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3"/>
      <c r="AO69" s="133"/>
      <c r="AP69" s="133"/>
      <c r="AQ69" s="133"/>
      <c r="AR69" s="133"/>
      <c r="AS69" s="133"/>
      <c r="AT69" s="128" t="s">
        <v>225</v>
      </c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9">
        <f>BJ70</f>
        <v>416200</v>
      </c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>
        <f>CF70+CF71+CF73</f>
        <v>61605.44</v>
      </c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5">
        <f t="shared" si="1"/>
        <v>61605.44</v>
      </c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35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7"/>
      <c r="FK69" s="50"/>
    </row>
    <row r="70" spans="1:167" s="35" customFormat="1" ht="27.75" customHeight="1">
      <c r="A70" s="147" t="s">
        <v>223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20"/>
      <c r="AO70" s="120"/>
      <c r="AP70" s="120"/>
      <c r="AQ70" s="120"/>
      <c r="AR70" s="120"/>
      <c r="AS70" s="120"/>
      <c r="AT70" s="121" t="s">
        <v>224</v>
      </c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2">
        <v>416200</v>
      </c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>
        <v>59182.28</v>
      </c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16">
        <f t="shared" si="1"/>
        <v>59182.28</v>
      </c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3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5"/>
      <c r="FK70" s="38"/>
    </row>
    <row r="71" spans="1:167" s="35" customFormat="1" ht="27.75" customHeight="1" hidden="1">
      <c r="A71" s="147" t="s">
        <v>223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20"/>
      <c r="AO71" s="120"/>
      <c r="AP71" s="120"/>
      <c r="AQ71" s="120"/>
      <c r="AR71" s="120"/>
      <c r="AS71" s="120"/>
      <c r="AT71" s="121" t="s">
        <v>220</v>
      </c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2">
        <v>0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>
        <f>CF72</f>
        <v>2423.16</v>
      </c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16">
        <f t="shared" si="1"/>
        <v>2423.16</v>
      </c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3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5"/>
      <c r="FK71" s="38"/>
    </row>
    <row r="72" spans="1:167" s="35" customFormat="1" ht="24.75" customHeight="1">
      <c r="A72" s="147" t="s">
        <v>222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20"/>
      <c r="AO72" s="120"/>
      <c r="AP72" s="120"/>
      <c r="AQ72" s="120"/>
      <c r="AR72" s="120"/>
      <c r="AS72" s="120"/>
      <c r="AT72" s="121" t="s">
        <v>221</v>
      </c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2">
        <v>0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>
        <v>2423.16</v>
      </c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16">
        <f t="shared" si="1"/>
        <v>2423.16</v>
      </c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3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5"/>
      <c r="FK72" s="38"/>
    </row>
    <row r="73" spans="1:167" s="35" customFormat="1" ht="24.75" customHeight="1">
      <c r="A73" s="147" t="s">
        <v>222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20"/>
      <c r="AO73" s="120"/>
      <c r="AP73" s="120"/>
      <c r="AQ73" s="120"/>
      <c r="AR73" s="120"/>
      <c r="AS73" s="120"/>
      <c r="AT73" s="121" t="s">
        <v>330</v>
      </c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2">
        <v>0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>
        <v>0</v>
      </c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16">
        <f>CF73</f>
        <v>0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3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5"/>
      <c r="FK73" s="38"/>
    </row>
    <row r="74" spans="1:167" s="45" customFormat="1" ht="25.5" customHeight="1">
      <c r="A74" s="146" t="s">
        <v>219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33"/>
      <c r="AO74" s="133"/>
      <c r="AP74" s="133"/>
      <c r="AQ74" s="133"/>
      <c r="AR74" s="133"/>
      <c r="AS74" s="133"/>
      <c r="AT74" s="128" t="s">
        <v>218</v>
      </c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9">
        <f>BJ76+BJ82</f>
        <v>4071300</v>
      </c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>
        <f>CF75+CF81</f>
        <v>1697446.21</v>
      </c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25">
        <f t="shared" si="1"/>
        <v>1697446.21</v>
      </c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35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7"/>
      <c r="FK74" s="50"/>
    </row>
    <row r="75" spans="1:167" s="45" customFormat="1" ht="21.75" customHeight="1">
      <c r="A75" s="146" t="s">
        <v>217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33"/>
      <c r="AO75" s="133"/>
      <c r="AP75" s="133"/>
      <c r="AQ75" s="133"/>
      <c r="AR75" s="133"/>
      <c r="AS75" s="133"/>
      <c r="AT75" s="128" t="s">
        <v>216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9">
        <f>BJ76</f>
        <v>3260100</v>
      </c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>
        <f>CF76</f>
        <v>1667889.02</v>
      </c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25">
        <f t="shared" si="1"/>
        <v>1667889.02</v>
      </c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53"/>
      <c r="FI75" s="53"/>
      <c r="FJ75" s="53"/>
      <c r="FK75" s="50"/>
    </row>
    <row r="76" spans="1:167" s="45" customFormat="1" ht="24.75" customHeight="1">
      <c r="A76" s="146" t="s">
        <v>214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33"/>
      <c r="AO76" s="133"/>
      <c r="AP76" s="133"/>
      <c r="AQ76" s="133"/>
      <c r="AR76" s="133"/>
      <c r="AS76" s="133"/>
      <c r="AT76" s="128" t="s">
        <v>215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9">
        <v>3260100</v>
      </c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>
        <f>CF77+CF78+CF79+CF80</f>
        <v>1667889.02</v>
      </c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25">
        <f t="shared" si="1"/>
        <v>1667889.02</v>
      </c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35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7"/>
      <c r="FK76" s="50"/>
    </row>
    <row r="77" spans="1:167" s="35" customFormat="1" ht="23.25" customHeight="1">
      <c r="A77" s="147" t="s">
        <v>214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20"/>
      <c r="AO77" s="120"/>
      <c r="AP77" s="120"/>
      <c r="AQ77" s="120"/>
      <c r="AR77" s="120"/>
      <c r="AS77" s="120"/>
      <c r="AT77" s="121" t="s">
        <v>213</v>
      </c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2">
        <v>0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>
        <v>1657230.74</v>
      </c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16">
        <f t="shared" si="1"/>
        <v>1657230.74</v>
      </c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3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5"/>
      <c r="FK77" s="38"/>
    </row>
    <row r="78" spans="1:167" s="35" customFormat="1" ht="26.25" customHeight="1">
      <c r="A78" s="147" t="s">
        <v>211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20"/>
      <c r="AO78" s="120"/>
      <c r="AP78" s="120"/>
      <c r="AQ78" s="120"/>
      <c r="AR78" s="120"/>
      <c r="AS78" s="120"/>
      <c r="AT78" s="121" t="s">
        <v>212</v>
      </c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2">
        <v>0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>
        <v>10570.08</v>
      </c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16">
        <f t="shared" si="1"/>
        <v>10570.08</v>
      </c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3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5"/>
      <c r="FK78" s="38"/>
    </row>
    <row r="79" spans="1:167" s="35" customFormat="1" ht="25.5" customHeight="1">
      <c r="A79" s="147" t="s">
        <v>211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20"/>
      <c r="AO79" s="120"/>
      <c r="AP79" s="120"/>
      <c r="AQ79" s="120"/>
      <c r="AR79" s="120"/>
      <c r="AS79" s="120"/>
      <c r="AT79" s="121" t="s">
        <v>210</v>
      </c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2">
        <v>0</v>
      </c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>
        <v>88.2</v>
      </c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16">
        <f t="shared" si="1"/>
        <v>88.2</v>
      </c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3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5"/>
      <c r="FK79" s="38"/>
    </row>
    <row r="80" spans="1:167" s="35" customFormat="1" ht="25.5" customHeight="1">
      <c r="A80" s="147" t="s">
        <v>211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20"/>
      <c r="AO80" s="120"/>
      <c r="AP80" s="120"/>
      <c r="AQ80" s="120"/>
      <c r="AR80" s="120"/>
      <c r="AS80" s="120"/>
      <c r="AT80" s="121" t="s">
        <v>444</v>
      </c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2">
        <v>0</v>
      </c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>
        <v>0</v>
      </c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16">
        <f>CF80</f>
        <v>0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3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5"/>
      <c r="FK80" s="38"/>
    </row>
    <row r="81" spans="1:167" s="35" customFormat="1" ht="23.25" customHeight="1">
      <c r="A81" s="146" t="s">
        <v>207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20"/>
      <c r="AO81" s="120"/>
      <c r="AP81" s="120"/>
      <c r="AQ81" s="120"/>
      <c r="AR81" s="120"/>
      <c r="AS81" s="120"/>
      <c r="AT81" s="128" t="s">
        <v>209</v>
      </c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9">
        <f>BJ82</f>
        <v>811200</v>
      </c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>
        <f>CF82</f>
        <v>29557.19</v>
      </c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25">
        <f t="shared" si="1"/>
        <v>29557.19</v>
      </c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52"/>
      <c r="FI81" s="52"/>
      <c r="FJ81" s="52"/>
      <c r="FK81" s="38"/>
    </row>
    <row r="82" spans="1:167" s="45" customFormat="1" ht="23.25" customHeight="1">
      <c r="A82" s="146" t="s">
        <v>207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33"/>
      <c r="AO82" s="133"/>
      <c r="AP82" s="133"/>
      <c r="AQ82" s="133"/>
      <c r="AR82" s="133"/>
      <c r="AS82" s="133"/>
      <c r="AT82" s="128" t="s">
        <v>208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9">
        <v>811200</v>
      </c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>
        <f>CF83+CF84+CF85</f>
        <v>29557.19</v>
      </c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25">
        <f t="shared" si="1"/>
        <v>29557.19</v>
      </c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35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7"/>
      <c r="FK82" s="50"/>
    </row>
    <row r="83" spans="1:167" s="35" customFormat="1" ht="25.5" customHeight="1">
      <c r="A83" s="147" t="s">
        <v>207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20"/>
      <c r="AO83" s="120"/>
      <c r="AP83" s="120"/>
      <c r="AQ83" s="120"/>
      <c r="AR83" s="120"/>
      <c r="AS83" s="120"/>
      <c r="AT83" s="121" t="s">
        <v>206</v>
      </c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2">
        <v>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>
        <v>27763.41</v>
      </c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16">
        <f t="shared" si="1"/>
        <v>27763.41</v>
      </c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3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5"/>
      <c r="FK83" s="38"/>
    </row>
    <row r="84" spans="1:167" s="35" customFormat="1" ht="24.75" customHeight="1">
      <c r="A84" s="147" t="s">
        <v>205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20"/>
      <c r="AO84" s="120"/>
      <c r="AP84" s="120"/>
      <c r="AQ84" s="120"/>
      <c r="AR84" s="120"/>
      <c r="AS84" s="120"/>
      <c r="AT84" s="121" t="s">
        <v>204</v>
      </c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2">
        <v>0</v>
      </c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>
        <v>1793.78</v>
      </c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16">
        <f t="shared" si="1"/>
        <v>1793.78</v>
      </c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3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5"/>
      <c r="FK84" s="38"/>
    </row>
    <row r="85" spans="1:167" s="35" customFormat="1" ht="24.75" customHeight="1">
      <c r="A85" s="147" t="s">
        <v>205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20"/>
      <c r="AO85" s="120"/>
      <c r="AP85" s="120"/>
      <c r="AQ85" s="120"/>
      <c r="AR85" s="120"/>
      <c r="AS85" s="120"/>
      <c r="AT85" s="121" t="s">
        <v>335</v>
      </c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2">
        <v>0</v>
      </c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>
        <v>0</v>
      </c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16">
        <f>CF85</f>
        <v>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3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5"/>
      <c r="FK85" s="38"/>
    </row>
    <row r="86" spans="1:167" s="45" customFormat="1" ht="22.5" customHeight="1">
      <c r="A86" s="146" t="s">
        <v>203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33"/>
      <c r="AO86" s="133"/>
      <c r="AP86" s="133"/>
      <c r="AQ86" s="133"/>
      <c r="AR86" s="133"/>
      <c r="AS86" s="133"/>
      <c r="AT86" s="128" t="s">
        <v>202</v>
      </c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9">
        <f>BJ87</f>
        <v>20400</v>
      </c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>
        <f>CF87</f>
        <v>7000</v>
      </c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25">
        <f t="shared" si="1"/>
        <v>7000</v>
      </c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35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7"/>
      <c r="FK86" s="50"/>
    </row>
    <row r="87" spans="1:167" s="45" customFormat="1" ht="44.25" customHeight="1">
      <c r="A87" s="124" t="s">
        <v>201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0"/>
      <c r="AO87" s="120"/>
      <c r="AP87" s="120"/>
      <c r="AQ87" s="120"/>
      <c r="AR87" s="120"/>
      <c r="AS87" s="120"/>
      <c r="AT87" s="121" t="s">
        <v>200</v>
      </c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2">
        <f>BJ88</f>
        <v>20400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>
        <f>CF88</f>
        <v>7000</v>
      </c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16">
        <f t="shared" si="1"/>
        <v>7000</v>
      </c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35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7"/>
      <c r="FI87" s="53"/>
      <c r="FJ87" s="53"/>
      <c r="FK87" s="50"/>
    </row>
    <row r="88" spans="1:167" s="45" customFormat="1" ht="63.75" customHeight="1">
      <c r="A88" s="126" t="s">
        <v>198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0"/>
      <c r="AO88" s="120"/>
      <c r="AP88" s="120"/>
      <c r="AQ88" s="120"/>
      <c r="AR88" s="120"/>
      <c r="AS88" s="120"/>
      <c r="AT88" s="121" t="s">
        <v>199</v>
      </c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2">
        <f>BJ89</f>
        <v>20400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>
        <f>CF89</f>
        <v>7000</v>
      </c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16">
        <f t="shared" si="1"/>
        <v>7000</v>
      </c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35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7"/>
      <c r="FI88" s="53"/>
      <c r="FJ88" s="53"/>
      <c r="FK88" s="50"/>
    </row>
    <row r="89" spans="1:167" s="45" customFormat="1" ht="61.5" customHeight="1">
      <c r="A89" s="126" t="s">
        <v>198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0"/>
      <c r="AO89" s="120"/>
      <c r="AP89" s="120"/>
      <c r="AQ89" s="120"/>
      <c r="AR89" s="120"/>
      <c r="AS89" s="120"/>
      <c r="AT89" s="121" t="s">
        <v>197</v>
      </c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2">
        <v>20400</v>
      </c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>
        <v>7000</v>
      </c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16">
        <f aca="true" t="shared" si="2" ref="EE89:EE113">CF89</f>
        <v>7000</v>
      </c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35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7"/>
      <c r="FI89" s="53"/>
      <c r="FJ89" s="53"/>
      <c r="FK89" s="50"/>
    </row>
    <row r="90" spans="1:167" s="35" customFormat="1" ht="42.75" customHeight="1" hidden="1">
      <c r="A90" s="127" t="s">
        <v>469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0"/>
      <c r="AO90" s="120"/>
      <c r="AP90" s="120"/>
      <c r="AQ90" s="120"/>
      <c r="AR90" s="120"/>
      <c r="AS90" s="120"/>
      <c r="AT90" s="128" t="s">
        <v>464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9">
        <v>0</v>
      </c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>
        <f>CF91</f>
        <v>0</v>
      </c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5">
        <f aca="true" t="shared" si="3" ref="EE90:EE95">CF90</f>
        <v>0</v>
      </c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52"/>
      <c r="FI90" s="52"/>
      <c r="FJ90" s="52"/>
      <c r="FK90" s="38"/>
    </row>
    <row r="91" spans="1:167" s="35" customFormat="1" ht="29.25" customHeight="1" hidden="1">
      <c r="A91" s="126" t="s">
        <v>470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0"/>
      <c r="AO91" s="120"/>
      <c r="AP91" s="120"/>
      <c r="AQ91" s="120"/>
      <c r="AR91" s="120"/>
      <c r="AS91" s="120"/>
      <c r="AT91" s="121" t="s">
        <v>466</v>
      </c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2">
        <v>0</v>
      </c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>
        <f>CF92</f>
        <v>0</v>
      </c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16">
        <f t="shared" si="3"/>
        <v>0</v>
      </c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52"/>
      <c r="FI91" s="52"/>
      <c r="FJ91" s="52"/>
      <c r="FK91" s="38"/>
    </row>
    <row r="92" spans="1:167" s="45" customFormat="1" ht="33" customHeight="1" hidden="1">
      <c r="A92" s="124" t="s">
        <v>471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0"/>
      <c r="AO92" s="120"/>
      <c r="AP92" s="120"/>
      <c r="AQ92" s="120"/>
      <c r="AR92" s="120"/>
      <c r="AS92" s="120"/>
      <c r="AT92" s="121" t="s">
        <v>467</v>
      </c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2">
        <v>0</v>
      </c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>
        <f>CF93</f>
        <v>0</v>
      </c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16">
        <f t="shared" si="3"/>
        <v>0</v>
      </c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53"/>
      <c r="FI92" s="53"/>
      <c r="FJ92" s="53"/>
      <c r="FK92" s="50"/>
    </row>
    <row r="93" spans="1:167" s="35" customFormat="1" ht="42.75" customHeight="1" hidden="1">
      <c r="A93" s="117" t="s">
        <v>472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9"/>
      <c r="AN93" s="120"/>
      <c r="AO93" s="120"/>
      <c r="AP93" s="120"/>
      <c r="AQ93" s="120"/>
      <c r="AR93" s="120"/>
      <c r="AS93" s="120"/>
      <c r="AT93" s="121" t="s">
        <v>465</v>
      </c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2">
        <v>0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>
        <f>CF94</f>
        <v>0</v>
      </c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16">
        <f t="shared" si="3"/>
        <v>0</v>
      </c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3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5"/>
      <c r="FK93" s="38"/>
    </row>
    <row r="94" spans="1:167" s="35" customFormat="1" ht="42.75" customHeight="1" hidden="1">
      <c r="A94" s="117" t="s">
        <v>473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9"/>
      <c r="AN94" s="120"/>
      <c r="AO94" s="120"/>
      <c r="AP94" s="120"/>
      <c r="AQ94" s="120"/>
      <c r="AR94" s="120"/>
      <c r="AS94" s="120"/>
      <c r="AT94" s="121" t="s">
        <v>468</v>
      </c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2">
        <v>0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>
        <v>0</v>
      </c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16">
        <f t="shared" si="3"/>
        <v>0</v>
      </c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3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5"/>
      <c r="FK94" s="38"/>
    </row>
    <row r="95" spans="1:167" s="35" customFormat="1" ht="42.75" customHeight="1">
      <c r="A95" s="127" t="s">
        <v>463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0"/>
      <c r="AO95" s="120"/>
      <c r="AP95" s="120"/>
      <c r="AQ95" s="120"/>
      <c r="AR95" s="120"/>
      <c r="AS95" s="120"/>
      <c r="AT95" s="128" t="s">
        <v>459</v>
      </c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9">
        <f>BJ96</f>
        <v>4800</v>
      </c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>
        <f>CF96</f>
        <v>1937.4</v>
      </c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5">
        <f t="shared" si="3"/>
        <v>1937.4</v>
      </c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52"/>
      <c r="FI95" s="52"/>
      <c r="FJ95" s="52"/>
      <c r="FK95" s="38"/>
    </row>
    <row r="96" spans="1:167" s="35" customFormat="1" ht="66.75" customHeight="1">
      <c r="A96" s="126" t="s">
        <v>462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0"/>
      <c r="AO96" s="120"/>
      <c r="AP96" s="120"/>
      <c r="AQ96" s="120"/>
      <c r="AR96" s="120"/>
      <c r="AS96" s="120"/>
      <c r="AT96" s="121" t="s">
        <v>458</v>
      </c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2">
        <f>BJ97</f>
        <v>4800</v>
      </c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>
        <f>CF97</f>
        <v>1937.4</v>
      </c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16">
        <f t="shared" si="2"/>
        <v>1937.4</v>
      </c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52"/>
      <c r="FI96" s="52"/>
      <c r="FJ96" s="52"/>
      <c r="FK96" s="38"/>
    </row>
    <row r="97" spans="1:167" s="35" customFormat="1" ht="67.5" customHeight="1">
      <c r="A97" s="124" t="s">
        <v>461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0"/>
      <c r="AO97" s="120"/>
      <c r="AP97" s="120"/>
      <c r="AQ97" s="120"/>
      <c r="AR97" s="120"/>
      <c r="AS97" s="120"/>
      <c r="AT97" s="121" t="s">
        <v>460</v>
      </c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2">
        <f>BJ98</f>
        <v>4800</v>
      </c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>
        <f>CF98</f>
        <v>1937.4</v>
      </c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16">
        <f t="shared" si="2"/>
        <v>1937.4</v>
      </c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52"/>
      <c r="FI97" s="52"/>
      <c r="FJ97" s="52"/>
      <c r="FK97" s="38"/>
    </row>
    <row r="98" spans="1:167" s="35" customFormat="1" ht="60.75" customHeight="1">
      <c r="A98" s="117" t="s">
        <v>456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9"/>
      <c r="AN98" s="120"/>
      <c r="AO98" s="120"/>
      <c r="AP98" s="120"/>
      <c r="AQ98" s="120"/>
      <c r="AR98" s="120"/>
      <c r="AS98" s="120"/>
      <c r="AT98" s="121" t="s">
        <v>457</v>
      </c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2">
        <v>4800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>
        <v>1937.4</v>
      </c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16">
        <f t="shared" si="2"/>
        <v>1937.4</v>
      </c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3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5"/>
      <c r="FK98" s="38"/>
    </row>
    <row r="99" spans="1:167" s="35" customFormat="1" ht="36.75" customHeight="1" hidden="1">
      <c r="A99" s="132" t="s">
        <v>487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3"/>
      <c r="AO99" s="133"/>
      <c r="AP99" s="133"/>
      <c r="AQ99" s="133"/>
      <c r="AR99" s="133"/>
      <c r="AS99" s="133"/>
      <c r="AT99" s="128" t="s">
        <v>486</v>
      </c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9">
        <f>BJ100</f>
        <v>0</v>
      </c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>
        <f>CF100+CF102</f>
        <v>0</v>
      </c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25">
        <f>CF99</f>
        <v>0</v>
      </c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35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7"/>
      <c r="FK99" s="38"/>
    </row>
    <row r="100" spans="1:167" s="47" customFormat="1" ht="27.75" customHeight="1" hidden="1">
      <c r="A100" s="124" t="s">
        <v>489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0"/>
      <c r="AO100" s="120"/>
      <c r="AP100" s="120"/>
      <c r="AQ100" s="120"/>
      <c r="AR100" s="120"/>
      <c r="AS100" s="120"/>
      <c r="AT100" s="121" t="s">
        <v>490</v>
      </c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2">
        <f>BJ101</f>
        <v>0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>
        <f>CF101</f>
        <v>0</v>
      </c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16">
        <f>CF100</f>
        <v>0</v>
      </c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3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5"/>
      <c r="FK100" s="51"/>
    </row>
    <row r="101" spans="1:167" s="47" customFormat="1" ht="33" customHeight="1" hidden="1">
      <c r="A101" s="124" t="s">
        <v>491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0"/>
      <c r="AO101" s="120"/>
      <c r="AP101" s="120"/>
      <c r="AQ101" s="120"/>
      <c r="AR101" s="120"/>
      <c r="AS101" s="120"/>
      <c r="AT101" s="121" t="s">
        <v>493</v>
      </c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2">
        <v>0</v>
      </c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>
        <v>0</v>
      </c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16">
        <f>CF101</f>
        <v>0</v>
      </c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3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5"/>
      <c r="FK101" s="51"/>
    </row>
    <row r="102" spans="1:176" s="47" customFormat="1" ht="29.25" customHeight="1" hidden="1">
      <c r="A102" s="157" t="s">
        <v>492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8"/>
      <c r="AL102" s="48"/>
      <c r="AM102" s="48"/>
      <c r="AN102" s="46"/>
      <c r="AO102" s="46"/>
      <c r="AP102" s="46"/>
      <c r="AQ102" s="46"/>
      <c r="AR102" s="46"/>
      <c r="AS102" s="46"/>
      <c r="AT102" s="121" t="s">
        <v>495</v>
      </c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2">
        <f>BJ103</f>
        <v>0</v>
      </c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>
        <f>CF103</f>
        <v>0</v>
      </c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16">
        <f>CF102</f>
        <v>0</v>
      </c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35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7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29.25" customHeight="1" hidden="1">
      <c r="A103" s="220" t="s">
        <v>494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1"/>
      <c r="AL103" s="48"/>
      <c r="AM103" s="48"/>
      <c r="AN103" s="46"/>
      <c r="AO103" s="46"/>
      <c r="AP103" s="46"/>
      <c r="AQ103" s="46"/>
      <c r="AR103" s="46"/>
      <c r="AS103" s="46"/>
      <c r="AT103" s="121" t="s">
        <v>488</v>
      </c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2">
        <v>0</v>
      </c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>
        <v>0</v>
      </c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16">
        <f>CF103</f>
        <v>0</v>
      </c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35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7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6.75" customHeight="1" hidden="1">
      <c r="A104" s="132" t="s">
        <v>196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3"/>
      <c r="AO104" s="133"/>
      <c r="AP104" s="133"/>
      <c r="AQ104" s="133"/>
      <c r="AR104" s="133"/>
      <c r="AS104" s="133"/>
      <c r="AT104" s="128" t="s">
        <v>195</v>
      </c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9">
        <f>BJ105</f>
        <v>0</v>
      </c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>
        <f>CF105+CF107</f>
        <v>0</v>
      </c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25">
        <f t="shared" si="2"/>
        <v>0</v>
      </c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35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7"/>
      <c r="FK104" s="38"/>
    </row>
    <row r="105" spans="1:167" s="47" customFormat="1" ht="50.25" customHeight="1" hidden="1">
      <c r="A105" s="124" t="s">
        <v>194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0"/>
      <c r="AO105" s="120"/>
      <c r="AP105" s="120"/>
      <c r="AQ105" s="120"/>
      <c r="AR105" s="120"/>
      <c r="AS105" s="120"/>
      <c r="AT105" s="121" t="s">
        <v>193</v>
      </c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2">
        <f>BJ106</f>
        <v>0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>
        <f>CF106</f>
        <v>0</v>
      </c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16">
        <f t="shared" si="2"/>
        <v>0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3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5"/>
      <c r="FK105" s="51"/>
    </row>
    <row r="106" spans="1:167" s="47" customFormat="1" ht="45.75" customHeight="1" hidden="1">
      <c r="A106" s="124" t="s">
        <v>192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0"/>
      <c r="AO106" s="120"/>
      <c r="AP106" s="120"/>
      <c r="AQ106" s="120"/>
      <c r="AR106" s="120"/>
      <c r="AS106" s="120"/>
      <c r="AT106" s="121" t="s">
        <v>191</v>
      </c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2">
        <v>0</v>
      </c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>
        <v>0</v>
      </c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16">
        <f t="shared" si="2"/>
        <v>0</v>
      </c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3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5"/>
      <c r="FK106" s="51"/>
    </row>
    <row r="107" spans="1:176" s="47" customFormat="1" ht="39" customHeight="1" hidden="1">
      <c r="A107" s="157" t="s">
        <v>190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8"/>
      <c r="AL107" s="48"/>
      <c r="AM107" s="48"/>
      <c r="AN107" s="46"/>
      <c r="AO107" s="46"/>
      <c r="AP107" s="46"/>
      <c r="AQ107" s="46"/>
      <c r="AR107" s="46"/>
      <c r="AS107" s="46"/>
      <c r="AT107" s="121" t="s">
        <v>189</v>
      </c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2">
        <f>BJ108</f>
        <v>0</v>
      </c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>
        <f>CF108</f>
        <v>0</v>
      </c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16">
        <f t="shared" si="2"/>
        <v>0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35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7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76" s="47" customFormat="1" ht="40.5" customHeight="1" hidden="1">
      <c r="A108" s="220" t="s">
        <v>188</v>
      </c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1"/>
      <c r="AL108" s="48"/>
      <c r="AM108" s="48"/>
      <c r="AN108" s="46"/>
      <c r="AO108" s="46"/>
      <c r="AP108" s="46"/>
      <c r="AQ108" s="46"/>
      <c r="AR108" s="46"/>
      <c r="AS108" s="46"/>
      <c r="AT108" s="121" t="s">
        <v>187</v>
      </c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2">
        <v>0</v>
      </c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>
        <v>0</v>
      </c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16">
        <f t="shared" si="2"/>
        <v>0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35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7"/>
      <c r="FK108" s="54"/>
      <c r="FL108" s="49"/>
      <c r="FM108" s="49"/>
      <c r="FN108" s="49"/>
      <c r="FO108" s="49"/>
      <c r="FP108" s="49"/>
      <c r="FQ108" s="49"/>
      <c r="FR108" s="49"/>
      <c r="FS108" s="49"/>
      <c r="FT108" s="49"/>
    </row>
    <row r="109" spans="1:167" s="35" customFormat="1" ht="26.25" customHeight="1" hidden="1">
      <c r="A109" s="132" t="s">
        <v>186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3"/>
      <c r="AO109" s="133"/>
      <c r="AP109" s="133"/>
      <c r="AQ109" s="133"/>
      <c r="AR109" s="133"/>
      <c r="AS109" s="133"/>
      <c r="AT109" s="128" t="s">
        <v>185</v>
      </c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9">
        <f>BJ112</f>
        <v>0</v>
      </c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>
        <f>CF112+CF110</f>
        <v>0</v>
      </c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25">
        <f t="shared" si="2"/>
        <v>0</v>
      </c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35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7"/>
      <c r="FK109" s="38"/>
    </row>
    <row r="110" spans="1:176" s="47" customFormat="1" ht="56.25" customHeight="1" hidden="1">
      <c r="A110" s="157" t="s">
        <v>184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8"/>
      <c r="AL110" s="48"/>
      <c r="AM110" s="48"/>
      <c r="AN110" s="46"/>
      <c r="AO110" s="46"/>
      <c r="AP110" s="46"/>
      <c r="AQ110" s="46"/>
      <c r="AR110" s="46"/>
      <c r="AS110" s="46"/>
      <c r="AT110" s="121" t="s">
        <v>183</v>
      </c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2">
        <f>BJ111</f>
        <v>0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>
        <f>CF111</f>
        <v>0</v>
      </c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16">
        <f t="shared" si="2"/>
        <v>0</v>
      </c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35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7"/>
      <c r="FK110" s="54"/>
      <c r="FL110" s="49"/>
      <c r="FM110" s="49"/>
      <c r="FN110" s="49"/>
      <c r="FO110" s="49"/>
      <c r="FP110" s="49"/>
      <c r="FQ110" s="49"/>
      <c r="FR110" s="49"/>
      <c r="FS110" s="49"/>
      <c r="FT110" s="49"/>
    </row>
    <row r="111" spans="1:167" s="47" customFormat="1" ht="55.5" customHeight="1" hidden="1">
      <c r="A111" s="124" t="s">
        <v>182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0"/>
      <c r="AO111" s="120"/>
      <c r="AP111" s="120"/>
      <c r="AQ111" s="120"/>
      <c r="AR111" s="120"/>
      <c r="AS111" s="120"/>
      <c r="AT111" s="121" t="s">
        <v>181</v>
      </c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2">
        <v>0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>
        <v>0</v>
      </c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16">
        <f t="shared" si="2"/>
        <v>0</v>
      </c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3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5"/>
      <c r="FK111" s="51"/>
    </row>
    <row r="112" spans="1:176" s="47" customFormat="1" ht="39" customHeight="1" hidden="1">
      <c r="A112" s="157" t="s">
        <v>180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8"/>
      <c r="AL112" s="48"/>
      <c r="AM112" s="48"/>
      <c r="AN112" s="46"/>
      <c r="AO112" s="46"/>
      <c r="AP112" s="46"/>
      <c r="AQ112" s="46"/>
      <c r="AR112" s="46"/>
      <c r="AS112" s="46"/>
      <c r="AT112" s="121" t="s">
        <v>179</v>
      </c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2">
        <f>BJ113</f>
        <v>0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>
        <f>CF113</f>
        <v>0</v>
      </c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16">
        <f t="shared" si="2"/>
        <v>0</v>
      </c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35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7"/>
      <c r="FK112" s="54"/>
      <c r="FL112" s="49"/>
      <c r="FM112" s="49"/>
      <c r="FN112" s="49"/>
      <c r="FO112" s="49"/>
      <c r="FP112" s="49"/>
      <c r="FQ112" s="49"/>
      <c r="FR112" s="49"/>
      <c r="FS112" s="49"/>
      <c r="FT112" s="49"/>
    </row>
    <row r="113" spans="1:167" s="35" customFormat="1" ht="39.75" customHeight="1" hidden="1">
      <c r="A113" s="124" t="s">
        <v>178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0"/>
      <c r="AO113" s="120"/>
      <c r="AP113" s="120"/>
      <c r="AQ113" s="120"/>
      <c r="AR113" s="120"/>
      <c r="AS113" s="120"/>
      <c r="AT113" s="121" t="s">
        <v>177</v>
      </c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2">
        <v>0</v>
      </c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>
        <v>0</v>
      </c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16">
        <f t="shared" si="2"/>
        <v>0</v>
      </c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3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5"/>
      <c r="FK113" s="38"/>
    </row>
    <row r="114" spans="1:167" s="35" customFormat="1" ht="30.75" customHeight="1" hidden="1">
      <c r="A114" s="146" t="s">
        <v>176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33"/>
      <c r="AO114" s="133"/>
      <c r="AP114" s="133"/>
      <c r="AQ114" s="133"/>
      <c r="AR114" s="133"/>
      <c r="AS114" s="133"/>
      <c r="AT114" s="128" t="s">
        <v>175</v>
      </c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9">
        <f>BJ116</f>
        <v>0</v>
      </c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>
        <f>CF116</f>
        <v>0</v>
      </c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25">
        <f>EE116</f>
        <v>0</v>
      </c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52"/>
      <c r="FI114" s="52"/>
      <c r="FJ114" s="52"/>
      <c r="FK114" s="38"/>
    </row>
    <row r="115" spans="1:167" s="35" customFormat="1" ht="27" customHeight="1" hidden="1">
      <c r="A115" s="147" t="s">
        <v>174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33"/>
      <c r="AO115" s="133"/>
      <c r="AP115" s="133"/>
      <c r="AQ115" s="133"/>
      <c r="AR115" s="133"/>
      <c r="AS115" s="133"/>
      <c r="AT115" s="128" t="s">
        <v>173</v>
      </c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9">
        <v>0</v>
      </c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>
        <f>CF116</f>
        <v>0</v>
      </c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25">
        <f aca="true" t="shared" si="4" ref="EE115:EE143">CF115</f>
        <v>0</v>
      </c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30"/>
      <c r="EU115" s="130"/>
      <c r="EV115" s="130"/>
      <c r="EW115" s="130"/>
      <c r="EX115" s="130"/>
      <c r="EY115" s="130"/>
      <c r="EZ115" s="130"/>
      <c r="FA115" s="130"/>
      <c r="FB115" s="130"/>
      <c r="FC115" s="130"/>
      <c r="FD115" s="130"/>
      <c r="FE115" s="130"/>
      <c r="FF115" s="130"/>
      <c r="FG115" s="130"/>
      <c r="FH115" s="130"/>
      <c r="FI115" s="130"/>
      <c r="FJ115" s="130"/>
      <c r="FK115" s="38"/>
    </row>
    <row r="116" spans="1:167" s="45" customFormat="1" ht="23.25" customHeight="1" hidden="1">
      <c r="A116" s="124" t="s">
        <v>172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0"/>
      <c r="AO116" s="120"/>
      <c r="AP116" s="120"/>
      <c r="AQ116" s="120"/>
      <c r="AR116" s="120"/>
      <c r="AS116" s="120"/>
      <c r="AT116" s="121" t="s">
        <v>171</v>
      </c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2">
        <v>0</v>
      </c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>
        <v>0</v>
      </c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16">
        <f t="shared" si="4"/>
        <v>0</v>
      </c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30"/>
      <c r="EU116" s="130"/>
      <c r="EV116" s="130"/>
      <c r="EW116" s="130"/>
      <c r="EX116" s="130"/>
      <c r="EY116" s="130"/>
      <c r="EZ116" s="130"/>
      <c r="FA116" s="130"/>
      <c r="FB116" s="130"/>
      <c r="FC116" s="130"/>
      <c r="FD116" s="130"/>
      <c r="FE116" s="130"/>
      <c r="FF116" s="130"/>
      <c r="FG116" s="130"/>
      <c r="FH116" s="130"/>
      <c r="FI116" s="130"/>
      <c r="FJ116" s="130"/>
      <c r="FK116" s="50"/>
    </row>
    <row r="117" spans="1:167" s="111" customFormat="1" ht="29.25" customHeight="1">
      <c r="A117" s="148" t="s">
        <v>170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9"/>
      <c r="AO117" s="149"/>
      <c r="AP117" s="149"/>
      <c r="AQ117" s="149"/>
      <c r="AR117" s="149"/>
      <c r="AS117" s="149"/>
      <c r="AT117" s="150" t="s">
        <v>169</v>
      </c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39">
        <f>BJ118</f>
        <v>10216500</v>
      </c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1"/>
      <c r="CF117" s="143">
        <f>CF118</f>
        <v>5454687.119999999</v>
      </c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2"/>
      <c r="CX117" s="142"/>
      <c r="CY117" s="142"/>
      <c r="CZ117" s="142"/>
      <c r="DA117" s="142"/>
      <c r="DB117" s="142"/>
      <c r="DC117" s="142"/>
      <c r="DD117" s="142"/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2"/>
      <c r="DQ117" s="142"/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227">
        <f t="shared" si="4"/>
        <v>5454687.119999999</v>
      </c>
      <c r="EF117" s="227"/>
      <c r="EG117" s="227"/>
      <c r="EH117" s="227"/>
      <c r="EI117" s="227"/>
      <c r="EJ117" s="227"/>
      <c r="EK117" s="227"/>
      <c r="EL117" s="227"/>
      <c r="EM117" s="227"/>
      <c r="EN117" s="227"/>
      <c r="EO117" s="227"/>
      <c r="EP117" s="227"/>
      <c r="EQ117" s="227"/>
      <c r="ER117" s="227"/>
      <c r="ES117" s="227"/>
      <c r="ET117" s="224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6"/>
      <c r="FK117" s="110"/>
    </row>
    <row r="118" spans="1:256" s="105" customFormat="1" ht="36.75" customHeight="1">
      <c r="A118" s="132" t="s">
        <v>168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3"/>
      <c r="AO118" s="133"/>
      <c r="AP118" s="133"/>
      <c r="AQ118" s="133"/>
      <c r="AR118" s="133"/>
      <c r="AS118" s="133"/>
      <c r="AT118" s="128" t="s">
        <v>167</v>
      </c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9">
        <f>BJ119+BJ122+BJ125+BJ130</f>
        <v>10216500</v>
      </c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>
        <f>CF119+CF122+CF125+CF130</f>
        <v>5454687.119999999</v>
      </c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25">
        <f t="shared" si="4"/>
        <v>5454687.119999999</v>
      </c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35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7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</row>
    <row r="119" spans="1:256" s="105" customFormat="1" ht="31.5" customHeight="1">
      <c r="A119" s="132" t="s">
        <v>166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3"/>
      <c r="AO119" s="133"/>
      <c r="AP119" s="133"/>
      <c r="AQ119" s="133"/>
      <c r="AR119" s="133"/>
      <c r="AS119" s="133"/>
      <c r="AT119" s="128" t="s">
        <v>502</v>
      </c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9">
        <f>BJ121</f>
        <v>9734600</v>
      </c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>
        <f>CF121</f>
        <v>5120000</v>
      </c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25">
        <f t="shared" si="4"/>
        <v>5120000</v>
      </c>
      <c r="EF119" s="125"/>
      <c r="EG119" s="125"/>
      <c r="EH119" s="125"/>
      <c r="EI119" s="125"/>
      <c r="EJ119" s="125"/>
      <c r="EK119" s="125"/>
      <c r="EL119" s="125"/>
      <c r="EM119" s="125"/>
      <c r="EN119" s="125"/>
      <c r="EO119" s="125"/>
      <c r="EP119" s="125"/>
      <c r="EQ119" s="125"/>
      <c r="ER119" s="125"/>
      <c r="ES119" s="125"/>
      <c r="ET119" s="135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7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  <c r="HV119" s="101"/>
      <c r="HW119" s="101"/>
      <c r="HX119" s="101"/>
      <c r="HY119" s="101"/>
      <c r="HZ119" s="101"/>
      <c r="IA119" s="101"/>
      <c r="IB119" s="101"/>
      <c r="IC119" s="101"/>
      <c r="ID119" s="101"/>
      <c r="IE119" s="101"/>
      <c r="IF119" s="101"/>
      <c r="IG119" s="101"/>
      <c r="IH119" s="101"/>
      <c r="II119" s="101"/>
      <c r="IJ119" s="101"/>
      <c r="IK119" s="101"/>
      <c r="IL119" s="101"/>
      <c r="IM119" s="101"/>
      <c r="IN119" s="101"/>
      <c r="IO119" s="101"/>
      <c r="IP119" s="101"/>
      <c r="IQ119" s="101"/>
      <c r="IR119" s="101"/>
      <c r="IS119" s="101"/>
      <c r="IT119" s="101"/>
      <c r="IU119" s="101"/>
      <c r="IV119" s="101"/>
    </row>
    <row r="120" spans="1:256" s="82" customFormat="1" ht="30" customHeight="1">
      <c r="A120" s="124" t="s">
        <v>503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0"/>
      <c r="AO120" s="120"/>
      <c r="AP120" s="120"/>
      <c r="AQ120" s="120"/>
      <c r="AR120" s="120"/>
      <c r="AS120" s="120"/>
      <c r="AT120" s="121" t="s">
        <v>501</v>
      </c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2">
        <f>BJ121</f>
        <v>9734600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>
        <f>CF121</f>
        <v>5120000</v>
      </c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3" t="s">
        <v>159</v>
      </c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16">
        <f t="shared" si="4"/>
        <v>5120000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3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82" customFormat="1" ht="42" customHeight="1">
      <c r="A121" s="124" t="s">
        <v>504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0"/>
      <c r="AO121" s="120"/>
      <c r="AP121" s="120"/>
      <c r="AQ121" s="120"/>
      <c r="AR121" s="120"/>
      <c r="AS121" s="120"/>
      <c r="AT121" s="121" t="s">
        <v>500</v>
      </c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2">
        <v>9734600</v>
      </c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>
        <v>5120000</v>
      </c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16">
        <f t="shared" si="4"/>
        <v>5120000</v>
      </c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3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105" customFormat="1" ht="31.5" customHeight="1" hidden="1">
      <c r="A122" s="132" t="s">
        <v>449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3"/>
      <c r="AO122" s="133"/>
      <c r="AP122" s="133"/>
      <c r="AQ122" s="133"/>
      <c r="AR122" s="133"/>
      <c r="AS122" s="133"/>
      <c r="AT122" s="128" t="s">
        <v>447</v>
      </c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9">
        <f>BJ124</f>
        <v>0</v>
      </c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>
        <f>CF124</f>
        <v>0</v>
      </c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30"/>
      <c r="CX122" s="130"/>
      <c r="CY122" s="130"/>
      <c r="CZ122" s="130"/>
      <c r="DA122" s="130"/>
      <c r="DB122" s="130"/>
      <c r="DC122" s="130"/>
      <c r="DD122" s="130"/>
      <c r="DE122" s="130"/>
      <c r="DF122" s="130"/>
      <c r="DG122" s="130"/>
      <c r="DH122" s="130"/>
      <c r="DI122" s="130"/>
      <c r="DJ122" s="130"/>
      <c r="DK122" s="130"/>
      <c r="DL122" s="130"/>
      <c r="DM122" s="130"/>
      <c r="DN122" s="130"/>
      <c r="DO122" s="130"/>
      <c r="DP122" s="130"/>
      <c r="DQ122" s="130"/>
      <c r="DR122" s="130"/>
      <c r="DS122" s="130"/>
      <c r="DT122" s="130"/>
      <c r="DU122" s="130"/>
      <c r="DV122" s="130"/>
      <c r="DW122" s="130"/>
      <c r="DX122" s="130"/>
      <c r="DY122" s="130"/>
      <c r="DZ122" s="130"/>
      <c r="EA122" s="130"/>
      <c r="EB122" s="130"/>
      <c r="EC122" s="130"/>
      <c r="ED122" s="130"/>
      <c r="EE122" s="125">
        <f>CF122</f>
        <v>0</v>
      </c>
      <c r="EF122" s="125"/>
      <c r="EG122" s="125"/>
      <c r="EH122" s="125"/>
      <c r="EI122" s="125"/>
      <c r="EJ122" s="125"/>
      <c r="EK122" s="125"/>
      <c r="EL122" s="125"/>
      <c r="EM122" s="125"/>
      <c r="EN122" s="125"/>
      <c r="EO122" s="125"/>
      <c r="EP122" s="125"/>
      <c r="EQ122" s="125"/>
      <c r="ER122" s="125"/>
      <c r="ES122" s="125"/>
      <c r="ET122" s="135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7"/>
      <c r="FK122" s="101"/>
      <c r="FL122" s="101"/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  <c r="FY122" s="101"/>
      <c r="FZ122" s="101"/>
      <c r="GA122" s="101"/>
      <c r="GB122" s="101"/>
      <c r="GC122" s="101"/>
      <c r="GD122" s="101"/>
      <c r="GE122" s="101"/>
      <c r="GF122" s="101"/>
      <c r="GG122" s="101"/>
      <c r="GH122" s="101"/>
      <c r="GI122" s="101"/>
      <c r="GJ122" s="101"/>
      <c r="GK122" s="101"/>
      <c r="GL122" s="101"/>
      <c r="GM122" s="101"/>
      <c r="GN122" s="101"/>
      <c r="GO122" s="101"/>
      <c r="GP122" s="101"/>
      <c r="GQ122" s="101"/>
      <c r="GR122" s="101"/>
      <c r="GS122" s="101"/>
      <c r="GT122" s="101"/>
      <c r="GU122" s="101"/>
      <c r="GV122" s="101"/>
      <c r="GW122" s="101"/>
      <c r="GX122" s="101"/>
      <c r="GY122" s="101"/>
      <c r="GZ122" s="101"/>
      <c r="HA122" s="101"/>
      <c r="HB122" s="101"/>
      <c r="HC122" s="101"/>
      <c r="HD122" s="101"/>
      <c r="HE122" s="101"/>
      <c r="HF122" s="101"/>
      <c r="HG122" s="101"/>
      <c r="HH122" s="101"/>
      <c r="HI122" s="101"/>
      <c r="HJ122" s="101"/>
      <c r="HK122" s="101"/>
      <c r="HL122" s="101"/>
      <c r="HM122" s="101"/>
      <c r="HN122" s="101"/>
      <c r="HO122" s="101"/>
      <c r="HP122" s="101"/>
      <c r="HQ122" s="101"/>
      <c r="HR122" s="101"/>
      <c r="HS122" s="101"/>
      <c r="HT122" s="101"/>
      <c r="HU122" s="101"/>
      <c r="HV122" s="101"/>
      <c r="HW122" s="101"/>
      <c r="HX122" s="101"/>
      <c r="HY122" s="101"/>
      <c r="HZ122" s="101"/>
      <c r="IA122" s="101"/>
      <c r="IB122" s="101"/>
      <c r="IC122" s="101"/>
      <c r="ID122" s="101"/>
      <c r="IE122" s="101"/>
      <c r="IF122" s="101"/>
      <c r="IG122" s="101"/>
      <c r="IH122" s="101"/>
      <c r="II122" s="101"/>
      <c r="IJ122" s="101"/>
      <c r="IK122" s="101"/>
      <c r="IL122" s="101"/>
      <c r="IM122" s="101"/>
      <c r="IN122" s="101"/>
      <c r="IO122" s="101"/>
      <c r="IP122" s="101"/>
      <c r="IQ122" s="101"/>
      <c r="IR122" s="101"/>
      <c r="IS122" s="101"/>
      <c r="IT122" s="101"/>
      <c r="IU122" s="101"/>
      <c r="IV122" s="101"/>
    </row>
    <row r="123" spans="1:256" s="82" customFormat="1" ht="26.25" customHeight="1" hidden="1">
      <c r="A123" s="124" t="s">
        <v>451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0"/>
      <c r="AO123" s="120"/>
      <c r="AP123" s="120"/>
      <c r="AQ123" s="120"/>
      <c r="AR123" s="120"/>
      <c r="AS123" s="120"/>
      <c r="AT123" s="121" t="s">
        <v>452</v>
      </c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2">
        <f>BJ124</f>
        <v>0</v>
      </c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>
        <f>CF124</f>
        <v>0</v>
      </c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3" t="s">
        <v>159</v>
      </c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16">
        <f>CF123</f>
        <v>0</v>
      </c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3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82" customFormat="1" ht="27" customHeight="1" hidden="1">
      <c r="A124" s="124" t="s">
        <v>448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0"/>
      <c r="AO124" s="120"/>
      <c r="AP124" s="120"/>
      <c r="AQ124" s="120"/>
      <c r="AR124" s="120"/>
      <c r="AS124" s="120"/>
      <c r="AT124" s="121" t="s">
        <v>450</v>
      </c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2">
        <v>0</v>
      </c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>
        <v>0</v>
      </c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16">
        <f>CF124</f>
        <v>0</v>
      </c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3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5" customFormat="1" ht="28.5" customHeight="1">
      <c r="A125" s="132" t="s">
        <v>165</v>
      </c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3"/>
      <c r="AO125" s="133"/>
      <c r="AP125" s="133"/>
      <c r="AQ125" s="133"/>
      <c r="AR125" s="133"/>
      <c r="AS125" s="133"/>
      <c r="AT125" s="128" t="s">
        <v>428</v>
      </c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9">
        <f>BJ128+BJ126</f>
        <v>241900</v>
      </c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>
        <f>CF128+CF126</f>
        <v>97030.06</v>
      </c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30"/>
      <c r="CX125" s="130"/>
      <c r="CY125" s="130"/>
      <c r="CZ125" s="130"/>
      <c r="DA125" s="130"/>
      <c r="DB125" s="130"/>
      <c r="DC125" s="130"/>
      <c r="DD125" s="130"/>
      <c r="DE125" s="130"/>
      <c r="DF125" s="130"/>
      <c r="DG125" s="130"/>
      <c r="DH125" s="130"/>
      <c r="DI125" s="130"/>
      <c r="DJ125" s="130"/>
      <c r="DK125" s="130"/>
      <c r="DL125" s="130"/>
      <c r="DM125" s="130"/>
      <c r="DN125" s="130"/>
      <c r="DO125" s="130"/>
      <c r="DP125" s="130"/>
      <c r="DQ125" s="130"/>
      <c r="DR125" s="130"/>
      <c r="DS125" s="130"/>
      <c r="DT125" s="130"/>
      <c r="DU125" s="130"/>
      <c r="DV125" s="130"/>
      <c r="DW125" s="130"/>
      <c r="DX125" s="130"/>
      <c r="DY125" s="130"/>
      <c r="DZ125" s="130"/>
      <c r="EA125" s="130"/>
      <c r="EB125" s="130"/>
      <c r="EC125" s="130"/>
      <c r="ED125" s="130"/>
      <c r="EE125" s="125">
        <f t="shared" si="4"/>
        <v>97030.06</v>
      </c>
      <c r="EF125" s="125"/>
      <c r="EG125" s="125"/>
      <c r="EH125" s="125"/>
      <c r="EI125" s="125"/>
      <c r="EJ125" s="125"/>
      <c r="EK125" s="125"/>
      <c r="EL125" s="125"/>
      <c r="EM125" s="125"/>
      <c r="EN125" s="125"/>
      <c r="EO125" s="125"/>
      <c r="EP125" s="125"/>
      <c r="EQ125" s="125"/>
      <c r="ER125" s="125"/>
      <c r="ES125" s="125"/>
      <c r="ET125" s="135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7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</row>
    <row r="126" spans="1:166" s="101" customFormat="1" ht="42" customHeight="1">
      <c r="A126" s="132" t="s">
        <v>163</v>
      </c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3"/>
      <c r="AO126" s="133"/>
      <c r="AP126" s="133"/>
      <c r="AQ126" s="133"/>
      <c r="AR126" s="133"/>
      <c r="AS126" s="133"/>
      <c r="AT126" s="128" t="s">
        <v>427</v>
      </c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9">
        <f>BJ127</f>
        <v>200</v>
      </c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>
        <f>CF127</f>
        <v>200</v>
      </c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30"/>
      <c r="DQ126" s="130"/>
      <c r="DR126" s="130"/>
      <c r="DS126" s="130"/>
      <c r="DT126" s="130"/>
      <c r="DU126" s="130"/>
      <c r="DV126" s="130"/>
      <c r="DW126" s="130"/>
      <c r="DX126" s="130"/>
      <c r="DY126" s="130"/>
      <c r="DZ126" s="130"/>
      <c r="EA126" s="130"/>
      <c r="EB126" s="130"/>
      <c r="EC126" s="130"/>
      <c r="ED126" s="130"/>
      <c r="EE126" s="125">
        <f>CF126</f>
        <v>200</v>
      </c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30"/>
      <c r="EU126" s="130"/>
      <c r="EV126" s="130"/>
      <c r="EW126" s="130"/>
      <c r="EX126" s="130"/>
      <c r="EY126" s="130"/>
      <c r="EZ126" s="130"/>
      <c r="FA126" s="130"/>
      <c r="FB126" s="130"/>
      <c r="FC126" s="130"/>
      <c r="FD126" s="130"/>
      <c r="FE126" s="130"/>
      <c r="FF126" s="130"/>
      <c r="FG126" s="130"/>
      <c r="FH126" s="53"/>
      <c r="FI126" s="53"/>
      <c r="FJ126" s="53"/>
    </row>
    <row r="127" spans="1:166" s="55" customFormat="1" ht="41.25" customHeight="1">
      <c r="A127" s="124" t="s">
        <v>163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0"/>
      <c r="AO127" s="120"/>
      <c r="AP127" s="120"/>
      <c r="AQ127" s="120"/>
      <c r="AR127" s="120"/>
      <c r="AS127" s="120"/>
      <c r="AT127" s="121" t="s">
        <v>426</v>
      </c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2">
        <v>200</v>
      </c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>
        <v>200</v>
      </c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3"/>
      <c r="EC127" s="123"/>
      <c r="ED127" s="123"/>
      <c r="EE127" s="116">
        <f>CF127</f>
        <v>200</v>
      </c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23"/>
      <c r="EU127" s="123"/>
      <c r="EV127" s="123"/>
      <c r="EW127" s="123"/>
      <c r="EX127" s="123"/>
      <c r="EY127" s="123"/>
      <c r="EZ127" s="123"/>
      <c r="FA127" s="123"/>
      <c r="FB127" s="123"/>
      <c r="FC127" s="123"/>
      <c r="FD127" s="123"/>
      <c r="FE127" s="123"/>
      <c r="FF127" s="123"/>
      <c r="FG127" s="123"/>
      <c r="FH127" s="52"/>
      <c r="FI127" s="52"/>
      <c r="FJ127" s="52"/>
    </row>
    <row r="128" spans="1:256" s="105" customFormat="1" ht="42" customHeight="1">
      <c r="A128" s="132" t="s">
        <v>164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3"/>
      <c r="AO128" s="133"/>
      <c r="AP128" s="133"/>
      <c r="AQ128" s="133"/>
      <c r="AR128" s="133"/>
      <c r="AS128" s="133"/>
      <c r="AT128" s="128" t="s">
        <v>425</v>
      </c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9">
        <f>BJ129</f>
        <v>241700</v>
      </c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>
        <f>CF129</f>
        <v>96830.06</v>
      </c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25">
        <f t="shared" si="4"/>
        <v>96830.06</v>
      </c>
      <c r="EF128" s="125"/>
      <c r="EG128" s="125"/>
      <c r="EH128" s="125"/>
      <c r="EI128" s="125"/>
      <c r="EJ128" s="125"/>
      <c r="EK128" s="125"/>
      <c r="EL128" s="125"/>
      <c r="EM128" s="125"/>
      <c r="EN128" s="125"/>
      <c r="EO128" s="125"/>
      <c r="EP128" s="125"/>
      <c r="EQ128" s="125"/>
      <c r="ER128" s="125"/>
      <c r="ES128" s="125"/>
      <c r="ET128" s="135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7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</row>
    <row r="129" spans="1:256" s="106" customFormat="1" ht="42.75" customHeight="1">
      <c r="A129" s="124" t="s">
        <v>164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0"/>
      <c r="AO129" s="120"/>
      <c r="AP129" s="120"/>
      <c r="AQ129" s="120"/>
      <c r="AR129" s="120"/>
      <c r="AS129" s="120"/>
      <c r="AT129" s="121" t="s">
        <v>424</v>
      </c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2">
        <v>241700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>
        <v>96830.06</v>
      </c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16">
        <f t="shared" si="4"/>
        <v>96830.06</v>
      </c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3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05" customFormat="1" ht="28.5" customHeight="1">
      <c r="A130" s="132" t="s">
        <v>325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3"/>
      <c r="AO130" s="133"/>
      <c r="AP130" s="133"/>
      <c r="AQ130" s="133"/>
      <c r="AR130" s="133"/>
      <c r="AS130" s="133"/>
      <c r="AT130" s="128" t="s">
        <v>423</v>
      </c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9">
        <f>BJ131+BJ133+BJ135</f>
        <v>240000</v>
      </c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>
        <f>CF131+CF133+CF135</f>
        <v>237657.06</v>
      </c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25">
        <f aca="true" t="shared" si="5" ref="EE130:EE136">CF130</f>
        <v>237657.06</v>
      </c>
      <c r="EF130" s="125"/>
      <c r="EG130" s="125"/>
      <c r="EH130" s="125"/>
      <c r="EI130" s="125"/>
      <c r="EJ130" s="125"/>
      <c r="EK130" s="125"/>
      <c r="EL130" s="125"/>
      <c r="EM130" s="125"/>
      <c r="EN130" s="125"/>
      <c r="EO130" s="125"/>
      <c r="EP130" s="125"/>
      <c r="EQ130" s="125"/>
      <c r="ER130" s="125"/>
      <c r="ES130" s="125"/>
      <c r="ET130" s="135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7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5" customFormat="1" ht="59.25" customHeight="1">
      <c r="A131" s="154" t="s">
        <v>345</v>
      </c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6"/>
      <c r="AN131" s="133"/>
      <c r="AO131" s="133"/>
      <c r="AP131" s="133"/>
      <c r="AQ131" s="133"/>
      <c r="AR131" s="133"/>
      <c r="AS131" s="133"/>
      <c r="AT131" s="128" t="s">
        <v>422</v>
      </c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9">
        <f>BJ132</f>
        <v>240000</v>
      </c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>
        <f>CF132</f>
        <v>237657.06</v>
      </c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30"/>
      <c r="CX131" s="130"/>
      <c r="CY131" s="130"/>
      <c r="CZ131" s="130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0"/>
      <c r="DS131" s="130"/>
      <c r="DT131" s="130"/>
      <c r="DU131" s="130"/>
      <c r="DV131" s="130"/>
      <c r="DW131" s="130"/>
      <c r="DX131" s="130"/>
      <c r="DY131" s="130"/>
      <c r="DZ131" s="130"/>
      <c r="EA131" s="130"/>
      <c r="EB131" s="130"/>
      <c r="EC131" s="130"/>
      <c r="ED131" s="130"/>
      <c r="EE131" s="125">
        <f t="shared" si="5"/>
        <v>237657.06</v>
      </c>
      <c r="EF131" s="125"/>
      <c r="EG131" s="125"/>
      <c r="EH131" s="125"/>
      <c r="EI131" s="125"/>
      <c r="EJ131" s="125"/>
      <c r="EK131" s="125"/>
      <c r="EL131" s="125"/>
      <c r="EM131" s="125"/>
      <c r="EN131" s="125"/>
      <c r="EO131" s="125"/>
      <c r="EP131" s="125"/>
      <c r="EQ131" s="125"/>
      <c r="ER131" s="125"/>
      <c r="ES131" s="125"/>
      <c r="ET131" s="135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7"/>
      <c r="FK131" s="101"/>
      <c r="FL131" s="101"/>
      <c r="FM131" s="101"/>
      <c r="FN131" s="101"/>
      <c r="FO131" s="101"/>
      <c r="FP131" s="101"/>
      <c r="FQ131" s="101"/>
      <c r="FR131" s="101"/>
      <c r="FS131" s="101"/>
      <c r="FT131" s="101"/>
      <c r="FU131" s="101"/>
      <c r="FV131" s="101"/>
      <c r="FW131" s="101"/>
      <c r="FX131" s="101"/>
      <c r="FY131" s="101"/>
      <c r="FZ131" s="101"/>
      <c r="GA131" s="101"/>
      <c r="GB131" s="101"/>
      <c r="GC131" s="101"/>
      <c r="GD131" s="101"/>
      <c r="GE131" s="101"/>
      <c r="GF131" s="101"/>
      <c r="GG131" s="101"/>
      <c r="GH131" s="101"/>
      <c r="GI131" s="101"/>
      <c r="GJ131" s="101"/>
      <c r="GK131" s="101"/>
      <c r="GL131" s="101"/>
      <c r="GM131" s="101"/>
      <c r="GN131" s="101"/>
      <c r="GO131" s="101"/>
      <c r="GP131" s="101"/>
      <c r="GQ131" s="101"/>
      <c r="GR131" s="101"/>
      <c r="GS131" s="101"/>
      <c r="GT131" s="101"/>
      <c r="GU131" s="101"/>
      <c r="GV131" s="101"/>
      <c r="GW131" s="101"/>
      <c r="GX131" s="101"/>
      <c r="GY131" s="101"/>
      <c r="GZ131" s="101"/>
      <c r="HA131" s="101"/>
      <c r="HB131" s="101"/>
      <c r="HC131" s="101"/>
      <c r="HD131" s="101"/>
      <c r="HE131" s="101"/>
      <c r="HF131" s="101"/>
      <c r="HG131" s="101"/>
      <c r="HH131" s="101"/>
      <c r="HI131" s="101"/>
      <c r="HJ131" s="101"/>
      <c r="HK131" s="101"/>
      <c r="HL131" s="101"/>
      <c r="HM131" s="101"/>
      <c r="HN131" s="101"/>
      <c r="HO131" s="101"/>
      <c r="HP131" s="101"/>
      <c r="HQ131" s="101"/>
      <c r="HR131" s="101"/>
      <c r="HS131" s="101"/>
      <c r="HT131" s="101"/>
      <c r="HU131" s="101"/>
      <c r="HV131" s="101"/>
      <c r="HW131" s="101"/>
      <c r="HX131" s="101"/>
      <c r="HY131" s="101"/>
      <c r="HZ131" s="101"/>
      <c r="IA131" s="101"/>
      <c r="IB131" s="101"/>
      <c r="IC131" s="101"/>
      <c r="ID131" s="101"/>
      <c r="IE131" s="101"/>
      <c r="IF131" s="101"/>
      <c r="IG131" s="101"/>
      <c r="IH131" s="101"/>
      <c r="II131" s="101"/>
      <c r="IJ131" s="101"/>
      <c r="IK131" s="101"/>
      <c r="IL131" s="101"/>
      <c r="IM131" s="101"/>
      <c r="IN131" s="101"/>
      <c r="IO131" s="101"/>
      <c r="IP131" s="101"/>
      <c r="IQ131" s="101"/>
      <c r="IR131" s="101"/>
      <c r="IS131" s="101"/>
      <c r="IT131" s="101"/>
      <c r="IU131" s="101"/>
      <c r="IV131" s="101"/>
    </row>
    <row r="132" spans="1:256" s="106" customFormat="1" ht="69.75" customHeight="1">
      <c r="A132" s="151" t="s">
        <v>346</v>
      </c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3"/>
      <c r="AN132" s="120"/>
      <c r="AO132" s="120"/>
      <c r="AP132" s="120"/>
      <c r="AQ132" s="120"/>
      <c r="AR132" s="120"/>
      <c r="AS132" s="120"/>
      <c r="AT132" s="121" t="s">
        <v>421</v>
      </c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2">
        <v>240000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>
        <v>237657.06</v>
      </c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16">
        <f t="shared" si="5"/>
        <v>237657.06</v>
      </c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13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</row>
    <row r="133" spans="1:256" s="105" customFormat="1" ht="73.5" customHeight="1" hidden="1">
      <c r="A133" s="132" t="s">
        <v>356</v>
      </c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3"/>
      <c r="AO133" s="133"/>
      <c r="AP133" s="133"/>
      <c r="AQ133" s="133"/>
      <c r="AR133" s="133"/>
      <c r="AS133" s="133"/>
      <c r="AT133" s="128" t="s">
        <v>353</v>
      </c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9">
        <f>BJ134</f>
        <v>0</v>
      </c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>
        <f>CF134</f>
        <v>0</v>
      </c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25">
        <f t="shared" si="5"/>
        <v>0</v>
      </c>
      <c r="EF133" s="125"/>
      <c r="EG133" s="125"/>
      <c r="EH133" s="125"/>
      <c r="EI133" s="125"/>
      <c r="EJ133" s="125"/>
      <c r="EK133" s="125"/>
      <c r="EL133" s="125"/>
      <c r="EM133" s="125"/>
      <c r="EN133" s="125"/>
      <c r="EO133" s="125"/>
      <c r="EP133" s="125"/>
      <c r="EQ133" s="125"/>
      <c r="ER133" s="125"/>
      <c r="ES133" s="125"/>
      <c r="ET133" s="135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7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  <c r="FZ133" s="101"/>
      <c r="GA133" s="101"/>
      <c r="GB133" s="101"/>
      <c r="GC133" s="101"/>
      <c r="GD133" s="101"/>
      <c r="GE133" s="101"/>
      <c r="GF133" s="101"/>
      <c r="GG133" s="101"/>
      <c r="GH133" s="101"/>
      <c r="GI133" s="101"/>
      <c r="GJ133" s="101"/>
      <c r="GK133" s="101"/>
      <c r="GL133" s="101"/>
      <c r="GM133" s="101"/>
      <c r="GN133" s="101"/>
      <c r="GO133" s="101"/>
      <c r="GP133" s="101"/>
      <c r="GQ133" s="101"/>
      <c r="GR133" s="101"/>
      <c r="GS133" s="101"/>
      <c r="GT133" s="101"/>
      <c r="GU133" s="101"/>
      <c r="GV133" s="101"/>
      <c r="GW133" s="101"/>
      <c r="GX133" s="101"/>
      <c r="GY133" s="101"/>
      <c r="GZ133" s="101"/>
      <c r="HA133" s="101"/>
      <c r="HB133" s="101"/>
      <c r="HC133" s="101"/>
      <c r="HD133" s="101"/>
      <c r="HE133" s="101"/>
      <c r="HF133" s="101"/>
      <c r="HG133" s="101"/>
      <c r="HH133" s="101"/>
      <c r="HI133" s="101"/>
      <c r="HJ133" s="101"/>
      <c r="HK133" s="101"/>
      <c r="HL133" s="101"/>
      <c r="HM133" s="101"/>
      <c r="HN133" s="101"/>
      <c r="HO133" s="101"/>
      <c r="HP133" s="101"/>
      <c r="HQ133" s="101"/>
      <c r="HR133" s="101"/>
      <c r="HS133" s="101"/>
      <c r="HT133" s="101"/>
      <c r="HU133" s="101"/>
      <c r="HV133" s="101"/>
      <c r="HW133" s="101"/>
      <c r="HX133" s="101"/>
      <c r="HY133" s="101"/>
      <c r="HZ133" s="101"/>
      <c r="IA133" s="101"/>
      <c r="IB133" s="101"/>
      <c r="IC133" s="101"/>
      <c r="ID133" s="101"/>
      <c r="IE133" s="101"/>
      <c r="IF133" s="101"/>
      <c r="IG133" s="101"/>
      <c r="IH133" s="101"/>
      <c r="II133" s="101"/>
      <c r="IJ133" s="101"/>
      <c r="IK133" s="101"/>
      <c r="IL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  <c r="IV133" s="101"/>
    </row>
    <row r="134" spans="1:256" s="106" customFormat="1" ht="63.75" customHeight="1" hidden="1">
      <c r="A134" s="124" t="s">
        <v>355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0"/>
      <c r="AO134" s="120"/>
      <c r="AP134" s="120"/>
      <c r="AQ134" s="120"/>
      <c r="AR134" s="120"/>
      <c r="AS134" s="120"/>
      <c r="AT134" s="121" t="s">
        <v>354</v>
      </c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2">
        <v>0</v>
      </c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>
        <v>0</v>
      </c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16">
        <f t="shared" si="5"/>
        <v>0</v>
      </c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3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105" customFormat="1" ht="42" customHeight="1" hidden="1">
      <c r="A135" s="132" t="s">
        <v>327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3"/>
      <c r="AO135" s="133"/>
      <c r="AP135" s="133"/>
      <c r="AQ135" s="133"/>
      <c r="AR135" s="133"/>
      <c r="AS135" s="133"/>
      <c r="AT135" s="128" t="s">
        <v>351</v>
      </c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9">
        <f>BJ136</f>
        <v>0</v>
      </c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>
        <f>CF136</f>
        <v>0</v>
      </c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25">
        <f t="shared" si="5"/>
        <v>0</v>
      </c>
      <c r="EF135" s="125"/>
      <c r="EG135" s="125"/>
      <c r="EH135" s="125"/>
      <c r="EI135" s="125"/>
      <c r="EJ135" s="125"/>
      <c r="EK135" s="125"/>
      <c r="EL135" s="125"/>
      <c r="EM135" s="125"/>
      <c r="EN135" s="125"/>
      <c r="EO135" s="125"/>
      <c r="EP135" s="125"/>
      <c r="EQ135" s="125"/>
      <c r="ER135" s="125"/>
      <c r="ES135" s="125"/>
      <c r="ET135" s="135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7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  <c r="FZ135" s="101"/>
      <c r="GA135" s="101"/>
      <c r="GB135" s="101"/>
      <c r="GC135" s="101"/>
      <c r="GD135" s="101"/>
      <c r="GE135" s="101"/>
      <c r="GF135" s="101"/>
      <c r="GG135" s="101"/>
      <c r="GH135" s="101"/>
      <c r="GI135" s="101"/>
      <c r="GJ135" s="101"/>
      <c r="GK135" s="101"/>
      <c r="GL135" s="101"/>
      <c r="GM135" s="101"/>
      <c r="GN135" s="101"/>
      <c r="GO135" s="101"/>
      <c r="GP135" s="101"/>
      <c r="GQ135" s="101"/>
      <c r="GR135" s="101"/>
      <c r="GS135" s="101"/>
      <c r="GT135" s="101"/>
      <c r="GU135" s="101"/>
      <c r="GV135" s="101"/>
      <c r="GW135" s="101"/>
      <c r="GX135" s="101"/>
      <c r="GY135" s="101"/>
      <c r="GZ135" s="101"/>
      <c r="HA135" s="101"/>
      <c r="HB135" s="101"/>
      <c r="HC135" s="101"/>
      <c r="HD135" s="101"/>
      <c r="HE135" s="101"/>
      <c r="HF135" s="101"/>
      <c r="HG135" s="101"/>
      <c r="HH135" s="101"/>
      <c r="HI135" s="101"/>
      <c r="HJ135" s="101"/>
      <c r="HK135" s="101"/>
      <c r="HL135" s="101"/>
      <c r="HM135" s="101"/>
      <c r="HN135" s="101"/>
      <c r="HO135" s="101"/>
      <c r="HP135" s="101"/>
      <c r="HQ135" s="101"/>
      <c r="HR135" s="101"/>
      <c r="HS135" s="101"/>
      <c r="HT135" s="101"/>
      <c r="HU135" s="101"/>
      <c r="HV135" s="101"/>
      <c r="HW135" s="101"/>
      <c r="HX135" s="101"/>
      <c r="HY135" s="101"/>
      <c r="HZ135" s="101"/>
      <c r="IA135" s="101"/>
      <c r="IB135" s="101"/>
      <c r="IC135" s="101"/>
      <c r="ID135" s="101"/>
      <c r="IE135" s="101"/>
      <c r="IF135" s="101"/>
      <c r="IG135" s="101"/>
      <c r="IH135" s="101"/>
      <c r="II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  <c r="IS135" s="101"/>
      <c r="IT135" s="101"/>
      <c r="IU135" s="101"/>
      <c r="IV135" s="101"/>
    </row>
    <row r="136" spans="1:256" s="106" customFormat="1" ht="42.75" customHeight="1" hidden="1">
      <c r="A136" s="124" t="s">
        <v>326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0"/>
      <c r="AO136" s="120"/>
      <c r="AP136" s="120"/>
      <c r="AQ136" s="120"/>
      <c r="AR136" s="120"/>
      <c r="AS136" s="120"/>
      <c r="AT136" s="121" t="s">
        <v>352</v>
      </c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2">
        <v>0</v>
      </c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>
        <v>0</v>
      </c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3"/>
      <c r="EC136" s="123"/>
      <c r="ED136" s="123"/>
      <c r="EE136" s="116">
        <f t="shared" si="5"/>
        <v>0</v>
      </c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3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105" customFormat="1" ht="88.5" customHeight="1" hidden="1">
      <c r="A137" s="132" t="s">
        <v>411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3"/>
      <c r="AO137" s="133"/>
      <c r="AP137" s="133"/>
      <c r="AQ137" s="133"/>
      <c r="AR137" s="133"/>
      <c r="AS137" s="133"/>
      <c r="AT137" s="128" t="s">
        <v>408</v>
      </c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9">
        <f>BJ138</f>
        <v>0</v>
      </c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>
        <f>CF138</f>
        <v>0</v>
      </c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25">
        <f>CF137</f>
        <v>0</v>
      </c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5"/>
      <c r="ER137" s="125"/>
      <c r="ES137" s="125"/>
      <c r="ET137" s="135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7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  <c r="FZ137" s="101"/>
      <c r="GA137" s="101"/>
      <c r="GB137" s="101"/>
      <c r="GC137" s="101"/>
      <c r="GD137" s="101"/>
      <c r="GE137" s="101"/>
      <c r="GF137" s="101"/>
      <c r="GG137" s="101"/>
      <c r="GH137" s="101"/>
      <c r="GI137" s="101"/>
      <c r="GJ137" s="101"/>
      <c r="GK137" s="101"/>
      <c r="GL137" s="101"/>
      <c r="GM137" s="101"/>
      <c r="GN137" s="101"/>
      <c r="GO137" s="101"/>
      <c r="GP137" s="101"/>
      <c r="GQ137" s="101"/>
      <c r="GR137" s="101"/>
      <c r="GS137" s="101"/>
      <c r="GT137" s="101"/>
      <c r="GU137" s="101"/>
      <c r="GV137" s="101"/>
      <c r="GW137" s="101"/>
      <c r="GX137" s="101"/>
      <c r="GY137" s="101"/>
      <c r="GZ137" s="101"/>
      <c r="HA137" s="101"/>
      <c r="HB137" s="101"/>
      <c r="HC137" s="101"/>
      <c r="HD137" s="101"/>
      <c r="HE137" s="101"/>
      <c r="HF137" s="101"/>
      <c r="HG137" s="101"/>
      <c r="HH137" s="101"/>
      <c r="HI137" s="101"/>
      <c r="HJ137" s="101"/>
      <c r="HK137" s="101"/>
      <c r="HL137" s="101"/>
      <c r="HM137" s="101"/>
      <c r="HN137" s="101"/>
      <c r="HO137" s="101"/>
      <c r="HP137" s="101"/>
      <c r="HQ137" s="101"/>
      <c r="HR137" s="101"/>
      <c r="HS137" s="101"/>
      <c r="HT137" s="101"/>
      <c r="HU137" s="101"/>
      <c r="HV137" s="101"/>
      <c r="HW137" s="101"/>
      <c r="HX137" s="101"/>
      <c r="HY137" s="101"/>
      <c r="HZ137" s="101"/>
      <c r="IA137" s="101"/>
      <c r="IB137" s="101"/>
      <c r="IC137" s="101"/>
      <c r="ID137" s="101"/>
      <c r="IE137" s="101"/>
      <c r="IF137" s="101"/>
      <c r="IG137" s="101"/>
      <c r="IH137" s="101"/>
      <c r="II137" s="101"/>
      <c r="IJ137" s="101"/>
      <c r="IK137" s="101"/>
      <c r="IL137" s="101"/>
      <c r="IM137" s="101"/>
      <c r="IN137" s="101"/>
      <c r="IO137" s="101"/>
      <c r="IP137" s="101"/>
      <c r="IQ137" s="101"/>
      <c r="IR137" s="101"/>
      <c r="IS137" s="101"/>
      <c r="IT137" s="101"/>
      <c r="IU137" s="101"/>
      <c r="IV137" s="101"/>
    </row>
    <row r="138" spans="1:256" s="106" customFormat="1" ht="90.75" customHeight="1" hidden="1">
      <c r="A138" s="124" t="s">
        <v>410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0"/>
      <c r="AO138" s="120"/>
      <c r="AP138" s="120"/>
      <c r="AQ138" s="120"/>
      <c r="AR138" s="120"/>
      <c r="AS138" s="120"/>
      <c r="AT138" s="121" t="s">
        <v>409</v>
      </c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2">
        <v>0</v>
      </c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>
        <v>0</v>
      </c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16">
        <f>CF138</f>
        <v>0</v>
      </c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3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167" s="45" customFormat="1" ht="70.5" customHeight="1" hidden="1">
      <c r="A139" s="217" t="s">
        <v>320</v>
      </c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9"/>
      <c r="AN139" s="133"/>
      <c r="AO139" s="133"/>
      <c r="AP139" s="133"/>
      <c r="AQ139" s="133"/>
      <c r="AR139" s="133"/>
      <c r="AS139" s="133"/>
      <c r="AT139" s="128" t="s">
        <v>348</v>
      </c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9">
        <f>BJ140+BJ142</f>
        <v>0</v>
      </c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>
        <f>CF140+CF142</f>
        <v>0</v>
      </c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25">
        <f t="shared" si="4"/>
        <v>0</v>
      </c>
      <c r="EF139" s="125"/>
      <c r="EG139" s="125"/>
      <c r="EH139" s="125"/>
      <c r="EI139" s="125"/>
      <c r="EJ139" s="125"/>
      <c r="EK139" s="125"/>
      <c r="EL139" s="125"/>
      <c r="EM139" s="125"/>
      <c r="EN139" s="125"/>
      <c r="EO139" s="125"/>
      <c r="EP139" s="125"/>
      <c r="EQ139" s="125"/>
      <c r="ER139" s="125"/>
      <c r="ES139" s="125"/>
      <c r="ET139" s="135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7"/>
      <c r="FK139" s="50"/>
    </row>
    <row r="140" spans="1:167" s="45" customFormat="1" ht="55.5" customHeight="1" hidden="1">
      <c r="A140" s="132" t="s">
        <v>161</v>
      </c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3"/>
      <c r="AO140" s="133"/>
      <c r="AP140" s="133"/>
      <c r="AQ140" s="133"/>
      <c r="AR140" s="133"/>
      <c r="AS140" s="133"/>
      <c r="AT140" s="128" t="s">
        <v>162</v>
      </c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9">
        <f>BJ141</f>
        <v>0</v>
      </c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>
        <f>CF141</f>
        <v>0</v>
      </c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25">
        <f t="shared" si="4"/>
        <v>0</v>
      </c>
      <c r="EF140" s="125"/>
      <c r="EG140" s="125"/>
      <c r="EH140" s="125"/>
      <c r="EI140" s="125"/>
      <c r="EJ140" s="125"/>
      <c r="EK140" s="125"/>
      <c r="EL140" s="125"/>
      <c r="EM140" s="125"/>
      <c r="EN140" s="125"/>
      <c r="EO140" s="125"/>
      <c r="EP140" s="125"/>
      <c r="EQ140" s="125"/>
      <c r="ER140" s="125"/>
      <c r="ES140" s="125"/>
      <c r="ET140" s="135"/>
      <c r="EU140" s="136"/>
      <c r="EV140" s="136"/>
      <c r="EW140" s="136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7"/>
      <c r="FK140" s="50"/>
    </row>
    <row r="141" spans="1:167" s="35" customFormat="1" ht="57" customHeight="1" hidden="1">
      <c r="A141" s="124" t="s">
        <v>161</v>
      </c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0"/>
      <c r="AO141" s="120"/>
      <c r="AP141" s="120"/>
      <c r="AQ141" s="120"/>
      <c r="AR141" s="120"/>
      <c r="AS141" s="120"/>
      <c r="AT141" s="121" t="s">
        <v>160</v>
      </c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2">
        <v>0</v>
      </c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>
        <v>0</v>
      </c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  <c r="DW141" s="123"/>
      <c r="DX141" s="123"/>
      <c r="DY141" s="123"/>
      <c r="DZ141" s="123"/>
      <c r="EA141" s="123"/>
      <c r="EB141" s="123"/>
      <c r="EC141" s="123"/>
      <c r="ED141" s="123"/>
      <c r="EE141" s="116">
        <f t="shared" si="4"/>
        <v>0</v>
      </c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116"/>
      <c r="ET141" s="113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5"/>
      <c r="FK141" s="38"/>
    </row>
    <row r="142" spans="1:167" s="45" customFormat="1" ht="66" customHeight="1" hidden="1">
      <c r="A142" s="217" t="s">
        <v>320</v>
      </c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9"/>
      <c r="AN142" s="133"/>
      <c r="AO142" s="133"/>
      <c r="AP142" s="133"/>
      <c r="AQ142" s="133"/>
      <c r="AR142" s="133"/>
      <c r="AS142" s="133"/>
      <c r="AT142" s="128" t="s">
        <v>338</v>
      </c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9">
        <f>BJ143</f>
        <v>0</v>
      </c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>
        <f>CF143</f>
        <v>0</v>
      </c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25">
        <f t="shared" si="4"/>
        <v>0</v>
      </c>
      <c r="EF142" s="125"/>
      <c r="EG142" s="125"/>
      <c r="EH142" s="125"/>
      <c r="EI142" s="125"/>
      <c r="EJ142" s="125"/>
      <c r="EK142" s="125"/>
      <c r="EL142" s="125"/>
      <c r="EM142" s="125"/>
      <c r="EN142" s="125"/>
      <c r="EO142" s="125"/>
      <c r="EP142" s="125"/>
      <c r="EQ142" s="125"/>
      <c r="ER142" s="125"/>
      <c r="ES142" s="125"/>
      <c r="ET142" s="135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7"/>
      <c r="FK142" s="50"/>
    </row>
    <row r="143" spans="1:167" s="47" customFormat="1" ht="81" customHeight="1" hidden="1">
      <c r="A143" s="124" t="s">
        <v>319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0"/>
      <c r="AO143" s="120"/>
      <c r="AP143" s="120"/>
      <c r="AQ143" s="120"/>
      <c r="AR143" s="120"/>
      <c r="AS143" s="120"/>
      <c r="AT143" s="121" t="s">
        <v>337</v>
      </c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2">
        <v>0</v>
      </c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>
        <v>0</v>
      </c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16">
        <f t="shared" si="4"/>
        <v>0</v>
      </c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3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5"/>
      <c r="FK143" s="51"/>
    </row>
    <row r="144" spans="1:167" s="35" customFormat="1" ht="18.75">
      <c r="A144" s="214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215"/>
      <c r="BU144" s="215"/>
      <c r="BV144" s="215"/>
      <c r="BW144" s="215"/>
      <c r="BX144" s="215"/>
      <c r="BY144" s="215"/>
      <c r="BZ144" s="215"/>
      <c r="CA144" s="215"/>
      <c r="CB144" s="215"/>
      <c r="CC144" s="215"/>
      <c r="CD144" s="215"/>
      <c r="CE144" s="215"/>
      <c r="CF144" s="215"/>
      <c r="CG144" s="215"/>
      <c r="CH144" s="215"/>
      <c r="CI144" s="215"/>
      <c r="CJ144" s="215"/>
      <c r="CK144" s="215"/>
      <c r="CL144" s="215"/>
      <c r="CM144" s="215"/>
      <c r="CN144" s="215"/>
      <c r="CO144" s="215"/>
      <c r="CP144" s="215"/>
      <c r="CQ144" s="215"/>
      <c r="CR144" s="215"/>
      <c r="CS144" s="215"/>
      <c r="CT144" s="215"/>
      <c r="CU144" s="215"/>
      <c r="CV144" s="215"/>
      <c r="CW144" s="215"/>
      <c r="CX144" s="215"/>
      <c r="CY144" s="215"/>
      <c r="CZ144" s="215"/>
      <c r="DA144" s="215"/>
      <c r="DB144" s="215"/>
      <c r="DC144" s="215"/>
      <c r="DD144" s="215"/>
      <c r="DE144" s="215"/>
      <c r="DF144" s="215"/>
      <c r="DG144" s="215"/>
      <c r="DH144" s="215"/>
      <c r="DI144" s="215"/>
      <c r="DJ144" s="215"/>
      <c r="DK144" s="215"/>
      <c r="DL144" s="215"/>
      <c r="DM144" s="215"/>
      <c r="DN144" s="215"/>
      <c r="DO144" s="215"/>
      <c r="DP144" s="215"/>
      <c r="DQ144" s="215"/>
      <c r="DR144" s="215"/>
      <c r="DS144" s="215"/>
      <c r="DT144" s="215"/>
      <c r="DU144" s="215"/>
      <c r="DV144" s="215"/>
      <c r="DW144" s="215"/>
      <c r="DX144" s="215"/>
      <c r="DY144" s="215"/>
      <c r="DZ144" s="215"/>
      <c r="EA144" s="215"/>
      <c r="EB144" s="215"/>
      <c r="EC144" s="215"/>
      <c r="ED144" s="215"/>
      <c r="EE144" s="215"/>
      <c r="EF144" s="215"/>
      <c r="EG144" s="215"/>
      <c r="EH144" s="215"/>
      <c r="EI144" s="215"/>
      <c r="EJ144" s="215"/>
      <c r="EK144" s="215"/>
      <c r="EL144" s="215"/>
      <c r="EM144" s="215"/>
      <c r="EN144" s="215"/>
      <c r="EO144" s="215"/>
      <c r="EP144" s="215"/>
      <c r="EQ144" s="215"/>
      <c r="ER144" s="215"/>
      <c r="ES144" s="215"/>
      <c r="ET144" s="215"/>
      <c r="EU144" s="215"/>
      <c r="EV144" s="215"/>
      <c r="EW144" s="215"/>
      <c r="EX144" s="215"/>
      <c r="EY144" s="215"/>
      <c r="EZ144" s="215"/>
      <c r="FA144" s="215"/>
      <c r="FB144" s="215"/>
      <c r="FC144" s="215"/>
      <c r="FD144" s="215"/>
      <c r="FE144" s="215"/>
      <c r="FF144" s="215"/>
      <c r="FG144" s="216"/>
      <c r="FH144" s="43"/>
      <c r="FI144" s="43"/>
      <c r="FJ144" s="44" t="s">
        <v>158</v>
      </c>
      <c r="FK144" s="38"/>
    </row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5" customFormat="1" ht="18.75"/>
    <row r="224" s="35" customFormat="1" ht="18.75"/>
    <row r="225" s="35" customFormat="1" ht="18.75"/>
    <row r="226" s="35" customFormat="1" ht="18.75"/>
    <row r="227" s="35" customFormat="1" ht="18.75"/>
    <row r="228" s="36" customFormat="1" ht="20.25"/>
    <row r="229" s="36" customFormat="1" ht="20.25"/>
    <row r="230" s="36" customFormat="1" ht="20.25"/>
    <row r="231" s="36" customFormat="1" ht="20.25"/>
    <row r="232" s="36" customFormat="1" ht="20.25"/>
    <row r="233" s="36" customFormat="1" ht="20.25"/>
    <row r="234" s="36" customFormat="1" ht="20.25"/>
    <row r="235" s="36" customFormat="1" ht="20.25"/>
    <row r="236" s="36" customFormat="1" ht="20.25"/>
    <row r="237" s="36" customFormat="1" ht="20.2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  <row r="261" s="35" customFormat="1" ht="18.75"/>
    <row r="262" s="35" customFormat="1" ht="18.75"/>
    <row r="263" s="35" customFormat="1" ht="18.75"/>
    <row r="264" s="35" customFormat="1" ht="18.75"/>
    <row r="265" s="35" customFormat="1" ht="18.75"/>
  </sheetData>
  <sheetProtection/>
  <mergeCells count="1171">
    <mergeCell ref="EE103:ES103"/>
    <mergeCell ref="ET103:FJ103"/>
    <mergeCell ref="A103:AK103"/>
    <mergeCell ref="AT103:BI103"/>
    <mergeCell ref="BJ103:CE103"/>
    <mergeCell ref="CF103:CV103"/>
    <mergeCell ref="CW103:DM103"/>
    <mergeCell ref="DN103:ED103"/>
    <mergeCell ref="ET101:FJ101"/>
    <mergeCell ref="A102:AK102"/>
    <mergeCell ref="AT102:BI102"/>
    <mergeCell ref="BJ102:CE102"/>
    <mergeCell ref="CF102:CV102"/>
    <mergeCell ref="CW102:DM102"/>
    <mergeCell ref="DN102:ED102"/>
    <mergeCell ref="EE102:ES102"/>
    <mergeCell ref="ET102:FJ102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EE101:ES101"/>
    <mergeCell ref="DN99:ED99"/>
    <mergeCell ref="EE99:ES99"/>
    <mergeCell ref="ET99:FJ99"/>
    <mergeCell ref="A100:AM100"/>
    <mergeCell ref="AN100:AS100"/>
    <mergeCell ref="AT100:BI100"/>
    <mergeCell ref="BJ100:CE100"/>
    <mergeCell ref="CF100:CV100"/>
    <mergeCell ref="CW100:DM100"/>
    <mergeCell ref="DN100:ED100"/>
    <mergeCell ref="A99:AM99"/>
    <mergeCell ref="AN99:AS99"/>
    <mergeCell ref="AT99:BI99"/>
    <mergeCell ref="BJ99:CE99"/>
    <mergeCell ref="CF99:CV99"/>
    <mergeCell ref="CW99:DM99"/>
    <mergeCell ref="A123:AM123"/>
    <mergeCell ref="BJ123:CE123"/>
    <mergeCell ref="CF123:CV123"/>
    <mergeCell ref="CW123:DM123"/>
    <mergeCell ref="ET124:FJ124"/>
    <mergeCell ref="EE123:ES123"/>
    <mergeCell ref="ET123:FJ123"/>
    <mergeCell ref="DN124:ED124"/>
    <mergeCell ref="A124:AM124"/>
    <mergeCell ref="AN124:AS124"/>
    <mergeCell ref="AT124:BI124"/>
    <mergeCell ref="BJ124:CE124"/>
    <mergeCell ref="CF124:CV124"/>
    <mergeCell ref="CW124:DM124"/>
    <mergeCell ref="A122:AM122"/>
    <mergeCell ref="AN122:AS122"/>
    <mergeCell ref="AT122:BI122"/>
    <mergeCell ref="BJ122:CE122"/>
    <mergeCell ref="CF122:CV122"/>
    <mergeCell ref="CW122:DM122"/>
    <mergeCell ref="A80:AM80"/>
    <mergeCell ref="AN80:AS80"/>
    <mergeCell ref="AT80:BI80"/>
    <mergeCell ref="BJ80:CE80"/>
    <mergeCell ref="CF80:CV80"/>
    <mergeCell ref="CW80:DM80"/>
    <mergeCell ref="EE122:ES122"/>
    <mergeCell ref="ET122:FJ122"/>
    <mergeCell ref="DN125:ED125"/>
    <mergeCell ref="DN120:ED120"/>
    <mergeCell ref="EE121:ES121"/>
    <mergeCell ref="EE80:ES80"/>
    <mergeCell ref="ET80:FJ80"/>
    <mergeCell ref="DN123:ED123"/>
    <mergeCell ref="DN122:ED122"/>
    <mergeCell ref="ET85:FJ85"/>
    <mergeCell ref="ET128:FJ128"/>
    <mergeCell ref="EE129:ES129"/>
    <mergeCell ref="ET96:FG96"/>
    <mergeCell ref="EE118:ES118"/>
    <mergeCell ref="EE126:ES126"/>
    <mergeCell ref="ET121:FJ121"/>
    <mergeCell ref="ET118:FJ118"/>
    <mergeCell ref="ET126:FG126"/>
    <mergeCell ref="EE117:ES117"/>
    <mergeCell ref="EE124:ES124"/>
    <mergeCell ref="CF130:CV130"/>
    <mergeCell ref="CW130:DM130"/>
    <mergeCell ref="DN126:ED126"/>
    <mergeCell ref="CW128:DM128"/>
    <mergeCell ref="CF125:CV125"/>
    <mergeCell ref="CF127:CV127"/>
    <mergeCell ref="DN128:ED128"/>
    <mergeCell ref="DN129:ED129"/>
    <mergeCell ref="CW85:DM85"/>
    <mergeCell ref="BJ104:CE104"/>
    <mergeCell ref="EE116:ES116"/>
    <mergeCell ref="EE115:ES115"/>
    <mergeCell ref="ET114:FG114"/>
    <mergeCell ref="DN116:ED116"/>
    <mergeCell ref="ET88:FH88"/>
    <mergeCell ref="EE108:ES108"/>
    <mergeCell ref="ET107:FJ107"/>
    <mergeCell ref="EE95:ES95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112:FJ112"/>
    <mergeCell ref="ET120:FJ120"/>
    <mergeCell ref="ET113:FJ113"/>
    <mergeCell ref="ET116:FJ116"/>
    <mergeCell ref="ET115:FJ115"/>
    <mergeCell ref="ET119:FJ119"/>
    <mergeCell ref="ET117:FJ117"/>
    <mergeCell ref="A136:AM136"/>
    <mergeCell ref="AN136:AS136"/>
    <mergeCell ref="AT136:BI136"/>
    <mergeCell ref="BJ136:CE136"/>
    <mergeCell ref="CW135:DM135"/>
    <mergeCell ref="CW139:DM139"/>
    <mergeCell ref="BJ139:CE139"/>
    <mergeCell ref="A139:AM139"/>
    <mergeCell ref="BJ135:CE135"/>
    <mergeCell ref="CF139:CV139"/>
    <mergeCell ref="CF138:CV138"/>
    <mergeCell ref="DN140:ED140"/>
    <mergeCell ref="DN136:ED136"/>
    <mergeCell ref="ET136:FJ136"/>
    <mergeCell ref="EE136:ES136"/>
    <mergeCell ref="AT140:BI140"/>
    <mergeCell ref="ET137:FJ137"/>
    <mergeCell ref="DN138:ED138"/>
    <mergeCell ref="BJ138:CE138"/>
    <mergeCell ref="ET138:FJ138"/>
    <mergeCell ref="ET143:FJ143"/>
    <mergeCell ref="EE143:ES143"/>
    <mergeCell ref="ET139:FJ139"/>
    <mergeCell ref="EE142:ES142"/>
    <mergeCell ref="EE139:ES139"/>
    <mergeCell ref="ET141:FJ141"/>
    <mergeCell ref="EE140:ES140"/>
    <mergeCell ref="ET140:FJ140"/>
    <mergeCell ref="ET142:FJ142"/>
    <mergeCell ref="BJ142:CE142"/>
    <mergeCell ref="CF140:CV140"/>
    <mergeCell ref="DN139:ED139"/>
    <mergeCell ref="DN143:ED143"/>
    <mergeCell ref="CW141:DM141"/>
    <mergeCell ref="CW143:DM143"/>
    <mergeCell ref="DN141:ED141"/>
    <mergeCell ref="CW140:DM140"/>
    <mergeCell ref="DN142:ED142"/>
    <mergeCell ref="CF142:CV142"/>
    <mergeCell ref="AN89:AS89"/>
    <mergeCell ref="AT106:BI106"/>
    <mergeCell ref="AT97:BI97"/>
    <mergeCell ref="AT89:BI89"/>
    <mergeCell ref="AT96:BI96"/>
    <mergeCell ref="AN105:AS105"/>
    <mergeCell ref="AT98:BI98"/>
    <mergeCell ref="AN96:AS96"/>
    <mergeCell ref="AT104:BI104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34:CE134"/>
    <mergeCell ref="AN135:AS135"/>
    <mergeCell ref="A72:AM72"/>
    <mergeCell ref="A112:AK112"/>
    <mergeCell ref="A104:AM104"/>
    <mergeCell ref="A109:AM109"/>
    <mergeCell ref="A108:AK108"/>
    <mergeCell ref="AN130:AS130"/>
    <mergeCell ref="CW133:DM133"/>
    <mergeCell ref="A118:AM118"/>
    <mergeCell ref="BJ121:CE121"/>
    <mergeCell ref="BJ120:CE120"/>
    <mergeCell ref="AT120:BI120"/>
    <mergeCell ref="BJ119:CE119"/>
    <mergeCell ref="CW129:DM129"/>
    <mergeCell ref="AN123:AS123"/>
    <mergeCell ref="AT123:BI123"/>
    <mergeCell ref="A74:AM74"/>
    <mergeCell ref="A135:AM135"/>
    <mergeCell ref="AT125:BI125"/>
    <mergeCell ref="AT128:BI128"/>
    <mergeCell ref="AT127:BI127"/>
    <mergeCell ref="BJ125:CE125"/>
    <mergeCell ref="AT126:BI126"/>
    <mergeCell ref="A121:AM121"/>
    <mergeCell ref="A125:AM125"/>
    <mergeCell ref="BJ118:CE118"/>
    <mergeCell ref="A134:AM134"/>
    <mergeCell ref="CW127:DM127"/>
    <mergeCell ref="AT129:BI129"/>
    <mergeCell ref="AN134:AS134"/>
    <mergeCell ref="AT130:BI130"/>
    <mergeCell ref="BJ130:CE130"/>
    <mergeCell ref="A129:AM129"/>
    <mergeCell ref="BJ133:CE133"/>
    <mergeCell ref="CW132:DM132"/>
    <mergeCell ref="BJ131:CE131"/>
    <mergeCell ref="BJ128:CE128"/>
    <mergeCell ref="BJ126:CE126"/>
    <mergeCell ref="EE119:ES119"/>
    <mergeCell ref="EE120:ES120"/>
    <mergeCell ref="DN119:ED119"/>
    <mergeCell ref="DN121:ED121"/>
    <mergeCell ref="EE127:ES127"/>
    <mergeCell ref="DN127:ED127"/>
    <mergeCell ref="CF126:CV126"/>
    <mergeCell ref="CW126:DM126"/>
    <mergeCell ref="EE125:ES125"/>
    <mergeCell ref="DN118:ED118"/>
    <mergeCell ref="A144:FG144"/>
    <mergeCell ref="CW142:DM142"/>
    <mergeCell ref="CF143:CV143"/>
    <mergeCell ref="A141:AM141"/>
    <mergeCell ref="A142:AM142"/>
    <mergeCell ref="CF141:CV141"/>
    <mergeCell ref="BJ143:CE143"/>
    <mergeCell ref="AT119:BI119"/>
    <mergeCell ref="BJ141:CE141"/>
    <mergeCell ref="EE141:ES141"/>
    <mergeCell ref="ET104:FJ104"/>
    <mergeCell ref="ET89:FH89"/>
    <mergeCell ref="ET97:FG97"/>
    <mergeCell ref="EE96:ES96"/>
    <mergeCell ref="EE97:ES97"/>
    <mergeCell ref="EE104:ES104"/>
    <mergeCell ref="DN114:ED114"/>
    <mergeCell ref="DN117:ED117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58:ES58"/>
    <mergeCell ref="EE60:ES60"/>
    <mergeCell ref="EE61:ES61"/>
    <mergeCell ref="EE46:ES46"/>
    <mergeCell ref="EE59:ES59"/>
    <mergeCell ref="EE56:ES56"/>
    <mergeCell ref="DN50:ED50"/>
    <mergeCell ref="DN47:ED47"/>
    <mergeCell ref="CW50:DM50"/>
    <mergeCell ref="EE50:ES50"/>
    <mergeCell ref="CW47:DM47"/>
    <mergeCell ref="EE53:ES53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8:FJ58"/>
    <mergeCell ref="ET50:FG50"/>
    <mergeCell ref="ET55:FJ55"/>
    <mergeCell ref="ET52:FJ52"/>
    <mergeCell ref="ET54:FJ54"/>
    <mergeCell ref="ET59:FJ59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9:ED109"/>
    <mergeCell ref="DN112:ED112"/>
    <mergeCell ref="EE85:ES85"/>
    <mergeCell ref="EE105:ES105"/>
    <mergeCell ref="EE89:ES89"/>
    <mergeCell ref="EE109:ES109"/>
    <mergeCell ref="DN107:ED107"/>
    <mergeCell ref="EE79:ES79"/>
    <mergeCell ref="DN106:ED106"/>
    <mergeCell ref="DN104:ED104"/>
    <mergeCell ref="DN85:ED85"/>
    <mergeCell ref="DN88:ED88"/>
    <mergeCell ref="DN105:ED105"/>
    <mergeCell ref="EE98:ES98"/>
    <mergeCell ref="DN98:ED98"/>
    <mergeCell ref="DN83:ED83"/>
    <mergeCell ref="EE81:ES81"/>
    <mergeCell ref="DN115:ED115"/>
    <mergeCell ref="ET108:FJ108"/>
    <mergeCell ref="DN108:ED108"/>
    <mergeCell ref="DN111:ED111"/>
    <mergeCell ref="EE111:ES111"/>
    <mergeCell ref="ET109:FJ109"/>
    <mergeCell ref="ET110:FJ110"/>
    <mergeCell ref="EE110:ES110"/>
    <mergeCell ref="DN113:ED113"/>
    <mergeCell ref="DN110:ED110"/>
    <mergeCell ref="ET127:FG127"/>
    <mergeCell ref="ET132:FJ132"/>
    <mergeCell ref="ET134:FJ134"/>
    <mergeCell ref="EE114:ES114"/>
    <mergeCell ref="ET111:FJ111"/>
    <mergeCell ref="ET98:FJ98"/>
    <mergeCell ref="ET105:FJ105"/>
    <mergeCell ref="ET129:FJ129"/>
    <mergeCell ref="EE128:ES128"/>
    <mergeCell ref="ET125:FJ125"/>
    <mergeCell ref="EE135:ES135"/>
    <mergeCell ref="ET135:FJ135"/>
    <mergeCell ref="EE134:ES134"/>
    <mergeCell ref="ET106:FJ106"/>
    <mergeCell ref="EE107:ES107"/>
    <mergeCell ref="EE106:ES106"/>
    <mergeCell ref="EE112:ES112"/>
    <mergeCell ref="EE113:ES113"/>
    <mergeCell ref="EE130:ES130"/>
    <mergeCell ref="ET130:FJ130"/>
    <mergeCell ref="EE131:ES131"/>
    <mergeCell ref="ET131:FJ131"/>
    <mergeCell ref="ET133:FJ133"/>
    <mergeCell ref="DN133:ED133"/>
    <mergeCell ref="EE133:ES133"/>
    <mergeCell ref="DN132:ED132"/>
    <mergeCell ref="CW136:DM136"/>
    <mergeCell ref="CF128:CV128"/>
    <mergeCell ref="BJ132:CE132"/>
    <mergeCell ref="CW125:DM125"/>
    <mergeCell ref="DN130:ED130"/>
    <mergeCell ref="CW137:DM137"/>
    <mergeCell ref="DN131:ED131"/>
    <mergeCell ref="CW134:DM134"/>
    <mergeCell ref="CF133:CV133"/>
    <mergeCell ref="CF132:CV132"/>
    <mergeCell ref="BJ129:CE129"/>
    <mergeCell ref="BJ140:CE140"/>
    <mergeCell ref="CF129:CV129"/>
    <mergeCell ref="CF121:CV121"/>
    <mergeCell ref="CF120:CV120"/>
    <mergeCell ref="CF135:CV135"/>
    <mergeCell ref="CF136:CV136"/>
    <mergeCell ref="CF134:CV134"/>
    <mergeCell ref="CF131:CV131"/>
    <mergeCell ref="BJ127:CE127"/>
    <mergeCell ref="AT110:BI110"/>
    <mergeCell ref="AT112:BI112"/>
    <mergeCell ref="BJ113:CE113"/>
    <mergeCell ref="BJ111:CE111"/>
    <mergeCell ref="AT111:BI111"/>
    <mergeCell ref="AT114:BI114"/>
    <mergeCell ref="AT113:BI113"/>
    <mergeCell ref="BJ114:CE114"/>
    <mergeCell ref="A114:AM114"/>
    <mergeCell ref="A113:AM113"/>
    <mergeCell ref="A111:AM111"/>
    <mergeCell ref="A110:AK110"/>
    <mergeCell ref="AN114:AS114"/>
    <mergeCell ref="AN113:AS113"/>
    <mergeCell ref="AN111:AS111"/>
    <mergeCell ref="AN109:AS109"/>
    <mergeCell ref="A105:AM105"/>
    <mergeCell ref="AN106:AS106"/>
    <mergeCell ref="AN97:AS97"/>
    <mergeCell ref="AN98:AS98"/>
    <mergeCell ref="A107:AK107"/>
    <mergeCell ref="AN104:AS104"/>
    <mergeCell ref="A98:AM98"/>
    <mergeCell ref="A106:AM106"/>
    <mergeCell ref="A97:AM9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39:AS139"/>
    <mergeCell ref="AT109:BI109"/>
    <mergeCell ref="AN118:AS118"/>
    <mergeCell ref="AT121:BI121"/>
    <mergeCell ref="AT118:BI118"/>
    <mergeCell ref="A82:AM82"/>
    <mergeCell ref="AT82:BI82"/>
    <mergeCell ref="AT88:BI88"/>
    <mergeCell ref="AT131:BI131"/>
    <mergeCell ref="AN138:AS138"/>
    <mergeCell ref="AT132:BI132"/>
    <mergeCell ref="AT139:BI139"/>
    <mergeCell ref="AT133:BI133"/>
    <mergeCell ref="AT137:BI137"/>
    <mergeCell ref="AT141:BI141"/>
    <mergeCell ref="AT135:BI135"/>
    <mergeCell ref="AT134:BI134"/>
    <mergeCell ref="AN140:AS140"/>
    <mergeCell ref="AN131:AS131"/>
    <mergeCell ref="A140:AM140"/>
    <mergeCell ref="A143:AM143"/>
    <mergeCell ref="AN142:AS142"/>
    <mergeCell ref="AN143:AS143"/>
    <mergeCell ref="AT138:BI138"/>
    <mergeCell ref="AT143:BI143"/>
    <mergeCell ref="AT142:BI142"/>
    <mergeCell ref="AN141:AS141"/>
    <mergeCell ref="A138:AM138"/>
    <mergeCell ref="A119:AM119"/>
    <mergeCell ref="A133:AM133"/>
    <mergeCell ref="AN133:AS133"/>
    <mergeCell ref="A132:AM132"/>
    <mergeCell ref="AN132:AS132"/>
    <mergeCell ref="A131:AM131"/>
    <mergeCell ref="AN128:AS128"/>
    <mergeCell ref="A130:AM130"/>
    <mergeCell ref="AN129:AS129"/>
    <mergeCell ref="A128:AM128"/>
    <mergeCell ref="AT116:BI116"/>
    <mergeCell ref="AN120:AS120"/>
    <mergeCell ref="A126:AM126"/>
    <mergeCell ref="AN126:AS126"/>
    <mergeCell ref="A127:AM127"/>
    <mergeCell ref="AN119:AS119"/>
    <mergeCell ref="AN121:AS121"/>
    <mergeCell ref="AN125:AS125"/>
    <mergeCell ref="AN127:AS127"/>
    <mergeCell ref="A120:AM120"/>
    <mergeCell ref="AT81:BI81"/>
    <mergeCell ref="BJ88:CE88"/>
    <mergeCell ref="A115:AM115"/>
    <mergeCell ref="A117:AM117"/>
    <mergeCell ref="AN117:AS117"/>
    <mergeCell ref="AN116:AS116"/>
    <mergeCell ref="AN115:AS115"/>
    <mergeCell ref="AT115:BI115"/>
    <mergeCell ref="A116:AM116"/>
    <mergeCell ref="AT117:BI117"/>
    <mergeCell ref="AT86:BI86"/>
    <mergeCell ref="BJ96:CE96"/>
    <mergeCell ref="AT107:BI107"/>
    <mergeCell ref="AT108:BI108"/>
    <mergeCell ref="BJ98:CE98"/>
    <mergeCell ref="AT105:BI105"/>
    <mergeCell ref="BJ86:CE86"/>
    <mergeCell ref="CF81:CV81"/>
    <mergeCell ref="CF82:CV82"/>
    <mergeCell ref="CF79:CV79"/>
    <mergeCell ref="CF85:CV85"/>
    <mergeCell ref="BJ84:CE84"/>
    <mergeCell ref="BJ85:CE85"/>
    <mergeCell ref="BJ82:CE82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15:DM115"/>
    <mergeCell ref="CW114:DM114"/>
    <mergeCell ref="CW110:DM110"/>
    <mergeCell ref="CW112:DM112"/>
    <mergeCell ref="BJ97:CE97"/>
    <mergeCell ref="CF104:CV104"/>
    <mergeCell ref="BJ107:CE107"/>
    <mergeCell ref="CW111:DM111"/>
    <mergeCell ref="CW109:DM109"/>
    <mergeCell ref="CW113:DM113"/>
    <mergeCell ref="CF98:CV98"/>
    <mergeCell ref="CW104:DM104"/>
    <mergeCell ref="BJ110:CE110"/>
    <mergeCell ref="BJ105:CE105"/>
    <mergeCell ref="CW98:DM98"/>
    <mergeCell ref="CF110:CV110"/>
    <mergeCell ref="BJ108:CE108"/>
    <mergeCell ref="BJ106:CE106"/>
    <mergeCell ref="CF108:CV108"/>
    <mergeCell ref="CW108:DM108"/>
    <mergeCell ref="CF118:CV118"/>
    <mergeCell ref="CW121:DM121"/>
    <mergeCell ref="CW119:DM119"/>
    <mergeCell ref="CW120:DM120"/>
    <mergeCell ref="CW116:DM116"/>
    <mergeCell ref="CW118:DM118"/>
    <mergeCell ref="CW117:DM117"/>
    <mergeCell ref="CF117:CV117"/>
    <mergeCell ref="CF119:CV119"/>
    <mergeCell ref="BJ115:CE115"/>
    <mergeCell ref="CF106:CV106"/>
    <mergeCell ref="BJ109:CE109"/>
    <mergeCell ref="BJ117:CE117"/>
    <mergeCell ref="BJ112:CE112"/>
    <mergeCell ref="CW106:DM106"/>
    <mergeCell ref="BJ116:CE116"/>
    <mergeCell ref="CF115:CV115"/>
    <mergeCell ref="CF114:CV114"/>
    <mergeCell ref="CF112:CV112"/>
    <mergeCell ref="CF97:CV97"/>
    <mergeCell ref="CW97:DM97"/>
    <mergeCell ref="DN97:ED97"/>
    <mergeCell ref="CF105:CV105"/>
    <mergeCell ref="CF107:CV107"/>
    <mergeCell ref="CF116:CV116"/>
    <mergeCell ref="CF113:CV113"/>
    <mergeCell ref="CW105:DM105"/>
    <mergeCell ref="CW107:DM107"/>
    <mergeCell ref="CF111:CV111"/>
    <mergeCell ref="DN87:ED87"/>
    <mergeCell ref="CW88:DM88"/>
    <mergeCell ref="CW86:DM86"/>
    <mergeCell ref="CF109:CV109"/>
    <mergeCell ref="CF89:CV89"/>
    <mergeCell ref="CF96:CV96"/>
    <mergeCell ref="CF88:CV88"/>
    <mergeCell ref="DN95:ED95"/>
    <mergeCell ref="DN90:ED90"/>
    <mergeCell ref="DN93:ED93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37:AM137"/>
    <mergeCell ref="AN137:AS137"/>
    <mergeCell ref="BJ76:CE76"/>
    <mergeCell ref="AT52:BI52"/>
    <mergeCell ref="BJ137:CE137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DN72:ED72"/>
    <mergeCell ref="EE138:ES138"/>
    <mergeCell ref="CW138:DM138"/>
    <mergeCell ref="CF137:CV137"/>
    <mergeCell ref="DN137:ED137"/>
    <mergeCell ref="EE137:ES137"/>
    <mergeCell ref="CW72:DM72"/>
    <mergeCell ref="CW76:DM76"/>
    <mergeCell ref="DN73:ED73"/>
    <mergeCell ref="DN75:ED75"/>
    <mergeCell ref="EE71:ES71"/>
    <mergeCell ref="CF60:CV60"/>
    <mergeCell ref="DN135:ED135"/>
    <mergeCell ref="CW131:DM131"/>
    <mergeCell ref="EE132:ES132"/>
    <mergeCell ref="DN134:ED134"/>
    <mergeCell ref="CW69:DM69"/>
    <mergeCell ref="EE69:ES69"/>
    <mergeCell ref="CW70:DM70"/>
    <mergeCell ref="CW74:DM74"/>
    <mergeCell ref="A95:AM95"/>
    <mergeCell ref="AN95:AS95"/>
    <mergeCell ref="AT95:BI95"/>
    <mergeCell ref="BJ95:CE95"/>
    <mergeCell ref="CF95:CV95"/>
    <mergeCell ref="CW95:DM95"/>
    <mergeCell ref="A90:AM90"/>
    <mergeCell ref="AN90:AS90"/>
    <mergeCell ref="AT90:BI90"/>
    <mergeCell ref="BJ90:CE90"/>
    <mergeCell ref="CF90:CV90"/>
    <mergeCell ref="CW90:DM90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4:ES94"/>
    <mergeCell ref="A93:AM93"/>
    <mergeCell ref="AN93:AS93"/>
    <mergeCell ref="AT93:BI93"/>
    <mergeCell ref="BJ93:CE93"/>
    <mergeCell ref="CF93:CV93"/>
    <mergeCell ref="CW93:DM93"/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62"/>
  <sheetViews>
    <sheetView zoomScale="75" zoomScaleNormal="75" zoomScaleSheetLayoutView="80" zoomScalePageLayoutView="0" workbookViewId="0" topLeftCell="A239">
      <selection activeCell="A278" sqref="A278:IV31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67" customWidth="1"/>
    <col min="10" max="10" width="16.5742187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5.00390625" style="14" customWidth="1"/>
    <col min="16" max="16" width="9.7109375" style="9" customWidth="1"/>
    <col min="17" max="17" width="9.140625" style="9" customWidth="1"/>
    <col min="18" max="18" width="9.7109375" style="9" customWidth="1"/>
    <col min="19" max="16384" width="9.140625" style="9" customWidth="1"/>
  </cols>
  <sheetData>
    <row r="1" spans="1:15" ht="34.5" customHeight="1">
      <c r="A1" s="249" t="s">
        <v>0</v>
      </c>
      <c r="B1" s="249" t="s">
        <v>70</v>
      </c>
      <c r="C1" s="251" t="s">
        <v>373</v>
      </c>
      <c r="D1" s="252"/>
      <c r="E1" s="252"/>
      <c r="F1" s="252"/>
      <c r="G1" s="253"/>
      <c r="H1" s="257" t="s">
        <v>366</v>
      </c>
      <c r="I1" s="249" t="s">
        <v>374</v>
      </c>
      <c r="J1" s="246" t="s">
        <v>375</v>
      </c>
      <c r="K1" s="247"/>
      <c r="L1" s="247"/>
      <c r="M1" s="248"/>
      <c r="N1" s="244" t="s">
        <v>153</v>
      </c>
      <c r="O1" s="245"/>
    </row>
    <row r="2" spans="1:254" s="65" customFormat="1" ht="116.25" customHeight="1">
      <c r="A2" s="250"/>
      <c r="B2" s="250"/>
      <c r="C2" s="254"/>
      <c r="D2" s="255"/>
      <c r="E2" s="255"/>
      <c r="F2" s="255"/>
      <c r="G2" s="256"/>
      <c r="H2" s="258"/>
      <c r="I2" s="250"/>
      <c r="J2" s="60" t="s">
        <v>376</v>
      </c>
      <c r="K2" s="60" t="s">
        <v>71</v>
      </c>
      <c r="L2" s="60" t="s">
        <v>72</v>
      </c>
      <c r="M2" s="63" t="s">
        <v>150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4" t="s">
        <v>315</v>
      </c>
      <c r="E3" s="235"/>
      <c r="F3" s="235"/>
      <c r="G3" s="235"/>
      <c r="H3" s="235"/>
      <c r="I3" s="236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316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H5+H15+H32+H35+H38+H44+H47+H50+H53+H60+H65+H68+H71+H75+H92+H95+H98+H112+H121+H124+H127+H130+H153+H159+H200+H203+H206+H213+H219+H224+H227+H238+H249+H253+H256+H269</f>
        <v>15642900</v>
      </c>
      <c r="I4" s="4">
        <f>I5+I15+I32+I35+I38+I44+I47+I50+I53+I60+I65+I68+I71+I75+I92+I95+I98+I112+I121+I124+I127+I130+I153+I159+I200+I203+I206+I213+I219+I224+I227+I238+I249+I253+I256+I269</f>
        <v>6844712.26</v>
      </c>
      <c r="J4" s="4">
        <f>J5+J15+J32+J35+J38+J44+J47+J50+J53+J60+J65+J68+J71+J75+J92+J95+J98+J112+J121+J124+J127+J130+J153+J159+J200+J203+J206+J213+J219+J224+J227+J238+J249+J253+J256+J269</f>
        <v>6844712.26</v>
      </c>
      <c r="K4" s="4">
        <f>K5+K15+K32+K35+K50+K60+K65+K68+K75+K92+K95+K98+K112+K121+K130+K150+K170+K192+K203+K213+K224+K227+K238+K249+K253+K256</f>
        <v>0</v>
      </c>
      <c r="L4" s="4">
        <f>L5+L15+L32+L35+L50+L60+L65+L68+L75+L92+L95+L98+L112+L121+L130+L150+L170+L192+L203+L213+L224+L227+L238+L249+L253+L256</f>
        <v>0</v>
      </c>
      <c r="M4" s="4">
        <f>M5+M15+M32+M35+M38+M44+M47+M50+M53+M60+M65+M68+M71+M75+M92+M95+M98+M112+M121+M124+M127+M130+M153+M159+M200+M203+M206+M213+M219+M224+M227+M238+M249+M253+M256+M269</f>
        <v>6844712.26</v>
      </c>
      <c r="N4" s="4">
        <f>H4-J4</f>
        <v>8798187.74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100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5528700</v>
      </c>
      <c r="I5" s="4">
        <f t="shared" si="0"/>
        <v>1963590.66</v>
      </c>
      <c r="J5" s="4">
        <f t="shared" si="0"/>
        <v>1963590.66</v>
      </c>
      <c r="K5" s="4">
        <f t="shared" si="0"/>
        <v>0</v>
      </c>
      <c r="L5" s="4">
        <f t="shared" si="0"/>
        <v>0</v>
      </c>
      <c r="M5" s="4">
        <f t="shared" si="0"/>
        <v>1963590.66</v>
      </c>
      <c r="N5" s="4">
        <f>H5-J5</f>
        <v>3565109.34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100</v>
      </c>
      <c r="E6" s="6">
        <v>120</v>
      </c>
      <c r="F6" s="7" t="s">
        <v>4</v>
      </c>
      <c r="G6" s="7" t="s">
        <v>1</v>
      </c>
      <c r="H6" s="8">
        <f>H7+H8+H9+H10+H11</f>
        <v>5163200</v>
      </c>
      <c r="I6" s="8">
        <f>I7+I8+I9+I10+I11</f>
        <v>1884999.67</v>
      </c>
      <c r="J6" s="8">
        <f>J7+J8+J9+J10+J11</f>
        <v>1884999.67</v>
      </c>
      <c r="K6" s="8">
        <f>K7+K10</f>
        <v>0</v>
      </c>
      <c r="L6" s="8">
        <f>L7+L10</f>
        <v>0</v>
      </c>
      <c r="M6" s="8">
        <f>M7+M8+M9+M10+M11</f>
        <v>1884999.67</v>
      </c>
      <c r="N6" s="8">
        <f aca="true" t="shared" si="1" ref="N6:N78">H6-J6</f>
        <v>3278200.33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100</v>
      </c>
      <c r="E7" s="6">
        <v>121</v>
      </c>
      <c r="F7" s="7" t="s">
        <v>7</v>
      </c>
      <c r="G7" s="7">
        <v>100</v>
      </c>
      <c r="H7" s="8">
        <v>3875900</v>
      </c>
      <c r="I7" s="8">
        <v>1456687.57</v>
      </c>
      <c r="J7" s="8">
        <v>1456687.57</v>
      </c>
      <c r="K7" s="8">
        <v>0</v>
      </c>
      <c r="L7" s="8">
        <v>0</v>
      </c>
      <c r="M7" s="8">
        <v>1456687.57</v>
      </c>
      <c r="N7" s="8">
        <f t="shared" si="1"/>
        <v>2419212.4299999997</v>
      </c>
      <c r="O7" s="8">
        <v>0</v>
      </c>
    </row>
    <row r="8" spans="1:15" s="83" customFormat="1" ht="16.5" customHeight="1" hidden="1">
      <c r="A8" s="5" t="s">
        <v>6</v>
      </c>
      <c r="B8" s="6">
        <v>951</v>
      </c>
      <c r="C8" s="6" t="s">
        <v>13</v>
      </c>
      <c r="D8" s="7" t="s">
        <v>100</v>
      </c>
      <c r="E8" s="6">
        <v>121</v>
      </c>
      <c r="F8" s="7" t="s">
        <v>7</v>
      </c>
      <c r="G8" s="7">
        <v>130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100</v>
      </c>
      <c r="E9" s="6">
        <v>121</v>
      </c>
      <c r="F9" s="7">
        <v>266</v>
      </c>
      <c r="G9" s="7">
        <v>100</v>
      </c>
      <c r="H9" s="8">
        <v>5000</v>
      </c>
      <c r="I9" s="8">
        <v>4548.96</v>
      </c>
      <c r="J9" s="8">
        <v>4548.96</v>
      </c>
      <c r="K9" s="8">
        <v>0</v>
      </c>
      <c r="L9" s="8">
        <v>0</v>
      </c>
      <c r="M9" s="8">
        <v>4548.96</v>
      </c>
      <c r="N9" s="8">
        <f>H9-J9</f>
        <v>451.03999999999996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100</v>
      </c>
      <c r="E10" s="6">
        <v>129</v>
      </c>
      <c r="F10" s="7" t="s">
        <v>10</v>
      </c>
      <c r="G10" s="7">
        <v>100</v>
      </c>
      <c r="H10" s="8">
        <v>1282300</v>
      </c>
      <c r="I10" s="8">
        <v>423763.14</v>
      </c>
      <c r="J10" s="8">
        <v>423763.14</v>
      </c>
      <c r="K10" s="8">
        <v>0</v>
      </c>
      <c r="L10" s="8">
        <v>0</v>
      </c>
      <c r="M10" s="8">
        <v>423763.14</v>
      </c>
      <c r="N10" s="8">
        <f t="shared" si="1"/>
        <v>858536.86</v>
      </c>
      <c r="O10" s="8">
        <v>0</v>
      </c>
    </row>
    <row r="11" spans="1:15" s="83" customFormat="1" ht="20.25" customHeight="1" hidden="1">
      <c r="A11" s="5" t="s">
        <v>9</v>
      </c>
      <c r="B11" s="6">
        <v>951</v>
      </c>
      <c r="C11" s="6" t="s">
        <v>13</v>
      </c>
      <c r="D11" s="7" t="s">
        <v>100</v>
      </c>
      <c r="E11" s="6">
        <v>129</v>
      </c>
      <c r="F11" s="7" t="s">
        <v>10</v>
      </c>
      <c r="G11" s="7">
        <v>130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100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365500</v>
      </c>
      <c r="I12" s="8">
        <f t="shared" si="2"/>
        <v>78590.99</v>
      </c>
      <c r="J12" s="8">
        <f t="shared" si="2"/>
        <v>78590.99</v>
      </c>
      <c r="K12" s="8">
        <f t="shared" si="2"/>
        <v>0</v>
      </c>
      <c r="L12" s="8">
        <f t="shared" si="2"/>
        <v>0</v>
      </c>
      <c r="M12" s="8">
        <f t="shared" si="2"/>
        <v>78590.99</v>
      </c>
      <c r="N12" s="8">
        <f t="shared" si="1"/>
        <v>286909.01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100</v>
      </c>
      <c r="E13" s="6">
        <v>122</v>
      </c>
      <c r="F13" s="7" t="s">
        <v>12</v>
      </c>
      <c r="G13" s="7">
        <v>100</v>
      </c>
      <c r="H13" s="8">
        <v>365500</v>
      </c>
      <c r="I13" s="8">
        <v>78590.99</v>
      </c>
      <c r="J13" s="8">
        <v>78590.99</v>
      </c>
      <c r="K13" s="8">
        <v>0</v>
      </c>
      <c r="L13" s="8">
        <v>0</v>
      </c>
      <c r="M13" s="8">
        <v>78590.99</v>
      </c>
      <c r="N13" s="8">
        <f t="shared" si="1"/>
        <v>286909.01</v>
      </c>
      <c r="O13" s="8">
        <v>0</v>
      </c>
    </row>
    <row r="14" spans="1:15" s="83" customFormat="1" ht="20.25" customHeight="1" hidden="1">
      <c r="A14" s="5" t="s">
        <v>9</v>
      </c>
      <c r="B14" s="6">
        <v>951</v>
      </c>
      <c r="C14" s="6" t="s">
        <v>13</v>
      </c>
      <c r="D14" s="7" t="s">
        <v>100</v>
      </c>
      <c r="E14" s="6">
        <v>122</v>
      </c>
      <c r="F14" s="7">
        <v>212</v>
      </c>
      <c r="G14" s="7">
        <v>130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101</v>
      </c>
      <c r="E15" s="3" t="s">
        <v>1</v>
      </c>
      <c r="F15" s="3" t="s">
        <v>1</v>
      </c>
      <c r="G15" s="3" t="s">
        <v>1</v>
      </c>
      <c r="H15" s="4">
        <f>H16+H24+H30</f>
        <v>415000</v>
      </c>
      <c r="I15" s="4">
        <f>I16+I24+I30</f>
        <v>158488.96</v>
      </c>
      <c r="J15" s="4">
        <f>J16+J24+J30</f>
        <v>158488.96</v>
      </c>
      <c r="K15" s="4">
        <f>K16+K28</f>
        <v>0</v>
      </c>
      <c r="L15" s="4">
        <f>L16+L28</f>
        <v>0</v>
      </c>
      <c r="M15" s="4">
        <f>M16+M24+M30</f>
        <v>158488.96</v>
      </c>
      <c r="N15" s="4">
        <f t="shared" si="1"/>
        <v>256511.04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101</v>
      </c>
      <c r="E16" s="7" t="s">
        <v>16</v>
      </c>
      <c r="F16" s="7">
        <v>220</v>
      </c>
      <c r="G16" s="7" t="s">
        <v>1</v>
      </c>
      <c r="H16" s="8">
        <f>H17+H18+H20+H21</f>
        <v>344300</v>
      </c>
      <c r="I16" s="8">
        <f>I17+I18+I20+I21</f>
        <v>128227.04999999999</v>
      </c>
      <c r="J16" s="8">
        <f>J17+J18+J20+J21</f>
        <v>128227.04999999999</v>
      </c>
      <c r="K16" s="8">
        <f>K17+K18+K19+K20+K21</f>
        <v>0</v>
      </c>
      <c r="L16" s="8">
        <f>L17+L18+L19+L20+L21</f>
        <v>0</v>
      </c>
      <c r="M16" s="8">
        <f>M17+M18+M20+M21</f>
        <v>128227.04999999999</v>
      </c>
      <c r="N16" s="8">
        <f t="shared" si="1"/>
        <v>216072.95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101</v>
      </c>
      <c r="E17" s="7" t="s">
        <v>16</v>
      </c>
      <c r="F17" s="7">
        <v>221</v>
      </c>
      <c r="G17" s="7">
        <v>100</v>
      </c>
      <c r="H17" s="8">
        <v>50000</v>
      </c>
      <c r="I17" s="8">
        <v>17368.87</v>
      </c>
      <c r="J17" s="8">
        <v>17368.87</v>
      </c>
      <c r="K17" s="8">
        <v>0</v>
      </c>
      <c r="L17" s="8">
        <v>0</v>
      </c>
      <c r="M17" s="8">
        <v>17368.87</v>
      </c>
      <c r="N17" s="8">
        <f t="shared" si="1"/>
        <v>32631.13</v>
      </c>
      <c r="O17" s="8">
        <v>0</v>
      </c>
    </row>
    <row r="18" spans="1:15" s="83" customFormat="1" ht="17.25" customHeight="1">
      <c r="A18" s="5" t="s">
        <v>481</v>
      </c>
      <c r="B18" s="6">
        <v>951</v>
      </c>
      <c r="C18" s="6" t="s">
        <v>13</v>
      </c>
      <c r="D18" s="7" t="s">
        <v>101</v>
      </c>
      <c r="E18" s="7" t="s">
        <v>16</v>
      </c>
      <c r="F18" s="7">
        <v>223</v>
      </c>
      <c r="G18" s="7">
        <v>100</v>
      </c>
      <c r="H18" s="8">
        <v>21800</v>
      </c>
      <c r="I18" s="8">
        <v>6181.64</v>
      </c>
      <c r="J18" s="8">
        <v>6181.64</v>
      </c>
      <c r="K18" s="8">
        <v>0</v>
      </c>
      <c r="L18" s="8">
        <v>0</v>
      </c>
      <c r="M18" s="8">
        <v>6181.64</v>
      </c>
      <c r="N18" s="8">
        <f t="shared" si="1"/>
        <v>15618.36</v>
      </c>
      <c r="O18" s="8">
        <v>0</v>
      </c>
    </row>
    <row r="19" spans="1:15" s="83" customFormat="1" ht="19.5" customHeight="1" hidden="1">
      <c r="A19" s="5" t="s">
        <v>103</v>
      </c>
      <c r="B19" s="6">
        <v>951</v>
      </c>
      <c r="C19" s="6" t="s">
        <v>13</v>
      </c>
      <c r="D19" s="7" t="s">
        <v>101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v>0</v>
      </c>
    </row>
    <row r="20" spans="1:15" s="83" customFormat="1" ht="20.25" customHeight="1">
      <c r="A20" s="5" t="s">
        <v>104</v>
      </c>
      <c r="B20" s="6">
        <v>951</v>
      </c>
      <c r="C20" s="6" t="s">
        <v>13</v>
      </c>
      <c r="D20" s="7" t="s">
        <v>101</v>
      </c>
      <c r="E20" s="7" t="s">
        <v>16</v>
      </c>
      <c r="F20" s="7">
        <v>225</v>
      </c>
      <c r="G20" s="7">
        <v>100</v>
      </c>
      <c r="H20" s="8">
        <v>12500</v>
      </c>
      <c r="I20" s="8">
        <v>7050</v>
      </c>
      <c r="J20" s="8">
        <v>7050</v>
      </c>
      <c r="K20" s="8">
        <v>0</v>
      </c>
      <c r="L20" s="8">
        <v>0</v>
      </c>
      <c r="M20" s="8">
        <v>7050</v>
      </c>
      <c r="N20" s="8">
        <f t="shared" si="1"/>
        <v>5450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101</v>
      </c>
      <c r="E21" s="7" t="s">
        <v>16</v>
      </c>
      <c r="F21" s="7">
        <v>226</v>
      </c>
      <c r="G21" s="7">
        <v>100</v>
      </c>
      <c r="H21" s="8">
        <v>260000</v>
      </c>
      <c r="I21" s="8">
        <v>97626.54</v>
      </c>
      <c r="J21" s="8">
        <v>97626.54</v>
      </c>
      <c r="K21" s="8">
        <v>0</v>
      </c>
      <c r="L21" s="8">
        <v>0</v>
      </c>
      <c r="M21" s="8">
        <v>97626.54</v>
      </c>
      <c r="N21" s="8">
        <f t="shared" si="1"/>
        <v>162373.46000000002</v>
      </c>
      <c r="O21" s="8">
        <v>0</v>
      </c>
    </row>
    <row r="22" spans="1:15" s="83" customFormat="1" ht="21.75" customHeight="1" hidden="1">
      <c r="A22" s="5" t="s">
        <v>26</v>
      </c>
      <c r="B22" s="6">
        <v>951</v>
      </c>
      <c r="C22" s="6" t="s">
        <v>13</v>
      </c>
      <c r="D22" s="7" t="s">
        <v>101</v>
      </c>
      <c r="E22" s="7" t="s">
        <v>16</v>
      </c>
      <c r="F22" s="7" t="s">
        <v>27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1"/>
        <v>0</v>
      </c>
      <c r="O22" s="8">
        <v>0</v>
      </c>
    </row>
    <row r="23" spans="1:15" s="83" customFormat="1" ht="18" customHeight="1" hidden="1">
      <c r="A23" s="5" t="s">
        <v>26</v>
      </c>
      <c r="B23" s="6">
        <v>951</v>
      </c>
      <c r="C23" s="6" t="s">
        <v>13</v>
      </c>
      <c r="D23" s="7" t="s">
        <v>101</v>
      </c>
      <c r="E23" s="7" t="s">
        <v>16</v>
      </c>
      <c r="F23" s="7" t="s">
        <v>27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1"/>
        <v>0</v>
      </c>
      <c r="O23" s="8">
        <v>0</v>
      </c>
    </row>
    <row r="24" spans="1:15" s="83" customFormat="1" ht="26.25" customHeight="1">
      <c r="A24" s="5" t="s">
        <v>371</v>
      </c>
      <c r="B24" s="6">
        <v>951</v>
      </c>
      <c r="C24" s="6" t="s">
        <v>13</v>
      </c>
      <c r="D24" s="7" t="s">
        <v>101</v>
      </c>
      <c r="E24" s="7" t="s">
        <v>16</v>
      </c>
      <c r="F24" s="7">
        <v>300</v>
      </c>
      <c r="G24" s="7" t="s">
        <v>1</v>
      </c>
      <c r="H24" s="8">
        <f>H25+H28</f>
        <v>15000</v>
      </c>
      <c r="I24" s="8">
        <f>I25+I28</f>
        <v>10931.03</v>
      </c>
      <c r="J24" s="8">
        <f>J25+J28</f>
        <v>10931.03</v>
      </c>
      <c r="K24" s="8">
        <f>K25</f>
        <v>0</v>
      </c>
      <c r="L24" s="8">
        <f>L25</f>
        <v>0</v>
      </c>
      <c r="M24" s="8">
        <f>M25+M28</f>
        <v>10931.03</v>
      </c>
      <c r="N24" s="8">
        <f t="shared" si="1"/>
        <v>4068.9699999999993</v>
      </c>
      <c r="O24" s="8">
        <v>0</v>
      </c>
    </row>
    <row r="25" spans="1:15" s="83" customFormat="1" ht="26.25" customHeight="1" hidden="1">
      <c r="A25" s="5" t="s">
        <v>102</v>
      </c>
      <c r="B25" s="6">
        <v>951</v>
      </c>
      <c r="C25" s="6" t="s">
        <v>13</v>
      </c>
      <c r="D25" s="7" t="s">
        <v>101</v>
      </c>
      <c r="E25" s="7" t="s">
        <v>16</v>
      </c>
      <c r="F25" s="7">
        <v>310</v>
      </c>
      <c r="G25" s="7" t="s">
        <v>1</v>
      </c>
      <c r="H25" s="8">
        <f>H26</f>
        <v>0</v>
      </c>
      <c r="I25" s="8">
        <f>I26</f>
        <v>0</v>
      </c>
      <c r="J25" s="8">
        <f>J26</f>
        <v>0</v>
      </c>
      <c r="K25" s="8">
        <f>K27</f>
        <v>0</v>
      </c>
      <c r="L25" s="8">
        <f>L27</f>
        <v>0</v>
      </c>
      <c r="M25" s="8">
        <f>M26</f>
        <v>0</v>
      </c>
      <c r="N25" s="8">
        <f t="shared" si="1"/>
        <v>0</v>
      </c>
      <c r="O25" s="8">
        <v>0</v>
      </c>
    </row>
    <row r="26" spans="1:15" s="83" customFormat="1" ht="24" customHeight="1" hidden="1">
      <c r="A26" s="5" t="s">
        <v>102</v>
      </c>
      <c r="B26" s="6">
        <v>951</v>
      </c>
      <c r="C26" s="6" t="s">
        <v>13</v>
      </c>
      <c r="D26" s="7" t="s">
        <v>101</v>
      </c>
      <c r="E26" s="7" t="s">
        <v>16</v>
      </c>
      <c r="F26" s="7">
        <v>310</v>
      </c>
      <c r="G26" s="7">
        <v>100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>H26-J26</f>
        <v>0</v>
      </c>
      <c r="O26" s="8">
        <v>0</v>
      </c>
    </row>
    <row r="27" spans="1:15" s="83" customFormat="1" ht="33" customHeight="1">
      <c r="A27" s="5" t="s">
        <v>431</v>
      </c>
      <c r="B27" s="6">
        <v>951</v>
      </c>
      <c r="C27" s="6" t="s">
        <v>13</v>
      </c>
      <c r="D27" s="7" t="s">
        <v>101</v>
      </c>
      <c r="E27" s="7" t="s">
        <v>16</v>
      </c>
      <c r="F27" s="7">
        <v>340</v>
      </c>
      <c r="G27" s="7"/>
      <c r="H27" s="8">
        <f aca="true" t="shared" si="3" ref="H27:J28">H28</f>
        <v>15000</v>
      </c>
      <c r="I27" s="8">
        <f t="shared" si="3"/>
        <v>10931.03</v>
      </c>
      <c r="J27" s="8">
        <f t="shared" si="3"/>
        <v>10931.03</v>
      </c>
      <c r="K27" s="8">
        <v>0</v>
      </c>
      <c r="L27" s="8">
        <v>0</v>
      </c>
      <c r="M27" s="8">
        <f>M28</f>
        <v>10931.03</v>
      </c>
      <c r="N27" s="8">
        <f t="shared" si="1"/>
        <v>4068.9699999999993</v>
      </c>
      <c r="O27" s="8">
        <v>0</v>
      </c>
    </row>
    <row r="28" spans="1:15" s="83" customFormat="1" ht="22.5" customHeight="1" hidden="1">
      <c r="A28" s="5" t="s">
        <v>19</v>
      </c>
      <c r="B28" s="6">
        <v>951</v>
      </c>
      <c r="C28" s="6" t="s">
        <v>13</v>
      </c>
      <c r="D28" s="7" t="s">
        <v>101</v>
      </c>
      <c r="E28" s="7" t="s">
        <v>16</v>
      </c>
      <c r="F28" s="7">
        <v>340</v>
      </c>
      <c r="G28" s="7">
        <v>100</v>
      </c>
      <c r="H28" s="8">
        <f t="shared" si="3"/>
        <v>15000</v>
      </c>
      <c r="I28" s="8">
        <f t="shared" si="3"/>
        <v>10931.03</v>
      </c>
      <c r="J28" s="8">
        <f t="shared" si="3"/>
        <v>10931.03</v>
      </c>
      <c r="K28" s="8">
        <f>K29</f>
        <v>0</v>
      </c>
      <c r="L28" s="8">
        <f>L29</f>
        <v>0</v>
      </c>
      <c r="M28" s="8">
        <f>M29</f>
        <v>10931.03</v>
      </c>
      <c r="N28" s="8">
        <f t="shared" si="1"/>
        <v>4068.9699999999993</v>
      </c>
      <c r="O28" s="8">
        <v>0</v>
      </c>
    </row>
    <row r="29" spans="1:15" s="83" customFormat="1" ht="32.25" customHeight="1">
      <c r="A29" s="5" t="s">
        <v>431</v>
      </c>
      <c r="B29" s="6">
        <v>951</v>
      </c>
      <c r="C29" s="6" t="s">
        <v>13</v>
      </c>
      <c r="D29" s="7" t="s">
        <v>101</v>
      </c>
      <c r="E29" s="7" t="s">
        <v>16</v>
      </c>
      <c r="F29" s="7">
        <v>346</v>
      </c>
      <c r="G29" s="7">
        <v>100</v>
      </c>
      <c r="H29" s="8">
        <v>15000</v>
      </c>
      <c r="I29" s="8">
        <v>10931.03</v>
      </c>
      <c r="J29" s="8">
        <v>10931.03</v>
      </c>
      <c r="K29" s="8">
        <v>0</v>
      </c>
      <c r="L29" s="8">
        <v>0</v>
      </c>
      <c r="M29" s="8">
        <v>10931.03</v>
      </c>
      <c r="N29" s="8">
        <f t="shared" si="1"/>
        <v>4068.9699999999993</v>
      </c>
      <c r="O29" s="8">
        <v>0</v>
      </c>
    </row>
    <row r="30" spans="1:16" s="83" customFormat="1" ht="19.5" customHeight="1">
      <c r="A30" s="5" t="s">
        <v>14</v>
      </c>
      <c r="B30" s="6">
        <v>951</v>
      </c>
      <c r="C30" s="6" t="s">
        <v>13</v>
      </c>
      <c r="D30" s="7" t="s">
        <v>101</v>
      </c>
      <c r="E30" s="7">
        <v>247</v>
      </c>
      <c r="F30" s="7">
        <v>220</v>
      </c>
      <c r="G30" s="7" t="s">
        <v>1</v>
      </c>
      <c r="H30" s="8">
        <f aca="true" t="shared" si="4" ref="H30:M30">H31</f>
        <v>55700</v>
      </c>
      <c r="I30" s="8">
        <f t="shared" si="4"/>
        <v>19330.88</v>
      </c>
      <c r="J30" s="8">
        <f t="shared" si="4"/>
        <v>19330.88</v>
      </c>
      <c r="K30" s="8">
        <f t="shared" si="4"/>
        <v>0</v>
      </c>
      <c r="L30" s="8">
        <f t="shared" si="4"/>
        <v>0</v>
      </c>
      <c r="M30" s="8">
        <f t="shared" si="4"/>
        <v>19330.88</v>
      </c>
      <c r="N30" s="8">
        <f t="shared" si="1"/>
        <v>36369.119999999995</v>
      </c>
      <c r="O30" s="8">
        <v>0</v>
      </c>
      <c r="P30" s="11"/>
    </row>
    <row r="31" spans="1:15" s="83" customFormat="1" ht="18.75" customHeight="1">
      <c r="A31" s="5" t="s">
        <v>481</v>
      </c>
      <c r="B31" s="6">
        <v>951</v>
      </c>
      <c r="C31" s="6" t="s">
        <v>13</v>
      </c>
      <c r="D31" s="7" t="s">
        <v>101</v>
      </c>
      <c r="E31" s="7">
        <v>247</v>
      </c>
      <c r="F31" s="7">
        <v>223</v>
      </c>
      <c r="G31" s="7">
        <v>100</v>
      </c>
      <c r="H31" s="8">
        <v>55700</v>
      </c>
      <c r="I31" s="8">
        <v>19330.88</v>
      </c>
      <c r="J31" s="8">
        <v>19330.88</v>
      </c>
      <c r="K31" s="8">
        <v>0</v>
      </c>
      <c r="L31" s="8">
        <v>0</v>
      </c>
      <c r="M31" s="8">
        <v>19330.88</v>
      </c>
      <c r="N31" s="8">
        <f t="shared" si="1"/>
        <v>36369.119999999995</v>
      </c>
      <c r="O31" s="8">
        <v>0</v>
      </c>
    </row>
    <row r="32" spans="1:254" s="68" customFormat="1" ht="33.75" customHeight="1">
      <c r="A32" s="1" t="s">
        <v>343</v>
      </c>
      <c r="B32" s="2">
        <v>951</v>
      </c>
      <c r="C32" s="2" t="s">
        <v>13</v>
      </c>
      <c r="D32" s="3" t="s">
        <v>342</v>
      </c>
      <c r="E32" s="3" t="s">
        <v>1</v>
      </c>
      <c r="F32" s="3" t="s">
        <v>1</v>
      </c>
      <c r="G32" s="3" t="s">
        <v>1</v>
      </c>
      <c r="H32" s="4">
        <f>H33+H43</f>
        <v>21000</v>
      </c>
      <c r="I32" s="4">
        <f>I33</f>
        <v>0</v>
      </c>
      <c r="J32" s="4">
        <f>J33</f>
        <v>0</v>
      </c>
      <c r="K32" s="4">
        <f>K33+K43</f>
        <v>0</v>
      </c>
      <c r="L32" s="4">
        <f>L33+L43</f>
        <v>0</v>
      </c>
      <c r="M32" s="4">
        <f>M33</f>
        <v>0</v>
      </c>
      <c r="N32" s="4">
        <f t="shared" si="1"/>
        <v>21000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342</v>
      </c>
      <c r="E33" s="7" t="s">
        <v>16</v>
      </c>
      <c r="F33" s="7">
        <v>220</v>
      </c>
      <c r="G33" s="7" t="s">
        <v>1</v>
      </c>
      <c r="H33" s="8">
        <f>H34</f>
        <v>21000</v>
      </c>
      <c r="I33" s="8">
        <f>I34</f>
        <v>0</v>
      </c>
      <c r="J33" s="8">
        <f>J34</f>
        <v>0</v>
      </c>
      <c r="K33" s="8">
        <f>K34+K35+K36+K37+K38</f>
        <v>0</v>
      </c>
      <c r="L33" s="8">
        <f>L34+L35+L36+L37+L38</f>
        <v>0</v>
      </c>
      <c r="M33" s="8">
        <f>M34</f>
        <v>0</v>
      </c>
      <c r="N33" s="8">
        <f t="shared" si="1"/>
        <v>21000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342</v>
      </c>
      <c r="E34" s="7" t="s">
        <v>16</v>
      </c>
      <c r="F34" s="7">
        <v>226</v>
      </c>
      <c r="G34" s="7">
        <v>100</v>
      </c>
      <c r="H34" s="8">
        <v>21000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1"/>
        <v>21000</v>
      </c>
      <c r="O34" s="8">
        <v>0</v>
      </c>
    </row>
    <row r="35" spans="1:254" s="68" customFormat="1" ht="104.25" customHeight="1">
      <c r="A35" s="1" t="s">
        <v>372</v>
      </c>
      <c r="B35" s="2">
        <v>951</v>
      </c>
      <c r="C35" s="2" t="s">
        <v>13</v>
      </c>
      <c r="D35" s="3" t="s">
        <v>105</v>
      </c>
      <c r="E35" s="3" t="s">
        <v>1</v>
      </c>
      <c r="F35" s="3" t="s">
        <v>1</v>
      </c>
      <c r="G35" s="3" t="s">
        <v>1</v>
      </c>
      <c r="H35" s="4">
        <f aca="true" t="shared" si="5" ref="H35:J36">H36</f>
        <v>200</v>
      </c>
      <c r="I35" s="4">
        <f t="shared" si="5"/>
        <v>200</v>
      </c>
      <c r="J35" s="4">
        <f t="shared" si="5"/>
        <v>200</v>
      </c>
      <c r="K35" s="4">
        <f aca="true" t="shared" si="6" ref="K35:M36">K36</f>
        <v>0</v>
      </c>
      <c r="L35" s="4">
        <f t="shared" si="6"/>
        <v>0</v>
      </c>
      <c r="M35" s="4">
        <f t="shared" si="6"/>
        <v>200</v>
      </c>
      <c r="N35" s="4">
        <f t="shared" si="1"/>
        <v>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105</v>
      </c>
      <c r="E36" s="7" t="s">
        <v>16</v>
      </c>
      <c r="F36" s="7">
        <v>340</v>
      </c>
      <c r="G36" s="7" t="s">
        <v>1</v>
      </c>
      <c r="H36" s="8">
        <f t="shared" si="5"/>
        <v>200</v>
      </c>
      <c r="I36" s="8">
        <f t="shared" si="5"/>
        <v>200</v>
      </c>
      <c r="J36" s="8">
        <f t="shared" si="5"/>
        <v>200</v>
      </c>
      <c r="K36" s="8">
        <f t="shared" si="6"/>
        <v>0</v>
      </c>
      <c r="L36" s="8">
        <f t="shared" si="6"/>
        <v>0</v>
      </c>
      <c r="M36" s="8">
        <f t="shared" si="6"/>
        <v>200</v>
      </c>
      <c r="N36" s="8">
        <f t="shared" si="1"/>
        <v>0</v>
      </c>
      <c r="O36" s="8">
        <v>0</v>
      </c>
    </row>
    <row r="37" spans="1:15" s="83" customFormat="1" ht="32.25" customHeight="1">
      <c r="A37" s="5" t="s">
        <v>431</v>
      </c>
      <c r="B37" s="6">
        <v>951</v>
      </c>
      <c r="C37" s="6" t="s">
        <v>13</v>
      </c>
      <c r="D37" s="7" t="s">
        <v>105</v>
      </c>
      <c r="E37" s="7" t="s">
        <v>16</v>
      </c>
      <c r="F37" s="7">
        <v>346</v>
      </c>
      <c r="G37" s="7">
        <v>308</v>
      </c>
      <c r="H37" s="8">
        <v>200</v>
      </c>
      <c r="I37" s="8">
        <v>200</v>
      </c>
      <c r="J37" s="8">
        <v>200</v>
      </c>
      <c r="K37" s="8">
        <v>0</v>
      </c>
      <c r="L37" s="8">
        <v>0</v>
      </c>
      <c r="M37" s="8">
        <v>200</v>
      </c>
      <c r="N37" s="8">
        <f t="shared" si="1"/>
        <v>0</v>
      </c>
      <c r="O37" s="8">
        <v>0</v>
      </c>
    </row>
    <row r="38" spans="1:254" s="68" customFormat="1" ht="45.75" customHeight="1">
      <c r="A38" s="1" t="s">
        <v>415</v>
      </c>
      <c r="B38" s="2">
        <v>951</v>
      </c>
      <c r="C38" s="2" t="s">
        <v>13</v>
      </c>
      <c r="D38" s="3" t="s">
        <v>106</v>
      </c>
      <c r="E38" s="3" t="s">
        <v>1</v>
      </c>
      <c r="F38" s="3" t="s">
        <v>1</v>
      </c>
      <c r="G38" s="3" t="s">
        <v>1</v>
      </c>
      <c r="H38" s="4">
        <f aca="true" t="shared" si="7" ref="H38:J39">H39</f>
        <v>25000</v>
      </c>
      <c r="I38" s="4">
        <f t="shared" si="7"/>
        <v>9853</v>
      </c>
      <c r="J38" s="4">
        <f t="shared" si="7"/>
        <v>9853</v>
      </c>
      <c r="K38" s="4">
        <f aca="true" t="shared" si="8" ref="K38:M39">K39</f>
        <v>0</v>
      </c>
      <c r="L38" s="4">
        <f t="shared" si="8"/>
        <v>0</v>
      </c>
      <c r="M38" s="4">
        <f t="shared" si="8"/>
        <v>9853</v>
      </c>
      <c r="N38" s="8">
        <f t="shared" si="1"/>
        <v>15147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>
      <c r="A39" s="5" t="s">
        <v>28</v>
      </c>
      <c r="B39" s="6">
        <v>951</v>
      </c>
      <c r="C39" s="6" t="s">
        <v>13</v>
      </c>
      <c r="D39" s="7" t="s">
        <v>106</v>
      </c>
      <c r="E39" s="7" t="s">
        <v>30</v>
      </c>
      <c r="F39" s="7" t="s">
        <v>29</v>
      </c>
      <c r="G39" s="7" t="s">
        <v>1</v>
      </c>
      <c r="H39" s="8">
        <f t="shared" si="7"/>
        <v>25000</v>
      </c>
      <c r="I39" s="8">
        <f t="shared" si="7"/>
        <v>9853</v>
      </c>
      <c r="J39" s="8">
        <f t="shared" si="7"/>
        <v>9853</v>
      </c>
      <c r="K39" s="8">
        <f t="shared" si="8"/>
        <v>0</v>
      </c>
      <c r="L39" s="8">
        <f t="shared" si="8"/>
        <v>0</v>
      </c>
      <c r="M39" s="8">
        <f t="shared" si="8"/>
        <v>9853</v>
      </c>
      <c r="N39" s="8">
        <f t="shared" si="1"/>
        <v>15147</v>
      </c>
      <c r="O39" s="8">
        <v>0</v>
      </c>
    </row>
    <row r="40" spans="1:15" s="83" customFormat="1" ht="30" customHeight="1">
      <c r="A40" s="5" t="s">
        <v>31</v>
      </c>
      <c r="B40" s="6">
        <v>951</v>
      </c>
      <c r="C40" s="6" t="s">
        <v>13</v>
      </c>
      <c r="D40" s="7" t="s">
        <v>106</v>
      </c>
      <c r="E40" s="7" t="s">
        <v>30</v>
      </c>
      <c r="F40" s="7" t="s">
        <v>32</v>
      </c>
      <c r="G40" s="7">
        <v>100</v>
      </c>
      <c r="H40" s="8">
        <v>25000</v>
      </c>
      <c r="I40" s="8">
        <v>9853</v>
      </c>
      <c r="J40" s="8">
        <v>9853</v>
      </c>
      <c r="K40" s="8">
        <v>0</v>
      </c>
      <c r="L40" s="8">
        <v>0</v>
      </c>
      <c r="M40" s="8">
        <v>9853</v>
      </c>
      <c r="N40" s="8">
        <f t="shared" si="1"/>
        <v>15147</v>
      </c>
      <c r="O40" s="8">
        <v>0</v>
      </c>
    </row>
    <row r="41" spans="1:254" s="68" customFormat="1" ht="42" customHeight="1" hidden="1">
      <c r="A41" s="1" t="s">
        <v>33</v>
      </c>
      <c r="B41" s="2">
        <v>951</v>
      </c>
      <c r="C41" s="2" t="s">
        <v>13</v>
      </c>
      <c r="D41" s="3" t="s">
        <v>107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9" ref="I41:M42">I42</f>
        <v>0</v>
      </c>
      <c r="J41" s="4">
        <f t="shared" si="9"/>
        <v>0</v>
      </c>
      <c r="K41" s="4">
        <f t="shared" si="9"/>
        <v>0</v>
      </c>
      <c r="L41" s="4">
        <f t="shared" si="9"/>
        <v>0</v>
      </c>
      <c r="M41" s="4">
        <f t="shared" si="9"/>
        <v>0</v>
      </c>
      <c r="N41" s="8">
        <f t="shared" si="1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28</v>
      </c>
      <c r="B42" s="6">
        <v>951</v>
      </c>
      <c r="C42" s="6" t="s">
        <v>13</v>
      </c>
      <c r="D42" s="7" t="s">
        <v>107</v>
      </c>
      <c r="E42" s="7" t="s">
        <v>30</v>
      </c>
      <c r="F42" s="7" t="s">
        <v>29</v>
      </c>
      <c r="G42" s="7" t="s">
        <v>1</v>
      </c>
      <c r="H42" s="8">
        <f>H43</f>
        <v>0</v>
      </c>
      <c r="I42" s="8">
        <f t="shared" si="9"/>
        <v>0</v>
      </c>
      <c r="J42" s="8">
        <f t="shared" si="9"/>
        <v>0</v>
      </c>
      <c r="K42" s="8">
        <f t="shared" si="9"/>
        <v>0</v>
      </c>
      <c r="L42" s="8">
        <f t="shared" si="9"/>
        <v>0</v>
      </c>
      <c r="M42" s="8">
        <f t="shared" si="9"/>
        <v>0</v>
      </c>
      <c r="N42" s="8">
        <f t="shared" si="1"/>
        <v>0</v>
      </c>
      <c r="O42" s="8">
        <v>0</v>
      </c>
    </row>
    <row r="43" spans="1:15" s="83" customFormat="1" ht="32.25" customHeight="1" hidden="1">
      <c r="A43" s="5" t="s">
        <v>31</v>
      </c>
      <c r="B43" s="6">
        <v>951</v>
      </c>
      <c r="C43" s="6" t="s">
        <v>13</v>
      </c>
      <c r="D43" s="7" t="s">
        <v>107</v>
      </c>
      <c r="E43" s="7" t="s">
        <v>30</v>
      </c>
      <c r="F43" s="7" t="s">
        <v>32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v>0</v>
      </c>
    </row>
    <row r="44" spans="1:254" s="68" customFormat="1" ht="62.25" customHeight="1">
      <c r="A44" s="1" t="s">
        <v>129</v>
      </c>
      <c r="B44" s="2">
        <v>951</v>
      </c>
      <c r="C44" s="32" t="s">
        <v>477</v>
      </c>
      <c r="D44" s="3" t="s">
        <v>128</v>
      </c>
      <c r="E44" s="3" t="s">
        <v>1</v>
      </c>
      <c r="F44" s="3" t="s">
        <v>1</v>
      </c>
      <c r="G44" s="3" t="s">
        <v>1</v>
      </c>
      <c r="H44" s="4">
        <f>H46</f>
        <v>56700</v>
      </c>
      <c r="I44" s="4">
        <f>I46</f>
        <v>28400</v>
      </c>
      <c r="J44" s="4">
        <f>J46</f>
        <v>28400</v>
      </c>
      <c r="K44" s="4">
        <f>K45</f>
        <v>0</v>
      </c>
      <c r="L44" s="4">
        <f>L46</f>
        <v>0</v>
      </c>
      <c r="M44" s="4">
        <f>M46</f>
        <v>28400</v>
      </c>
      <c r="N44" s="4">
        <f>H44-J44</f>
        <v>28300</v>
      </c>
      <c r="O44" s="4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1.75" customHeight="1">
      <c r="A45" s="5" t="s">
        <v>28</v>
      </c>
      <c r="B45" s="6">
        <v>951</v>
      </c>
      <c r="C45" s="33" t="s">
        <v>477</v>
      </c>
      <c r="D45" s="7" t="s">
        <v>128</v>
      </c>
      <c r="E45" s="7">
        <v>540</v>
      </c>
      <c r="F45" s="7">
        <v>250</v>
      </c>
      <c r="G45" s="7" t="s">
        <v>1</v>
      </c>
      <c r="H45" s="8">
        <f aca="true" t="shared" si="10" ref="H45:M45">H46</f>
        <v>56700</v>
      </c>
      <c r="I45" s="8">
        <f t="shared" si="10"/>
        <v>28400</v>
      </c>
      <c r="J45" s="8">
        <f t="shared" si="10"/>
        <v>28400</v>
      </c>
      <c r="K45" s="8">
        <f t="shared" si="10"/>
        <v>0</v>
      </c>
      <c r="L45" s="8">
        <f t="shared" si="10"/>
        <v>0</v>
      </c>
      <c r="M45" s="8">
        <f t="shared" si="10"/>
        <v>28400</v>
      </c>
      <c r="N45" s="8">
        <f>H45-J45</f>
        <v>28300</v>
      </c>
      <c r="O45" s="8">
        <v>0</v>
      </c>
    </row>
    <row r="46" spans="1:15" s="83" customFormat="1" ht="36.75" customHeight="1">
      <c r="A46" s="5" t="s">
        <v>31</v>
      </c>
      <c r="B46" s="6">
        <v>951</v>
      </c>
      <c r="C46" s="33" t="s">
        <v>477</v>
      </c>
      <c r="D46" s="7" t="s">
        <v>128</v>
      </c>
      <c r="E46" s="7">
        <v>540</v>
      </c>
      <c r="F46" s="7">
        <v>251</v>
      </c>
      <c r="G46" s="7">
        <v>100</v>
      </c>
      <c r="H46" s="8">
        <v>56700</v>
      </c>
      <c r="I46" s="8">
        <v>28400</v>
      </c>
      <c r="J46" s="8">
        <v>28400</v>
      </c>
      <c r="K46" s="8">
        <f>K51</f>
        <v>0</v>
      </c>
      <c r="L46" s="8">
        <f>L51</f>
        <v>0</v>
      </c>
      <c r="M46" s="8">
        <v>28400</v>
      </c>
      <c r="N46" s="8">
        <f>H46-J46</f>
        <v>28300</v>
      </c>
      <c r="O46" s="8">
        <v>0</v>
      </c>
    </row>
    <row r="47" spans="1:15" s="84" customFormat="1" ht="36.75" customHeight="1" hidden="1">
      <c r="A47" s="1" t="s">
        <v>110</v>
      </c>
      <c r="B47" s="2">
        <v>951</v>
      </c>
      <c r="C47" s="32" t="s">
        <v>108</v>
      </c>
      <c r="D47" s="30" t="s">
        <v>109</v>
      </c>
      <c r="E47" s="3"/>
      <c r="F47" s="3"/>
      <c r="G47" s="3"/>
      <c r="H47" s="4">
        <f aca="true" t="shared" si="11" ref="H47:J48">H48</f>
        <v>0</v>
      </c>
      <c r="I47" s="4">
        <f t="shared" si="11"/>
        <v>0</v>
      </c>
      <c r="J47" s="4">
        <f t="shared" si="11"/>
        <v>0</v>
      </c>
      <c r="K47" s="4">
        <f aca="true" t="shared" si="12" ref="K47:M48">K48</f>
        <v>0</v>
      </c>
      <c r="L47" s="4">
        <f t="shared" si="12"/>
        <v>0</v>
      </c>
      <c r="M47" s="4">
        <f t="shared" si="12"/>
        <v>0</v>
      </c>
      <c r="N47" s="8">
        <f t="shared" si="1"/>
        <v>0</v>
      </c>
      <c r="O47" s="8">
        <v>0</v>
      </c>
    </row>
    <row r="48" spans="1:15" s="83" customFormat="1" ht="20.25" customHeight="1" hidden="1">
      <c r="A48" s="5" t="s">
        <v>111</v>
      </c>
      <c r="B48" s="6">
        <v>951</v>
      </c>
      <c r="C48" s="33" t="s">
        <v>108</v>
      </c>
      <c r="D48" s="31" t="s">
        <v>109</v>
      </c>
      <c r="E48" s="7">
        <v>880</v>
      </c>
      <c r="F48" s="7">
        <v>290</v>
      </c>
      <c r="G48" s="7"/>
      <c r="H48" s="8">
        <f t="shared" si="11"/>
        <v>0</v>
      </c>
      <c r="I48" s="8">
        <f t="shared" si="11"/>
        <v>0</v>
      </c>
      <c r="J48" s="8">
        <f t="shared" si="11"/>
        <v>0</v>
      </c>
      <c r="K48" s="8">
        <f t="shared" si="12"/>
        <v>0</v>
      </c>
      <c r="L48" s="8">
        <f t="shared" si="12"/>
        <v>0</v>
      </c>
      <c r="M48" s="8">
        <f t="shared" si="12"/>
        <v>0</v>
      </c>
      <c r="N48" s="8">
        <f t="shared" si="1"/>
        <v>0</v>
      </c>
      <c r="O48" s="8">
        <v>0</v>
      </c>
    </row>
    <row r="49" spans="1:15" s="83" customFormat="1" ht="18.75" customHeight="1" hidden="1">
      <c r="A49" s="5" t="s">
        <v>434</v>
      </c>
      <c r="B49" s="6">
        <v>951</v>
      </c>
      <c r="C49" s="33" t="s">
        <v>108</v>
      </c>
      <c r="D49" s="31" t="s">
        <v>109</v>
      </c>
      <c r="E49" s="7">
        <v>880</v>
      </c>
      <c r="F49" s="7">
        <v>297</v>
      </c>
      <c r="G49" s="7">
        <v>100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1"/>
        <v>0</v>
      </c>
      <c r="O49" s="8">
        <v>0</v>
      </c>
    </row>
    <row r="50" spans="1:15" s="84" customFormat="1" ht="42.75">
      <c r="A50" s="1" t="s">
        <v>94</v>
      </c>
      <c r="B50" s="2">
        <v>951</v>
      </c>
      <c r="C50" s="32" t="s">
        <v>95</v>
      </c>
      <c r="D50" s="30" t="s">
        <v>113</v>
      </c>
      <c r="E50" s="3"/>
      <c r="F50" s="3"/>
      <c r="G50" s="3"/>
      <c r="H50" s="4">
        <f aca="true" t="shared" si="13" ref="H50:M50">H51</f>
        <v>5000</v>
      </c>
      <c r="I50" s="4">
        <f t="shared" si="13"/>
        <v>0</v>
      </c>
      <c r="J50" s="4">
        <f t="shared" si="13"/>
        <v>0</v>
      </c>
      <c r="K50" s="4">
        <f t="shared" si="13"/>
        <v>0</v>
      </c>
      <c r="L50" s="4">
        <f t="shared" si="13"/>
        <v>0</v>
      </c>
      <c r="M50" s="4">
        <f t="shared" si="13"/>
        <v>0</v>
      </c>
      <c r="N50" s="4">
        <f t="shared" si="1"/>
        <v>5000</v>
      </c>
      <c r="O50" s="4">
        <v>0</v>
      </c>
    </row>
    <row r="51" spans="1:15" s="83" customFormat="1" ht="23.25" customHeight="1">
      <c r="A51" s="5" t="s">
        <v>112</v>
      </c>
      <c r="B51" s="6">
        <v>951</v>
      </c>
      <c r="C51" s="33" t="s">
        <v>95</v>
      </c>
      <c r="D51" s="31" t="s">
        <v>113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1"/>
        <v>5000</v>
      </c>
      <c r="O51" s="8">
        <v>0</v>
      </c>
    </row>
    <row r="52" spans="1:15" s="83" customFormat="1" ht="24.75" customHeight="1">
      <c r="A52" s="5" t="s">
        <v>432</v>
      </c>
      <c r="B52" s="6">
        <v>951</v>
      </c>
      <c r="C52" s="33" t="s">
        <v>95</v>
      </c>
      <c r="D52" s="31" t="s">
        <v>113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5000</v>
      </c>
      <c r="O52" s="8">
        <v>0</v>
      </c>
    </row>
    <row r="53" spans="1:254" s="68" customFormat="1" ht="51" customHeight="1" hidden="1">
      <c r="A53" s="1" t="s">
        <v>35</v>
      </c>
      <c r="B53" s="2">
        <v>951</v>
      </c>
      <c r="C53" s="2" t="s">
        <v>34</v>
      </c>
      <c r="D53" s="3" t="s">
        <v>114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4" ref="I53:M54">I54</f>
        <v>0</v>
      </c>
      <c r="J53" s="4">
        <f t="shared" si="14"/>
        <v>0</v>
      </c>
      <c r="K53" s="4">
        <f t="shared" si="14"/>
        <v>0</v>
      </c>
      <c r="L53" s="4">
        <f t="shared" si="14"/>
        <v>0</v>
      </c>
      <c r="M53" s="4">
        <f t="shared" si="14"/>
        <v>0</v>
      </c>
      <c r="N53" s="8">
        <f t="shared" si="1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23.25" customHeight="1" hidden="1">
      <c r="A54" s="5" t="s">
        <v>14</v>
      </c>
      <c r="B54" s="6">
        <v>951</v>
      </c>
      <c r="C54" s="6" t="s">
        <v>34</v>
      </c>
      <c r="D54" s="7" t="s">
        <v>114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"/>
        <v>0</v>
      </c>
      <c r="O54" s="8">
        <v>0</v>
      </c>
    </row>
    <row r="55" spans="1:15" s="83" customFormat="1" ht="20.25" customHeight="1" hidden="1">
      <c r="A55" s="5" t="s">
        <v>17</v>
      </c>
      <c r="B55" s="6">
        <v>951</v>
      </c>
      <c r="C55" s="6" t="s">
        <v>34</v>
      </c>
      <c r="D55" s="7" t="s">
        <v>114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 hidden="1">
      <c r="A56" s="1" t="s">
        <v>36</v>
      </c>
      <c r="B56" s="2">
        <v>951</v>
      </c>
      <c r="C56" s="2" t="s">
        <v>13</v>
      </c>
      <c r="D56" s="3" t="s">
        <v>101</v>
      </c>
      <c r="E56" s="3" t="s">
        <v>1</v>
      </c>
      <c r="F56" s="3" t="s">
        <v>1</v>
      </c>
      <c r="G56" s="3" t="s">
        <v>1</v>
      </c>
      <c r="H56" s="4">
        <f aca="true" t="shared" si="15" ref="H56:M56">H57</f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8">
        <f t="shared" si="1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19.5" customHeight="1" hidden="1">
      <c r="A57" s="5" t="s">
        <v>26</v>
      </c>
      <c r="B57" s="6">
        <v>951</v>
      </c>
      <c r="C57" s="6" t="s">
        <v>13</v>
      </c>
      <c r="D57" s="7" t="s">
        <v>101</v>
      </c>
      <c r="E57" s="7">
        <v>851</v>
      </c>
      <c r="F57" s="7" t="s">
        <v>27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1"/>
        <v>0</v>
      </c>
      <c r="O57" s="8">
        <v>0</v>
      </c>
    </row>
    <row r="58" spans="1:15" s="83" customFormat="1" ht="19.5" customHeight="1" hidden="1">
      <c r="A58" s="5" t="s">
        <v>26</v>
      </c>
      <c r="B58" s="6">
        <v>951</v>
      </c>
      <c r="C58" s="6" t="s">
        <v>34</v>
      </c>
      <c r="D58" s="7" t="s">
        <v>115</v>
      </c>
      <c r="E58" s="7" t="s">
        <v>37</v>
      </c>
      <c r="F58" s="7" t="s">
        <v>27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13</v>
      </c>
      <c r="D59" s="7" t="s">
        <v>101</v>
      </c>
      <c r="E59" s="7">
        <v>851</v>
      </c>
      <c r="F59" s="7" t="s">
        <v>27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45" customHeight="1">
      <c r="A60" s="1" t="s">
        <v>36</v>
      </c>
      <c r="B60" s="2">
        <v>951</v>
      </c>
      <c r="C60" s="2" t="s">
        <v>34</v>
      </c>
      <c r="D60" s="3" t="s">
        <v>413</v>
      </c>
      <c r="E60" s="3" t="s">
        <v>1</v>
      </c>
      <c r="F60" s="3" t="s">
        <v>1</v>
      </c>
      <c r="G60" s="3" t="s">
        <v>1</v>
      </c>
      <c r="H60" s="4">
        <f aca="true" t="shared" si="16" ref="H60:M60">H61</f>
        <v>80000</v>
      </c>
      <c r="I60" s="4">
        <f t="shared" si="16"/>
        <v>19685</v>
      </c>
      <c r="J60" s="4">
        <f t="shared" si="16"/>
        <v>19685</v>
      </c>
      <c r="K60" s="4">
        <f t="shared" si="16"/>
        <v>0</v>
      </c>
      <c r="L60" s="4">
        <f t="shared" si="16"/>
        <v>0</v>
      </c>
      <c r="M60" s="4">
        <f t="shared" si="16"/>
        <v>19685</v>
      </c>
      <c r="N60" s="4">
        <f t="shared" si="1"/>
        <v>60315</v>
      </c>
      <c r="O60" s="4">
        <v>0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</row>
    <row r="61" spans="1:15" s="83" customFormat="1" ht="19.5" customHeight="1">
      <c r="A61" s="5" t="s">
        <v>26</v>
      </c>
      <c r="B61" s="6">
        <v>951</v>
      </c>
      <c r="C61" s="6" t="s">
        <v>34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80000</v>
      </c>
      <c r="I61" s="8">
        <f>I63+I64</f>
        <v>19685</v>
      </c>
      <c r="J61" s="8">
        <f>J63+J64</f>
        <v>19685</v>
      </c>
      <c r="K61" s="8">
        <f>K63+K62</f>
        <v>0</v>
      </c>
      <c r="L61" s="8">
        <f>L63+L62</f>
        <v>0</v>
      </c>
      <c r="M61" s="8">
        <f>M63+M64</f>
        <v>19685</v>
      </c>
      <c r="N61" s="8">
        <f t="shared" si="1"/>
        <v>60315</v>
      </c>
      <c r="O61" s="8">
        <v>0</v>
      </c>
    </row>
    <row r="62" spans="1:15" s="83" customFormat="1" ht="19.5" customHeight="1" hidden="1">
      <c r="A62" s="5" t="s">
        <v>26</v>
      </c>
      <c r="B62" s="6">
        <v>951</v>
      </c>
      <c r="C62" s="6" t="s">
        <v>34</v>
      </c>
      <c r="D62" s="7" t="s">
        <v>115</v>
      </c>
      <c r="E62" s="7" t="s">
        <v>37</v>
      </c>
      <c r="F62" s="7" t="s">
        <v>27</v>
      </c>
      <c r="G62" s="7" t="s">
        <v>8</v>
      </c>
      <c r="H62" s="8">
        <v>0</v>
      </c>
      <c r="I62" s="8"/>
      <c r="J62" s="8"/>
      <c r="K62" s="8">
        <v>0</v>
      </c>
      <c r="L62" s="8">
        <v>0</v>
      </c>
      <c r="M62" s="8"/>
      <c r="N62" s="8">
        <f t="shared" si="1"/>
        <v>0</v>
      </c>
      <c r="O62" s="8">
        <v>0</v>
      </c>
    </row>
    <row r="63" spans="1:15" s="83" customFormat="1" ht="19.5" customHeight="1">
      <c r="A63" s="5" t="s">
        <v>433</v>
      </c>
      <c r="B63" s="6">
        <v>951</v>
      </c>
      <c r="C63" s="6" t="s">
        <v>34</v>
      </c>
      <c r="D63" s="6">
        <v>1310028600</v>
      </c>
      <c r="E63" s="7">
        <v>851</v>
      </c>
      <c r="F63" s="7">
        <v>291</v>
      </c>
      <c r="G63" s="7">
        <v>100</v>
      </c>
      <c r="H63" s="8">
        <v>80000</v>
      </c>
      <c r="I63" s="8">
        <v>19685</v>
      </c>
      <c r="J63" s="8">
        <v>19685</v>
      </c>
      <c r="K63" s="8">
        <v>0</v>
      </c>
      <c r="L63" s="8">
        <v>0</v>
      </c>
      <c r="M63" s="8">
        <v>19685</v>
      </c>
      <c r="N63" s="8">
        <f t="shared" si="1"/>
        <v>60315</v>
      </c>
      <c r="O63" s="8">
        <v>0</v>
      </c>
    </row>
    <row r="64" spans="1:15" s="83" customFormat="1" ht="31.5" customHeight="1" hidden="1">
      <c r="A64" s="5" t="s">
        <v>480</v>
      </c>
      <c r="B64" s="6">
        <v>951</v>
      </c>
      <c r="C64" s="6" t="s">
        <v>34</v>
      </c>
      <c r="D64" s="7" t="s">
        <v>413</v>
      </c>
      <c r="E64" s="7">
        <v>853</v>
      </c>
      <c r="F64" s="7">
        <v>292</v>
      </c>
      <c r="G64" s="7">
        <v>100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1"/>
        <v>0</v>
      </c>
      <c r="O64" s="8">
        <v>0</v>
      </c>
    </row>
    <row r="65" spans="1:254" s="68" customFormat="1" ht="35.25" customHeight="1">
      <c r="A65" s="1" t="s">
        <v>406</v>
      </c>
      <c r="B65" s="2">
        <v>951</v>
      </c>
      <c r="C65" s="2" t="s">
        <v>34</v>
      </c>
      <c r="D65" s="3" t="s">
        <v>404</v>
      </c>
      <c r="E65" s="3" t="s">
        <v>1</v>
      </c>
      <c r="F65" s="3" t="s">
        <v>1</v>
      </c>
      <c r="G65" s="3" t="s">
        <v>1</v>
      </c>
      <c r="H65" s="4">
        <f>H66</f>
        <v>65000</v>
      </c>
      <c r="I65" s="4">
        <f aca="true" t="shared" si="17" ref="I65:M66">I66</f>
        <v>21807</v>
      </c>
      <c r="J65" s="4">
        <f t="shared" si="17"/>
        <v>21807</v>
      </c>
      <c r="K65" s="4">
        <f t="shared" si="17"/>
        <v>0</v>
      </c>
      <c r="L65" s="4">
        <f t="shared" si="17"/>
        <v>0</v>
      </c>
      <c r="M65" s="4">
        <f t="shared" si="17"/>
        <v>21807</v>
      </c>
      <c r="N65" s="4">
        <f t="shared" si="1"/>
        <v>43193</v>
      </c>
      <c r="O65" s="4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14</v>
      </c>
      <c r="B66" s="6">
        <v>951</v>
      </c>
      <c r="C66" s="6" t="s">
        <v>34</v>
      </c>
      <c r="D66" s="7" t="s">
        <v>404</v>
      </c>
      <c r="E66" s="7">
        <v>244</v>
      </c>
      <c r="F66" s="7">
        <v>220</v>
      </c>
      <c r="G66" s="7" t="s">
        <v>1</v>
      </c>
      <c r="H66" s="8">
        <f>H67</f>
        <v>65000</v>
      </c>
      <c r="I66" s="8">
        <f t="shared" si="17"/>
        <v>21807</v>
      </c>
      <c r="J66" s="8">
        <f t="shared" si="17"/>
        <v>21807</v>
      </c>
      <c r="K66" s="8">
        <f>K67</f>
        <v>0</v>
      </c>
      <c r="L66" s="8">
        <f>L67</f>
        <v>0</v>
      </c>
      <c r="M66" s="8">
        <f t="shared" si="17"/>
        <v>21807</v>
      </c>
      <c r="N66" s="8">
        <f t="shared" si="1"/>
        <v>43193</v>
      </c>
      <c r="O66" s="8">
        <v>0</v>
      </c>
    </row>
    <row r="67" spans="1:15" s="83" customFormat="1" ht="21.75" customHeight="1">
      <c r="A67" s="5" t="s">
        <v>17</v>
      </c>
      <c r="B67" s="6">
        <v>951</v>
      </c>
      <c r="C67" s="6" t="s">
        <v>34</v>
      </c>
      <c r="D67" s="7" t="s">
        <v>404</v>
      </c>
      <c r="E67" s="7">
        <v>244</v>
      </c>
      <c r="F67" s="7">
        <v>226</v>
      </c>
      <c r="G67" s="7">
        <v>100</v>
      </c>
      <c r="H67" s="8">
        <v>65000</v>
      </c>
      <c r="I67" s="8">
        <v>21807</v>
      </c>
      <c r="J67" s="8">
        <v>21807</v>
      </c>
      <c r="K67" s="8">
        <v>0</v>
      </c>
      <c r="L67" s="8">
        <v>0</v>
      </c>
      <c r="M67" s="8">
        <v>21807</v>
      </c>
      <c r="N67" s="8">
        <f t="shared" si="1"/>
        <v>43193</v>
      </c>
      <c r="O67" s="8">
        <v>0</v>
      </c>
    </row>
    <row r="68" spans="1:254" s="68" customFormat="1" ht="48" customHeight="1">
      <c r="A68" s="1" t="s">
        <v>440</v>
      </c>
      <c r="B68" s="2">
        <v>951</v>
      </c>
      <c r="C68" s="2" t="s">
        <v>34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8" ref="H68:J71">H69</f>
        <v>3000</v>
      </c>
      <c r="I68" s="4">
        <f t="shared" si="18"/>
        <v>0</v>
      </c>
      <c r="J68" s="4">
        <f t="shared" si="18"/>
        <v>0</v>
      </c>
      <c r="K68" s="4">
        <f>K84+K69+K75+K82</f>
        <v>0</v>
      </c>
      <c r="L68" s="4">
        <f>L84+L69+L75+L82</f>
        <v>0</v>
      </c>
      <c r="M68" s="4">
        <f>M69</f>
        <v>0</v>
      </c>
      <c r="N68" s="8">
        <f t="shared" si="1"/>
        <v>3000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>
      <c r="A69" s="5" t="s">
        <v>19</v>
      </c>
      <c r="B69" s="6">
        <v>951</v>
      </c>
      <c r="C69" s="6" t="s">
        <v>34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8"/>
        <v>3000</v>
      </c>
      <c r="I69" s="8">
        <f t="shared" si="18"/>
        <v>0</v>
      </c>
      <c r="J69" s="8">
        <f t="shared" si="18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1"/>
        <v>3000</v>
      </c>
      <c r="O69" s="8">
        <v>0</v>
      </c>
    </row>
    <row r="70" spans="1:15" s="83" customFormat="1" ht="36" customHeight="1">
      <c r="A70" s="5" t="s">
        <v>431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346</v>
      </c>
      <c r="G70" s="7">
        <v>100</v>
      </c>
      <c r="H70" s="8">
        <v>3000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"/>
        <v>3000</v>
      </c>
      <c r="O70" s="8">
        <v>0</v>
      </c>
    </row>
    <row r="71" spans="1:254" s="68" customFormat="1" ht="75.75" customHeight="1">
      <c r="A71" s="1" t="s">
        <v>443</v>
      </c>
      <c r="B71" s="2">
        <v>951</v>
      </c>
      <c r="C71" s="2" t="s">
        <v>34</v>
      </c>
      <c r="D71" s="3" t="s">
        <v>114</v>
      </c>
      <c r="E71" s="3" t="s">
        <v>1</v>
      </c>
      <c r="F71" s="3" t="s">
        <v>1</v>
      </c>
      <c r="G71" s="3" t="s">
        <v>1</v>
      </c>
      <c r="H71" s="4">
        <f t="shared" si="18"/>
        <v>119000</v>
      </c>
      <c r="I71" s="4">
        <f t="shared" si="18"/>
        <v>106000</v>
      </c>
      <c r="J71" s="4">
        <f t="shared" si="18"/>
        <v>106000</v>
      </c>
      <c r="K71" s="4">
        <f>K88+K72+K79+K85</f>
        <v>0</v>
      </c>
      <c r="L71" s="4">
        <f>L88+L72+L79+L85</f>
        <v>0</v>
      </c>
      <c r="M71" s="4">
        <f>M72</f>
        <v>106000</v>
      </c>
      <c r="N71" s="8">
        <f>H71-J71</f>
        <v>13000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14</v>
      </c>
      <c r="B72" s="6">
        <v>951</v>
      </c>
      <c r="C72" s="6" t="s">
        <v>34</v>
      </c>
      <c r="D72" s="7" t="s">
        <v>114</v>
      </c>
      <c r="E72" s="7">
        <v>244</v>
      </c>
      <c r="F72" s="7">
        <v>220</v>
      </c>
      <c r="G72" s="7" t="s">
        <v>1</v>
      </c>
      <c r="H72" s="8">
        <f>H73+H74</f>
        <v>119000</v>
      </c>
      <c r="I72" s="8">
        <f>I73+I74</f>
        <v>106000</v>
      </c>
      <c r="J72" s="8">
        <f>J73+J74</f>
        <v>106000</v>
      </c>
      <c r="K72" s="8">
        <f>K73</f>
        <v>0</v>
      </c>
      <c r="L72" s="8">
        <f>L73</f>
        <v>0</v>
      </c>
      <c r="M72" s="8">
        <f>M73+M74</f>
        <v>106000</v>
      </c>
      <c r="N72" s="8">
        <f>H72-J72</f>
        <v>13000</v>
      </c>
      <c r="O72" s="8">
        <v>0</v>
      </c>
    </row>
    <row r="73" spans="1:15" s="83" customFormat="1" ht="23.25" customHeight="1">
      <c r="A73" s="5" t="s">
        <v>17</v>
      </c>
      <c r="B73" s="6">
        <v>951</v>
      </c>
      <c r="C73" s="6" t="s">
        <v>34</v>
      </c>
      <c r="D73" s="7" t="s">
        <v>114</v>
      </c>
      <c r="E73" s="7">
        <v>244</v>
      </c>
      <c r="F73" s="7">
        <v>226</v>
      </c>
      <c r="G73" s="7">
        <v>100</v>
      </c>
      <c r="H73" s="8">
        <v>119000</v>
      </c>
      <c r="I73" s="8">
        <v>106000</v>
      </c>
      <c r="J73" s="8">
        <v>106000</v>
      </c>
      <c r="K73" s="8">
        <v>0</v>
      </c>
      <c r="L73" s="8">
        <v>0</v>
      </c>
      <c r="M73" s="8">
        <v>106000</v>
      </c>
      <c r="N73" s="8">
        <f>H73-J73</f>
        <v>13000</v>
      </c>
      <c r="O73" s="8">
        <v>0</v>
      </c>
    </row>
    <row r="74" spans="1:15" s="83" customFormat="1" ht="23.25" customHeight="1" hidden="1">
      <c r="A74" s="5" t="s">
        <v>17</v>
      </c>
      <c r="B74" s="6">
        <v>951</v>
      </c>
      <c r="C74" s="6" t="s">
        <v>34</v>
      </c>
      <c r="D74" s="7" t="s">
        <v>114</v>
      </c>
      <c r="E74" s="7">
        <v>244</v>
      </c>
      <c r="F74" s="7">
        <v>226</v>
      </c>
      <c r="G74" s="7">
        <v>123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0</v>
      </c>
      <c r="O74" s="8">
        <v>0</v>
      </c>
    </row>
    <row r="75" spans="1:254" s="68" customFormat="1" ht="21.75" customHeight="1">
      <c r="A75" s="1" t="s">
        <v>38</v>
      </c>
      <c r="B75" s="2">
        <v>951</v>
      </c>
      <c r="C75" s="2" t="s">
        <v>34</v>
      </c>
      <c r="D75" s="3" t="s">
        <v>116</v>
      </c>
      <c r="E75" s="3" t="s">
        <v>1</v>
      </c>
      <c r="F75" s="3" t="s">
        <v>1</v>
      </c>
      <c r="G75" s="3" t="s">
        <v>1</v>
      </c>
      <c r="H75" s="4">
        <f>H76+H83+H85+H88</f>
        <v>191700</v>
      </c>
      <c r="I75" s="4">
        <f>I76+I83+I85+I88</f>
        <v>111560.57999999999</v>
      </c>
      <c r="J75" s="4">
        <f>J76+J83+J85+J88</f>
        <v>111560.57999999999</v>
      </c>
      <c r="K75" s="4">
        <f>K88+K76+K81+K85</f>
        <v>0</v>
      </c>
      <c r="L75" s="4">
        <f>L76+L85+L88</f>
        <v>0</v>
      </c>
      <c r="M75" s="4">
        <f>M76+M83+M85+M88</f>
        <v>111560.57999999999</v>
      </c>
      <c r="N75" s="4">
        <f t="shared" si="1"/>
        <v>80139.42000000001</v>
      </c>
      <c r="O75" s="4">
        <v>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</row>
    <row r="76" spans="1:15" s="83" customFormat="1" ht="21.75" customHeight="1">
      <c r="A76" s="5" t="s">
        <v>14</v>
      </c>
      <c r="B76" s="6">
        <v>951</v>
      </c>
      <c r="C76" s="6" t="s">
        <v>34</v>
      </c>
      <c r="D76" s="7" t="s">
        <v>116</v>
      </c>
      <c r="E76" s="7">
        <v>244</v>
      </c>
      <c r="F76" s="7">
        <v>220</v>
      </c>
      <c r="G76" s="7" t="s">
        <v>1</v>
      </c>
      <c r="H76" s="8">
        <f aca="true" t="shared" si="19" ref="H76:M76">H77+H78</f>
        <v>120000</v>
      </c>
      <c r="I76" s="8">
        <f t="shared" si="19"/>
        <v>40000</v>
      </c>
      <c r="J76" s="8">
        <f t="shared" si="19"/>
        <v>40000</v>
      </c>
      <c r="K76" s="8">
        <f t="shared" si="19"/>
        <v>0</v>
      </c>
      <c r="L76" s="8">
        <f t="shared" si="19"/>
        <v>0</v>
      </c>
      <c r="M76" s="8">
        <f t="shared" si="19"/>
        <v>40000</v>
      </c>
      <c r="N76" s="8">
        <f t="shared" si="1"/>
        <v>80000</v>
      </c>
      <c r="O76" s="8">
        <v>0</v>
      </c>
    </row>
    <row r="77" spans="1:15" s="83" customFormat="1" ht="21.75" customHeight="1">
      <c r="A77" s="5" t="s">
        <v>17</v>
      </c>
      <c r="B77" s="6">
        <v>951</v>
      </c>
      <c r="C77" s="6" t="s">
        <v>34</v>
      </c>
      <c r="D77" s="7" t="s">
        <v>116</v>
      </c>
      <c r="E77" s="7">
        <v>244</v>
      </c>
      <c r="F77" s="7">
        <v>226</v>
      </c>
      <c r="G77" s="7">
        <v>123</v>
      </c>
      <c r="H77" s="8">
        <v>120000</v>
      </c>
      <c r="I77" s="8">
        <v>40000</v>
      </c>
      <c r="J77" s="8">
        <v>40000</v>
      </c>
      <c r="K77" s="8">
        <v>0</v>
      </c>
      <c r="L77" s="8">
        <v>0</v>
      </c>
      <c r="M77" s="8">
        <v>40000</v>
      </c>
      <c r="N77" s="8">
        <f>H77-J77</f>
        <v>80000</v>
      </c>
      <c r="O77" s="8">
        <v>0</v>
      </c>
    </row>
    <row r="78" spans="1:15" s="83" customFormat="1" ht="21.75" customHeight="1" hidden="1">
      <c r="A78" s="5" t="s">
        <v>17</v>
      </c>
      <c r="B78" s="6">
        <v>951</v>
      </c>
      <c r="C78" s="6" t="s">
        <v>34</v>
      </c>
      <c r="D78" s="7" t="s">
        <v>116</v>
      </c>
      <c r="E78" s="7">
        <v>244</v>
      </c>
      <c r="F78" s="7">
        <v>226</v>
      </c>
      <c r="G78" s="7">
        <v>123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1"/>
        <v>0</v>
      </c>
      <c r="O78" s="8">
        <v>0</v>
      </c>
    </row>
    <row r="79" spans="1:15" s="83" customFormat="1" ht="22.5" customHeight="1" hidden="1">
      <c r="A79" s="5" t="s">
        <v>19</v>
      </c>
      <c r="B79" s="6">
        <v>951</v>
      </c>
      <c r="C79" s="6" t="s">
        <v>34</v>
      </c>
      <c r="D79" s="7" t="s">
        <v>116</v>
      </c>
      <c r="E79" s="7" t="s">
        <v>16</v>
      </c>
      <c r="F79" s="7" t="s">
        <v>20</v>
      </c>
      <c r="G79" s="7" t="s">
        <v>1</v>
      </c>
      <c r="H79" s="8">
        <f aca="true" t="shared" si="20" ref="H79:M79">H80</f>
        <v>0</v>
      </c>
      <c r="I79" s="8">
        <f t="shared" si="20"/>
        <v>0</v>
      </c>
      <c r="J79" s="8">
        <f t="shared" si="20"/>
        <v>0</v>
      </c>
      <c r="K79" s="8">
        <f t="shared" si="20"/>
        <v>0</v>
      </c>
      <c r="L79" s="8">
        <f t="shared" si="20"/>
        <v>0</v>
      </c>
      <c r="M79" s="8">
        <f t="shared" si="20"/>
        <v>0</v>
      </c>
      <c r="N79" s="8">
        <f aca="true" t="shared" si="21" ref="N79:N162">H79-J79</f>
        <v>0</v>
      </c>
      <c r="O79" s="8">
        <v>0</v>
      </c>
    </row>
    <row r="80" spans="1:15" s="83" customFormat="1" ht="21.75" customHeight="1" hidden="1">
      <c r="A80" s="5" t="s">
        <v>17</v>
      </c>
      <c r="B80" s="6">
        <v>951</v>
      </c>
      <c r="C80" s="6" t="s">
        <v>34</v>
      </c>
      <c r="D80" s="7" t="s">
        <v>116</v>
      </c>
      <c r="E80" s="7">
        <v>244</v>
      </c>
      <c r="F80" s="7">
        <v>340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21"/>
        <v>0</v>
      </c>
      <c r="O80" s="8">
        <v>0</v>
      </c>
    </row>
    <row r="81" spans="1:15" s="83" customFormat="1" ht="21.75" customHeight="1" hidden="1">
      <c r="A81" s="5" t="s">
        <v>26</v>
      </c>
      <c r="B81" s="6">
        <v>951</v>
      </c>
      <c r="C81" s="6" t="s">
        <v>34</v>
      </c>
      <c r="D81" s="7" t="s">
        <v>116</v>
      </c>
      <c r="E81" s="7">
        <v>244</v>
      </c>
      <c r="F81" s="7" t="s">
        <v>27</v>
      </c>
      <c r="G81" s="7" t="s">
        <v>1</v>
      </c>
      <c r="H81" s="8">
        <f>H82</f>
        <v>0</v>
      </c>
      <c r="I81" s="8"/>
      <c r="J81" s="8"/>
      <c r="K81" s="8">
        <f>K82</f>
        <v>0</v>
      </c>
      <c r="L81" s="8">
        <f>L82</f>
        <v>0</v>
      </c>
      <c r="M81" s="8"/>
      <c r="N81" s="8">
        <f t="shared" si="21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116</v>
      </c>
      <c r="E82" s="7">
        <v>244</v>
      </c>
      <c r="F82" s="7" t="s">
        <v>27</v>
      </c>
      <c r="G82" s="7" t="s">
        <v>8</v>
      </c>
      <c r="H82" s="8">
        <v>0</v>
      </c>
      <c r="I82" s="8"/>
      <c r="J82" s="8"/>
      <c r="K82" s="8"/>
      <c r="L82" s="8"/>
      <c r="M82" s="8"/>
      <c r="N82" s="8">
        <f t="shared" si="21"/>
        <v>0</v>
      </c>
      <c r="O82" s="8">
        <v>0</v>
      </c>
    </row>
    <row r="83" spans="1:15" s="83" customFormat="1" ht="21.75" customHeight="1">
      <c r="A83" s="5" t="s">
        <v>26</v>
      </c>
      <c r="B83" s="6">
        <v>951</v>
      </c>
      <c r="C83" s="6" t="s">
        <v>34</v>
      </c>
      <c r="D83" s="7" t="s">
        <v>116</v>
      </c>
      <c r="E83" s="7">
        <v>831</v>
      </c>
      <c r="F83" s="7" t="s">
        <v>27</v>
      </c>
      <c r="G83" s="7" t="s">
        <v>1</v>
      </c>
      <c r="H83" s="8">
        <f aca="true" t="shared" si="22" ref="H83:M83">H84</f>
        <v>1200</v>
      </c>
      <c r="I83" s="8">
        <f t="shared" si="22"/>
        <v>1101.37</v>
      </c>
      <c r="J83" s="8">
        <f t="shared" si="22"/>
        <v>1101.37</v>
      </c>
      <c r="K83" s="8">
        <f t="shared" si="22"/>
        <v>0</v>
      </c>
      <c r="L83" s="8">
        <f t="shared" si="22"/>
        <v>0</v>
      </c>
      <c r="M83" s="8">
        <f t="shared" si="22"/>
        <v>1101.37</v>
      </c>
      <c r="N83" s="8">
        <f t="shared" si="21"/>
        <v>98.63000000000011</v>
      </c>
      <c r="O83" s="8">
        <v>0</v>
      </c>
    </row>
    <row r="84" spans="1:15" s="83" customFormat="1" ht="21.75" customHeight="1">
      <c r="A84" s="5" t="s">
        <v>433</v>
      </c>
      <c r="B84" s="6">
        <v>951</v>
      </c>
      <c r="C84" s="6" t="s">
        <v>34</v>
      </c>
      <c r="D84" s="7" t="s">
        <v>116</v>
      </c>
      <c r="E84" s="7">
        <v>831</v>
      </c>
      <c r="F84" s="7">
        <v>291</v>
      </c>
      <c r="G84" s="7" t="s">
        <v>8</v>
      </c>
      <c r="H84" s="8">
        <v>1200</v>
      </c>
      <c r="I84" s="8">
        <v>1101.37</v>
      </c>
      <c r="J84" s="8">
        <v>1101.37</v>
      </c>
      <c r="K84" s="8">
        <v>0</v>
      </c>
      <c r="L84" s="8">
        <v>0</v>
      </c>
      <c r="M84" s="8">
        <v>1101.37</v>
      </c>
      <c r="N84" s="8">
        <f t="shared" si="21"/>
        <v>98.63000000000011</v>
      </c>
      <c r="O84" s="8">
        <v>0</v>
      </c>
    </row>
    <row r="85" spans="1:15" s="83" customFormat="1" ht="21.75" customHeight="1" hidden="1">
      <c r="A85" s="5" t="s">
        <v>26</v>
      </c>
      <c r="B85" s="6">
        <v>951</v>
      </c>
      <c r="C85" s="6" t="s">
        <v>34</v>
      </c>
      <c r="D85" s="7" t="s">
        <v>116</v>
      </c>
      <c r="E85" s="7">
        <v>852</v>
      </c>
      <c r="F85" s="7" t="s">
        <v>27</v>
      </c>
      <c r="G85" s="7" t="s">
        <v>1</v>
      </c>
      <c r="H85" s="8">
        <f>H86+H87</f>
        <v>0</v>
      </c>
      <c r="I85" s="8">
        <f>I86+I87</f>
        <v>0</v>
      </c>
      <c r="J85" s="8">
        <f>J86+J87</f>
        <v>0</v>
      </c>
      <c r="K85" s="8">
        <f>K87</f>
        <v>0</v>
      </c>
      <c r="L85" s="8">
        <f>L87</f>
        <v>0</v>
      </c>
      <c r="M85" s="8">
        <f>M86+M87</f>
        <v>0</v>
      </c>
      <c r="N85" s="8">
        <f t="shared" si="21"/>
        <v>0</v>
      </c>
      <c r="O85" s="8">
        <v>0</v>
      </c>
    </row>
    <row r="86" spans="1:15" s="83" customFormat="1" ht="21.75" customHeight="1" hidden="1">
      <c r="A86" s="5" t="s">
        <v>433</v>
      </c>
      <c r="B86" s="6">
        <v>951</v>
      </c>
      <c r="C86" s="6" t="s">
        <v>34</v>
      </c>
      <c r="D86" s="7" t="s">
        <v>116</v>
      </c>
      <c r="E86" s="7">
        <v>852</v>
      </c>
      <c r="F86" s="7">
        <v>291</v>
      </c>
      <c r="G86" s="7">
        <v>100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f>H86-J86</f>
        <v>0</v>
      </c>
      <c r="O86" s="8">
        <v>0</v>
      </c>
    </row>
    <row r="87" spans="1:15" s="83" customFormat="1" ht="21.75" customHeight="1" hidden="1">
      <c r="A87" s="5" t="s">
        <v>433</v>
      </c>
      <c r="B87" s="6">
        <v>951</v>
      </c>
      <c r="C87" s="6" t="s">
        <v>34</v>
      </c>
      <c r="D87" s="7" t="s">
        <v>116</v>
      </c>
      <c r="E87" s="7">
        <v>852</v>
      </c>
      <c r="F87" s="7">
        <v>291</v>
      </c>
      <c r="G87" s="7">
        <v>123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 t="shared" si="21"/>
        <v>0</v>
      </c>
      <c r="O87" s="8">
        <v>0</v>
      </c>
    </row>
    <row r="88" spans="1:15" s="83" customFormat="1" ht="18.75" customHeight="1">
      <c r="A88" s="5" t="s">
        <v>26</v>
      </c>
      <c r="B88" s="6">
        <v>951</v>
      </c>
      <c r="C88" s="6" t="s">
        <v>34</v>
      </c>
      <c r="D88" s="7" t="s">
        <v>116</v>
      </c>
      <c r="E88" s="7">
        <v>853</v>
      </c>
      <c r="F88" s="7">
        <v>290</v>
      </c>
      <c r="G88" s="7" t="s">
        <v>1</v>
      </c>
      <c r="H88" s="8">
        <f>H89+H90+H91</f>
        <v>70500</v>
      </c>
      <c r="I88" s="8">
        <f>I89+I90+I91</f>
        <v>70459.20999999999</v>
      </c>
      <c r="J88" s="8">
        <f>J89+J90+J91</f>
        <v>70459.20999999999</v>
      </c>
      <c r="K88" s="8">
        <f>K90</f>
        <v>0</v>
      </c>
      <c r="L88" s="8">
        <f>L90</f>
        <v>0</v>
      </c>
      <c r="M88" s="8">
        <f>M89+M90+M91</f>
        <v>70459.20999999999</v>
      </c>
      <c r="N88" s="8">
        <f t="shared" si="21"/>
        <v>40.79000000000815</v>
      </c>
      <c r="O88" s="8">
        <v>0</v>
      </c>
    </row>
    <row r="89" spans="1:15" s="83" customFormat="1" ht="32.25" customHeight="1">
      <c r="A89" s="5" t="s">
        <v>506</v>
      </c>
      <c r="B89" s="6">
        <v>951</v>
      </c>
      <c r="C89" s="6" t="s">
        <v>34</v>
      </c>
      <c r="D89" s="7" t="s">
        <v>116</v>
      </c>
      <c r="E89" s="7">
        <v>853</v>
      </c>
      <c r="F89" s="7">
        <v>293</v>
      </c>
      <c r="G89" s="7">
        <v>100</v>
      </c>
      <c r="H89" s="8">
        <v>500</v>
      </c>
      <c r="I89" s="8">
        <v>459.21</v>
      </c>
      <c r="J89" s="8">
        <v>459.21</v>
      </c>
      <c r="K89" s="8">
        <v>0</v>
      </c>
      <c r="L89" s="8">
        <v>0</v>
      </c>
      <c r="M89" s="8">
        <v>459.21</v>
      </c>
      <c r="N89" s="8">
        <f>H89-J89</f>
        <v>40.79000000000002</v>
      </c>
      <c r="O89" s="8">
        <v>0</v>
      </c>
    </row>
    <row r="90" spans="1:15" s="83" customFormat="1" ht="22.5" customHeight="1">
      <c r="A90" s="5" t="s">
        <v>434</v>
      </c>
      <c r="B90" s="6">
        <v>951</v>
      </c>
      <c r="C90" s="6" t="s">
        <v>34</v>
      </c>
      <c r="D90" s="7" t="s">
        <v>116</v>
      </c>
      <c r="E90" s="7">
        <v>853</v>
      </c>
      <c r="F90" s="7">
        <v>297</v>
      </c>
      <c r="G90" s="7">
        <v>100</v>
      </c>
      <c r="H90" s="8">
        <v>20000</v>
      </c>
      <c r="I90" s="8">
        <v>20000</v>
      </c>
      <c r="J90" s="8">
        <v>20000</v>
      </c>
      <c r="K90" s="8">
        <v>0</v>
      </c>
      <c r="L90" s="8">
        <v>0</v>
      </c>
      <c r="M90" s="8">
        <v>20000</v>
      </c>
      <c r="N90" s="8">
        <f t="shared" si="21"/>
        <v>0</v>
      </c>
      <c r="O90" s="8">
        <v>0</v>
      </c>
    </row>
    <row r="91" spans="1:15" s="83" customFormat="1" ht="22.5" customHeight="1">
      <c r="A91" s="5" t="s">
        <v>434</v>
      </c>
      <c r="B91" s="6">
        <v>951</v>
      </c>
      <c r="C91" s="6" t="s">
        <v>34</v>
      </c>
      <c r="D91" s="7" t="s">
        <v>116</v>
      </c>
      <c r="E91" s="7">
        <v>853</v>
      </c>
      <c r="F91" s="7">
        <v>297</v>
      </c>
      <c r="G91" s="7">
        <v>123</v>
      </c>
      <c r="H91" s="8">
        <v>50000</v>
      </c>
      <c r="I91" s="8">
        <v>50000</v>
      </c>
      <c r="J91" s="8">
        <v>50000</v>
      </c>
      <c r="K91" s="8">
        <v>0</v>
      </c>
      <c r="L91" s="8">
        <v>0</v>
      </c>
      <c r="M91" s="8">
        <v>50000</v>
      </c>
      <c r="N91" s="8">
        <f>H91-J91</f>
        <v>0</v>
      </c>
      <c r="O91" s="8">
        <v>0</v>
      </c>
    </row>
    <row r="92" spans="1:254" s="68" customFormat="1" ht="47.25" customHeight="1" hidden="1">
      <c r="A92" s="1" t="s">
        <v>415</v>
      </c>
      <c r="B92" s="2">
        <v>951</v>
      </c>
      <c r="C92" s="2" t="s">
        <v>34</v>
      </c>
      <c r="D92" s="3" t="s">
        <v>106</v>
      </c>
      <c r="E92" s="3" t="s">
        <v>1</v>
      </c>
      <c r="F92" s="3" t="s">
        <v>1</v>
      </c>
      <c r="G92" s="3" t="s">
        <v>1</v>
      </c>
      <c r="H92" s="4">
        <f>H94</f>
        <v>0</v>
      </c>
      <c r="I92" s="4">
        <f>I94</f>
        <v>0</v>
      </c>
      <c r="J92" s="4">
        <f>J94</f>
        <v>0</v>
      </c>
      <c r="K92" s="4">
        <f>K93</f>
        <v>0</v>
      </c>
      <c r="L92" s="4">
        <f>L94</f>
        <v>0</v>
      </c>
      <c r="M92" s="4">
        <f>M94</f>
        <v>0</v>
      </c>
      <c r="N92" s="4">
        <f t="shared" si="21"/>
        <v>0</v>
      </c>
      <c r="O92" s="4">
        <v>0</v>
      </c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</row>
    <row r="93" spans="1:15" s="83" customFormat="1" ht="21.75" customHeight="1" hidden="1">
      <c r="A93" s="5" t="s">
        <v>28</v>
      </c>
      <c r="B93" s="6">
        <v>951</v>
      </c>
      <c r="C93" s="6" t="s">
        <v>34</v>
      </c>
      <c r="D93" s="7" t="s">
        <v>106</v>
      </c>
      <c r="E93" s="7">
        <v>540</v>
      </c>
      <c r="F93" s="7">
        <v>250</v>
      </c>
      <c r="G93" s="7" t="s">
        <v>1</v>
      </c>
      <c r="H93" s="8">
        <f aca="true" t="shared" si="23" ref="H93:M93">H94</f>
        <v>0</v>
      </c>
      <c r="I93" s="8">
        <f t="shared" si="23"/>
        <v>0</v>
      </c>
      <c r="J93" s="8">
        <f t="shared" si="23"/>
        <v>0</v>
      </c>
      <c r="K93" s="8">
        <f t="shared" si="23"/>
        <v>0</v>
      </c>
      <c r="L93" s="8">
        <f t="shared" si="23"/>
        <v>0</v>
      </c>
      <c r="M93" s="8">
        <f t="shared" si="23"/>
        <v>0</v>
      </c>
      <c r="N93" s="8">
        <f t="shared" si="21"/>
        <v>0</v>
      </c>
      <c r="O93" s="8">
        <v>0</v>
      </c>
    </row>
    <row r="94" spans="1:15" s="83" customFormat="1" ht="36.75" customHeight="1" hidden="1">
      <c r="A94" s="5" t="s">
        <v>31</v>
      </c>
      <c r="B94" s="6">
        <v>951</v>
      </c>
      <c r="C94" s="6" t="s">
        <v>34</v>
      </c>
      <c r="D94" s="7" t="s">
        <v>106</v>
      </c>
      <c r="E94" s="7">
        <v>540</v>
      </c>
      <c r="F94" s="7">
        <v>251</v>
      </c>
      <c r="G94" s="7">
        <v>100</v>
      </c>
      <c r="H94" s="8">
        <v>0</v>
      </c>
      <c r="I94" s="8">
        <v>0</v>
      </c>
      <c r="J94" s="8">
        <v>0</v>
      </c>
      <c r="K94" s="8">
        <f>K98</f>
        <v>0</v>
      </c>
      <c r="L94" s="8">
        <f>L98</f>
        <v>0</v>
      </c>
      <c r="M94" s="8">
        <v>0</v>
      </c>
      <c r="N94" s="8">
        <f t="shared" si="21"/>
        <v>0</v>
      </c>
      <c r="O94" s="8">
        <v>0</v>
      </c>
    </row>
    <row r="95" spans="1:254" s="68" customFormat="1" ht="62.25" customHeight="1" hidden="1">
      <c r="A95" s="1" t="s">
        <v>129</v>
      </c>
      <c r="B95" s="2">
        <v>951</v>
      </c>
      <c r="C95" s="2" t="s">
        <v>34</v>
      </c>
      <c r="D95" s="3" t="s">
        <v>128</v>
      </c>
      <c r="E95" s="3" t="s">
        <v>1</v>
      </c>
      <c r="F95" s="3" t="s">
        <v>1</v>
      </c>
      <c r="G95" s="3" t="s">
        <v>1</v>
      </c>
      <c r="H95" s="4">
        <f>H97</f>
        <v>0</v>
      </c>
      <c r="I95" s="4">
        <f>I97</f>
        <v>0</v>
      </c>
      <c r="J95" s="4">
        <f>J97</f>
        <v>0</v>
      </c>
      <c r="K95" s="4">
        <f>K96</f>
        <v>0</v>
      </c>
      <c r="L95" s="4">
        <f>L97</f>
        <v>0</v>
      </c>
      <c r="M95" s="4">
        <f>M97</f>
        <v>0</v>
      </c>
      <c r="N95" s="4">
        <f>H95-J95</f>
        <v>0</v>
      </c>
      <c r="O95" s="4">
        <v>0</v>
      </c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</row>
    <row r="96" spans="1:15" s="83" customFormat="1" ht="21.75" customHeight="1" hidden="1">
      <c r="A96" s="5" t="s">
        <v>28</v>
      </c>
      <c r="B96" s="6">
        <v>951</v>
      </c>
      <c r="C96" s="6" t="s">
        <v>34</v>
      </c>
      <c r="D96" s="7" t="s">
        <v>128</v>
      </c>
      <c r="E96" s="7">
        <v>540</v>
      </c>
      <c r="F96" s="7">
        <v>250</v>
      </c>
      <c r="G96" s="7" t="s">
        <v>1</v>
      </c>
      <c r="H96" s="8">
        <f aca="true" t="shared" si="24" ref="H96:M96">H97</f>
        <v>0</v>
      </c>
      <c r="I96" s="8">
        <f t="shared" si="24"/>
        <v>0</v>
      </c>
      <c r="J96" s="8">
        <f t="shared" si="24"/>
        <v>0</v>
      </c>
      <c r="K96" s="8">
        <f t="shared" si="24"/>
        <v>0</v>
      </c>
      <c r="L96" s="8">
        <f t="shared" si="24"/>
        <v>0</v>
      </c>
      <c r="M96" s="8">
        <f t="shared" si="24"/>
        <v>0</v>
      </c>
      <c r="N96" s="8">
        <f>H96-J96</f>
        <v>0</v>
      </c>
      <c r="O96" s="8">
        <v>0</v>
      </c>
    </row>
    <row r="97" spans="1:15" s="83" customFormat="1" ht="36.75" customHeight="1" hidden="1">
      <c r="A97" s="5" t="s">
        <v>31</v>
      </c>
      <c r="B97" s="6">
        <v>951</v>
      </c>
      <c r="C97" s="6" t="s">
        <v>34</v>
      </c>
      <c r="D97" s="7" t="s">
        <v>128</v>
      </c>
      <c r="E97" s="7">
        <v>540</v>
      </c>
      <c r="F97" s="7">
        <v>251</v>
      </c>
      <c r="G97" s="7">
        <v>100</v>
      </c>
      <c r="H97" s="8">
        <v>0</v>
      </c>
      <c r="I97" s="8">
        <v>0</v>
      </c>
      <c r="J97" s="8">
        <v>0</v>
      </c>
      <c r="K97" s="8">
        <f>K102</f>
        <v>0</v>
      </c>
      <c r="L97" s="8">
        <f>L102</f>
        <v>0</v>
      </c>
      <c r="M97" s="8">
        <v>0</v>
      </c>
      <c r="N97" s="8">
        <f>H97-J97</f>
        <v>0</v>
      </c>
      <c r="O97" s="8">
        <v>0</v>
      </c>
    </row>
    <row r="98" spans="1:254" s="68" customFormat="1" ht="45.75" customHeight="1">
      <c r="A98" s="1" t="s">
        <v>39</v>
      </c>
      <c r="B98" s="2">
        <v>951</v>
      </c>
      <c r="C98" s="2" t="s">
        <v>40</v>
      </c>
      <c r="D98" s="3" t="s">
        <v>119</v>
      </c>
      <c r="E98" s="3" t="s">
        <v>1</v>
      </c>
      <c r="F98" s="3" t="s">
        <v>1</v>
      </c>
      <c r="G98" s="3" t="s">
        <v>1</v>
      </c>
      <c r="H98" s="4">
        <f aca="true" t="shared" si="25" ref="H98:M98">H99+H103+H107</f>
        <v>241700</v>
      </c>
      <c r="I98" s="4">
        <f t="shared" si="25"/>
        <v>96830.06</v>
      </c>
      <c r="J98" s="4">
        <f t="shared" si="25"/>
        <v>96830.06</v>
      </c>
      <c r="K98" s="4">
        <f t="shared" si="25"/>
        <v>0</v>
      </c>
      <c r="L98" s="4">
        <f t="shared" si="25"/>
        <v>0</v>
      </c>
      <c r="M98" s="4">
        <f t="shared" si="25"/>
        <v>96830.06</v>
      </c>
      <c r="N98" s="4">
        <f t="shared" si="21"/>
        <v>144869.94</v>
      </c>
      <c r="O98" s="4">
        <v>0</v>
      </c>
      <c r="P98" s="84"/>
      <c r="Q98" s="84"/>
      <c r="R98" s="109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</row>
    <row r="99" spans="1:15" s="83" customFormat="1" ht="21.75" customHeight="1">
      <c r="A99" s="5" t="s">
        <v>3</v>
      </c>
      <c r="B99" s="6">
        <v>951</v>
      </c>
      <c r="C99" s="6" t="s">
        <v>40</v>
      </c>
      <c r="D99" s="7" t="s">
        <v>119</v>
      </c>
      <c r="E99" s="7">
        <v>120</v>
      </c>
      <c r="F99" s="7" t="s">
        <v>4</v>
      </c>
      <c r="G99" s="7" t="s">
        <v>1</v>
      </c>
      <c r="H99" s="8">
        <f>H100+H101+H102</f>
        <v>212900</v>
      </c>
      <c r="I99" s="8">
        <f>I100+I101+I102</f>
        <v>96830.06</v>
      </c>
      <c r="J99" s="8">
        <f>J100+J101+J102</f>
        <v>96830.06</v>
      </c>
      <c r="K99" s="8">
        <f>K100+K102</f>
        <v>0</v>
      </c>
      <c r="L99" s="8">
        <f>L100+L102</f>
        <v>0</v>
      </c>
      <c r="M99" s="8">
        <f>M100+M101+M102</f>
        <v>96830.06</v>
      </c>
      <c r="N99" s="8">
        <f t="shared" si="21"/>
        <v>116069.94</v>
      </c>
      <c r="O99" s="8">
        <v>0</v>
      </c>
    </row>
    <row r="100" spans="1:15" s="83" customFormat="1" ht="21" customHeight="1">
      <c r="A100" s="5" t="s">
        <v>6</v>
      </c>
      <c r="B100" s="6">
        <v>951</v>
      </c>
      <c r="C100" s="6" t="s">
        <v>40</v>
      </c>
      <c r="D100" s="7" t="s">
        <v>119</v>
      </c>
      <c r="E100" s="7" t="s">
        <v>5</v>
      </c>
      <c r="F100" s="7" t="s">
        <v>7</v>
      </c>
      <c r="G100" s="7">
        <v>415</v>
      </c>
      <c r="H100" s="8">
        <v>161500</v>
      </c>
      <c r="I100" s="8">
        <v>78873.23</v>
      </c>
      <c r="J100" s="8">
        <v>78873.23</v>
      </c>
      <c r="K100" s="8">
        <v>0</v>
      </c>
      <c r="L100" s="8">
        <v>0</v>
      </c>
      <c r="M100" s="8">
        <v>78873.23</v>
      </c>
      <c r="N100" s="8">
        <f t="shared" si="21"/>
        <v>82626.77</v>
      </c>
      <c r="O100" s="8">
        <v>0</v>
      </c>
    </row>
    <row r="101" spans="1:15" s="83" customFormat="1" ht="21" customHeight="1">
      <c r="A101" s="5" t="s">
        <v>6</v>
      </c>
      <c r="B101" s="6">
        <v>951</v>
      </c>
      <c r="C101" s="6" t="s">
        <v>40</v>
      </c>
      <c r="D101" s="7" t="s">
        <v>119</v>
      </c>
      <c r="E101" s="7" t="s">
        <v>5</v>
      </c>
      <c r="F101" s="7">
        <v>266</v>
      </c>
      <c r="G101" s="7">
        <v>415</v>
      </c>
      <c r="H101" s="8">
        <v>2000</v>
      </c>
      <c r="I101" s="8">
        <v>1921.95</v>
      </c>
      <c r="J101" s="8">
        <v>1921.95</v>
      </c>
      <c r="K101" s="8">
        <v>0</v>
      </c>
      <c r="L101" s="8">
        <v>0</v>
      </c>
      <c r="M101" s="8">
        <v>1921.95</v>
      </c>
      <c r="N101" s="8">
        <f>H101-J101</f>
        <v>78.04999999999995</v>
      </c>
      <c r="O101" s="8">
        <v>0</v>
      </c>
    </row>
    <row r="102" spans="1:15" s="83" customFormat="1" ht="19.5" customHeight="1">
      <c r="A102" s="5" t="s">
        <v>9</v>
      </c>
      <c r="B102" s="6">
        <v>951</v>
      </c>
      <c r="C102" s="6" t="s">
        <v>40</v>
      </c>
      <c r="D102" s="7" t="s">
        <v>119</v>
      </c>
      <c r="E102" s="7" t="s">
        <v>318</v>
      </c>
      <c r="F102" s="7" t="s">
        <v>10</v>
      </c>
      <c r="G102" s="7">
        <v>415</v>
      </c>
      <c r="H102" s="8">
        <v>49400</v>
      </c>
      <c r="I102" s="8">
        <v>16034.88</v>
      </c>
      <c r="J102" s="8">
        <v>16034.88</v>
      </c>
      <c r="K102" s="8">
        <v>0</v>
      </c>
      <c r="L102" s="8">
        <v>0</v>
      </c>
      <c r="M102" s="8">
        <v>16034.88</v>
      </c>
      <c r="N102" s="8">
        <f t="shared" si="21"/>
        <v>33365.12</v>
      </c>
      <c r="O102" s="8">
        <v>0</v>
      </c>
    </row>
    <row r="103" spans="1:15" s="83" customFormat="1" ht="20.25" customHeight="1">
      <c r="A103" s="5" t="s">
        <v>14</v>
      </c>
      <c r="B103" s="6">
        <v>951</v>
      </c>
      <c r="C103" s="6" t="s">
        <v>40</v>
      </c>
      <c r="D103" s="7" t="s">
        <v>119</v>
      </c>
      <c r="E103" s="7" t="s">
        <v>16</v>
      </c>
      <c r="F103" s="7">
        <v>220</v>
      </c>
      <c r="G103" s="7" t="s">
        <v>1</v>
      </c>
      <c r="H103" s="8">
        <f>H104+H105+H106</f>
        <v>28800</v>
      </c>
      <c r="I103" s="8">
        <f>I104+I105+I106</f>
        <v>0</v>
      </c>
      <c r="J103" s="8">
        <f>J104+J105+J106</f>
        <v>0</v>
      </c>
      <c r="K103" s="8">
        <f>K105</f>
        <v>0</v>
      </c>
      <c r="L103" s="8">
        <f>L105</f>
        <v>0</v>
      </c>
      <c r="M103" s="8">
        <f>M104+M105+M106</f>
        <v>0</v>
      </c>
      <c r="N103" s="8">
        <f t="shared" si="21"/>
        <v>28800</v>
      </c>
      <c r="O103" s="8">
        <v>0</v>
      </c>
    </row>
    <row r="104" spans="1:15" s="83" customFormat="1" ht="21" customHeight="1">
      <c r="A104" s="5" t="s">
        <v>22</v>
      </c>
      <c r="B104" s="6">
        <v>951</v>
      </c>
      <c r="C104" s="6" t="s">
        <v>40</v>
      </c>
      <c r="D104" s="7" t="s">
        <v>119</v>
      </c>
      <c r="E104" s="7" t="s">
        <v>16</v>
      </c>
      <c r="F104" s="7">
        <v>221</v>
      </c>
      <c r="G104" s="7">
        <v>415</v>
      </c>
      <c r="H104" s="8">
        <v>5000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f>H104-J104</f>
        <v>5000</v>
      </c>
      <c r="O104" s="8">
        <v>0</v>
      </c>
    </row>
    <row r="105" spans="1:15" s="83" customFormat="1" ht="21" customHeight="1">
      <c r="A105" s="5" t="s">
        <v>412</v>
      </c>
      <c r="B105" s="6">
        <v>951</v>
      </c>
      <c r="C105" s="6" t="s">
        <v>40</v>
      </c>
      <c r="D105" s="7" t="s">
        <v>119</v>
      </c>
      <c r="E105" s="7" t="s">
        <v>16</v>
      </c>
      <c r="F105" s="7">
        <v>225</v>
      </c>
      <c r="G105" s="7">
        <v>415</v>
      </c>
      <c r="H105" s="8">
        <v>3000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>H105-J105</f>
        <v>3000</v>
      </c>
      <c r="O105" s="8">
        <v>0</v>
      </c>
    </row>
    <row r="106" spans="1:15" s="83" customFormat="1" ht="21" customHeight="1">
      <c r="A106" s="5" t="s">
        <v>17</v>
      </c>
      <c r="B106" s="6">
        <v>951</v>
      </c>
      <c r="C106" s="6" t="s">
        <v>40</v>
      </c>
      <c r="D106" s="7" t="s">
        <v>119</v>
      </c>
      <c r="E106" s="7" t="s">
        <v>16</v>
      </c>
      <c r="F106" s="7">
        <v>346</v>
      </c>
      <c r="G106" s="7">
        <v>415</v>
      </c>
      <c r="H106" s="8">
        <v>20800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>H106-J106</f>
        <v>20800</v>
      </c>
      <c r="O106" s="8">
        <v>0</v>
      </c>
    </row>
    <row r="107" spans="1:15" s="83" customFormat="1" ht="22.5" customHeight="1" hidden="1">
      <c r="A107" s="5" t="s">
        <v>19</v>
      </c>
      <c r="B107" s="6">
        <v>951</v>
      </c>
      <c r="C107" s="6" t="s">
        <v>40</v>
      </c>
      <c r="D107" s="7" t="s">
        <v>119</v>
      </c>
      <c r="E107" s="7" t="s">
        <v>16</v>
      </c>
      <c r="F107" s="7" t="s">
        <v>20</v>
      </c>
      <c r="G107" s="7"/>
      <c r="H107" s="8">
        <f aca="true" t="shared" si="26" ref="H107:M107">H108</f>
        <v>0</v>
      </c>
      <c r="I107" s="8">
        <f t="shared" si="26"/>
        <v>0</v>
      </c>
      <c r="J107" s="8">
        <f t="shared" si="26"/>
        <v>0</v>
      </c>
      <c r="K107" s="8">
        <f t="shared" si="26"/>
        <v>0</v>
      </c>
      <c r="L107" s="8">
        <f t="shared" si="26"/>
        <v>0</v>
      </c>
      <c r="M107" s="8">
        <f t="shared" si="26"/>
        <v>0</v>
      </c>
      <c r="N107" s="8">
        <f t="shared" si="21"/>
        <v>0</v>
      </c>
      <c r="O107" s="8">
        <v>0</v>
      </c>
    </row>
    <row r="108" spans="1:15" s="83" customFormat="1" ht="32.25" customHeight="1" hidden="1">
      <c r="A108" s="5" t="s">
        <v>431</v>
      </c>
      <c r="B108" s="6">
        <v>951</v>
      </c>
      <c r="C108" s="6" t="s">
        <v>40</v>
      </c>
      <c r="D108" s="7" t="s">
        <v>119</v>
      </c>
      <c r="E108" s="7" t="s">
        <v>16</v>
      </c>
      <c r="F108" s="7">
        <v>346</v>
      </c>
      <c r="G108" s="7">
        <v>415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21"/>
        <v>0</v>
      </c>
      <c r="O108" s="8">
        <v>0</v>
      </c>
    </row>
    <row r="109" spans="1:254" s="68" customFormat="1" ht="27.75" customHeight="1" hidden="1">
      <c r="A109" s="1" t="s">
        <v>41</v>
      </c>
      <c r="B109" s="2">
        <v>951</v>
      </c>
      <c r="C109" s="2" t="s">
        <v>43</v>
      </c>
      <c r="D109" s="3" t="s">
        <v>42</v>
      </c>
      <c r="E109" s="3" t="s">
        <v>1</v>
      </c>
      <c r="F109" s="3" t="s">
        <v>1</v>
      </c>
      <c r="G109" s="3" t="s">
        <v>1</v>
      </c>
      <c r="H109" s="4">
        <f>H110</f>
        <v>0</v>
      </c>
      <c r="I109" s="4">
        <f aca="true" t="shared" si="27" ref="I109:M110">I110</f>
        <v>0</v>
      </c>
      <c r="J109" s="4">
        <f t="shared" si="27"/>
        <v>0</v>
      </c>
      <c r="K109" s="4">
        <f t="shared" si="27"/>
        <v>0</v>
      </c>
      <c r="L109" s="4">
        <f t="shared" si="27"/>
        <v>0</v>
      </c>
      <c r="M109" s="4">
        <f t="shared" si="27"/>
        <v>0</v>
      </c>
      <c r="N109" s="8">
        <f t="shared" si="21"/>
        <v>0</v>
      </c>
      <c r="O109" s="8">
        <v>0</v>
      </c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4"/>
      <c r="IT109" s="84"/>
    </row>
    <row r="110" spans="1:15" s="83" customFormat="1" ht="13.5" customHeight="1" hidden="1">
      <c r="A110" s="5" t="s">
        <v>14</v>
      </c>
      <c r="B110" s="6">
        <v>951</v>
      </c>
      <c r="C110" s="6" t="s">
        <v>43</v>
      </c>
      <c r="D110" s="7" t="s">
        <v>42</v>
      </c>
      <c r="E110" s="7" t="s">
        <v>16</v>
      </c>
      <c r="F110" s="7" t="s">
        <v>15</v>
      </c>
      <c r="G110" s="7" t="s">
        <v>1</v>
      </c>
      <c r="H110" s="8">
        <f>H111</f>
        <v>0</v>
      </c>
      <c r="I110" s="8">
        <f t="shared" si="27"/>
        <v>0</v>
      </c>
      <c r="J110" s="8">
        <f t="shared" si="27"/>
        <v>0</v>
      </c>
      <c r="K110" s="8">
        <f t="shared" si="27"/>
        <v>0</v>
      </c>
      <c r="L110" s="8">
        <f t="shared" si="27"/>
        <v>0</v>
      </c>
      <c r="M110" s="8">
        <f t="shared" si="27"/>
        <v>0</v>
      </c>
      <c r="N110" s="8">
        <f t="shared" si="21"/>
        <v>0</v>
      </c>
      <c r="O110" s="8">
        <v>0</v>
      </c>
    </row>
    <row r="111" spans="1:15" s="83" customFormat="1" ht="18" customHeight="1" hidden="1">
      <c r="A111" s="5" t="s">
        <v>17</v>
      </c>
      <c r="B111" s="6">
        <v>951</v>
      </c>
      <c r="C111" s="6" t="s">
        <v>43</v>
      </c>
      <c r="D111" s="7" t="s">
        <v>42</v>
      </c>
      <c r="E111" s="7" t="s">
        <v>16</v>
      </c>
      <c r="F111" s="7" t="s">
        <v>18</v>
      </c>
      <c r="G111" s="7" t="s">
        <v>8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f t="shared" si="21"/>
        <v>0</v>
      </c>
      <c r="O111" s="8">
        <v>0</v>
      </c>
    </row>
    <row r="112" spans="1:254" s="68" customFormat="1" ht="33.75" customHeight="1">
      <c r="A112" s="1" t="s">
        <v>41</v>
      </c>
      <c r="B112" s="2">
        <v>951</v>
      </c>
      <c r="C112" s="2" t="s">
        <v>505</v>
      </c>
      <c r="D112" s="3" t="s">
        <v>340</v>
      </c>
      <c r="E112" s="3" t="s">
        <v>1</v>
      </c>
      <c r="F112" s="3" t="s">
        <v>1</v>
      </c>
      <c r="G112" s="3" t="s">
        <v>1</v>
      </c>
      <c r="H112" s="4">
        <f>H113</f>
        <v>1000</v>
      </c>
      <c r="I112" s="4">
        <f aca="true" t="shared" si="28" ref="I112:M113">I113</f>
        <v>800</v>
      </c>
      <c r="J112" s="4">
        <f t="shared" si="28"/>
        <v>800</v>
      </c>
      <c r="K112" s="4">
        <f t="shared" si="28"/>
        <v>0</v>
      </c>
      <c r="L112" s="4">
        <f t="shared" si="28"/>
        <v>0</v>
      </c>
      <c r="M112" s="4">
        <f t="shared" si="28"/>
        <v>800</v>
      </c>
      <c r="N112" s="4">
        <f t="shared" si="21"/>
        <v>200</v>
      </c>
      <c r="O112" s="4">
        <v>0</v>
      </c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</row>
    <row r="113" spans="1:15" s="83" customFormat="1" ht="18" customHeight="1">
      <c r="A113" s="5" t="s">
        <v>14</v>
      </c>
      <c r="B113" s="6">
        <v>951</v>
      </c>
      <c r="C113" s="6" t="s">
        <v>505</v>
      </c>
      <c r="D113" s="7" t="s">
        <v>340</v>
      </c>
      <c r="E113" s="7" t="s">
        <v>16</v>
      </c>
      <c r="F113" s="7" t="s">
        <v>15</v>
      </c>
      <c r="G113" s="7" t="s">
        <v>1</v>
      </c>
      <c r="H113" s="8">
        <f>H114</f>
        <v>1000</v>
      </c>
      <c r="I113" s="8">
        <f t="shared" si="28"/>
        <v>800</v>
      </c>
      <c r="J113" s="8">
        <f t="shared" si="28"/>
        <v>800</v>
      </c>
      <c r="K113" s="8">
        <f t="shared" si="28"/>
        <v>0</v>
      </c>
      <c r="L113" s="8">
        <f t="shared" si="28"/>
        <v>0</v>
      </c>
      <c r="M113" s="8">
        <f t="shared" si="28"/>
        <v>800</v>
      </c>
      <c r="N113" s="8">
        <f t="shared" si="21"/>
        <v>200</v>
      </c>
      <c r="O113" s="8">
        <v>0</v>
      </c>
    </row>
    <row r="114" spans="1:15" s="83" customFormat="1" ht="20.25" customHeight="1">
      <c r="A114" s="5" t="s">
        <v>435</v>
      </c>
      <c r="B114" s="6">
        <v>951</v>
      </c>
      <c r="C114" s="6" t="s">
        <v>505</v>
      </c>
      <c r="D114" s="7" t="s">
        <v>340</v>
      </c>
      <c r="E114" s="7" t="s">
        <v>16</v>
      </c>
      <c r="F114" s="7">
        <v>227</v>
      </c>
      <c r="G114" s="7">
        <v>100</v>
      </c>
      <c r="H114" s="8">
        <v>1000</v>
      </c>
      <c r="I114" s="8">
        <v>800</v>
      </c>
      <c r="J114" s="8">
        <v>800</v>
      </c>
      <c r="K114" s="8">
        <v>0</v>
      </c>
      <c r="L114" s="8">
        <v>0</v>
      </c>
      <c r="M114" s="8">
        <v>800</v>
      </c>
      <c r="N114" s="8">
        <f t="shared" si="21"/>
        <v>200</v>
      </c>
      <c r="O114" s="8">
        <v>0</v>
      </c>
    </row>
    <row r="115" spans="1:254" s="68" customFormat="1" ht="63" customHeight="1" hidden="1">
      <c r="A115" s="1" t="s">
        <v>45</v>
      </c>
      <c r="B115" s="2">
        <v>951</v>
      </c>
      <c r="C115" s="2" t="s">
        <v>43</v>
      </c>
      <c r="D115" s="3" t="s">
        <v>120</v>
      </c>
      <c r="E115" s="3" t="s">
        <v>1</v>
      </c>
      <c r="F115" s="3" t="s">
        <v>1</v>
      </c>
      <c r="G115" s="3" t="s">
        <v>1</v>
      </c>
      <c r="H115" s="4">
        <f>H116</f>
        <v>0</v>
      </c>
      <c r="I115" s="4">
        <f aca="true" t="shared" si="29" ref="I115:M116">I116</f>
        <v>0</v>
      </c>
      <c r="J115" s="4">
        <f t="shared" si="29"/>
        <v>0</v>
      </c>
      <c r="K115" s="4">
        <f t="shared" si="29"/>
        <v>0</v>
      </c>
      <c r="L115" s="4">
        <f t="shared" si="29"/>
        <v>0</v>
      </c>
      <c r="M115" s="4">
        <f t="shared" si="29"/>
        <v>0</v>
      </c>
      <c r="N115" s="8">
        <f t="shared" si="21"/>
        <v>0</v>
      </c>
      <c r="O115" s="8">
        <v>0</v>
      </c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</row>
    <row r="116" spans="1:15" s="83" customFormat="1" ht="20.25" customHeight="1" hidden="1">
      <c r="A116" s="5" t="s">
        <v>28</v>
      </c>
      <c r="B116" s="6">
        <v>951</v>
      </c>
      <c r="C116" s="6" t="s">
        <v>43</v>
      </c>
      <c r="D116" s="7" t="s">
        <v>120</v>
      </c>
      <c r="E116" s="7" t="s">
        <v>30</v>
      </c>
      <c r="F116" s="7" t="s">
        <v>29</v>
      </c>
      <c r="G116" s="7" t="s">
        <v>1</v>
      </c>
      <c r="H116" s="8">
        <f>H117</f>
        <v>0</v>
      </c>
      <c r="I116" s="8">
        <f t="shared" si="29"/>
        <v>0</v>
      </c>
      <c r="J116" s="8">
        <f t="shared" si="29"/>
        <v>0</v>
      </c>
      <c r="K116" s="8">
        <f t="shared" si="29"/>
        <v>0</v>
      </c>
      <c r="L116" s="8">
        <f t="shared" si="29"/>
        <v>0</v>
      </c>
      <c r="M116" s="8">
        <f t="shared" si="29"/>
        <v>0</v>
      </c>
      <c r="N116" s="8">
        <f t="shared" si="21"/>
        <v>0</v>
      </c>
      <c r="O116" s="8">
        <v>0</v>
      </c>
    </row>
    <row r="117" spans="1:15" s="83" customFormat="1" ht="33.75" customHeight="1" hidden="1">
      <c r="A117" s="5" t="s">
        <v>31</v>
      </c>
      <c r="B117" s="6">
        <v>951</v>
      </c>
      <c r="C117" s="6" t="s">
        <v>43</v>
      </c>
      <c r="D117" s="7" t="s">
        <v>120</v>
      </c>
      <c r="E117" s="7" t="s">
        <v>30</v>
      </c>
      <c r="F117" s="7" t="s">
        <v>32</v>
      </c>
      <c r="G117" s="7" t="s">
        <v>46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f t="shared" si="21"/>
        <v>0</v>
      </c>
      <c r="O117" s="8">
        <v>0</v>
      </c>
    </row>
    <row r="118" spans="1:254" s="68" customFormat="1" ht="26.25" customHeight="1" hidden="1">
      <c r="A118" s="1" t="s">
        <v>44</v>
      </c>
      <c r="B118" s="2">
        <v>951</v>
      </c>
      <c r="C118" s="2" t="s">
        <v>43</v>
      </c>
      <c r="D118" s="3" t="s">
        <v>120</v>
      </c>
      <c r="E118" s="3" t="s">
        <v>1</v>
      </c>
      <c r="F118" s="3" t="s">
        <v>1</v>
      </c>
      <c r="G118" s="3" t="s">
        <v>1</v>
      </c>
      <c r="H118" s="4">
        <f>H119</f>
        <v>0</v>
      </c>
      <c r="I118" s="4">
        <f aca="true" t="shared" si="30" ref="I118:M119">I119</f>
        <v>0</v>
      </c>
      <c r="J118" s="4">
        <f t="shared" si="30"/>
        <v>0</v>
      </c>
      <c r="K118" s="4">
        <f t="shared" si="30"/>
        <v>0</v>
      </c>
      <c r="L118" s="4">
        <f t="shared" si="30"/>
        <v>0</v>
      </c>
      <c r="M118" s="4">
        <f t="shared" si="30"/>
        <v>0</v>
      </c>
      <c r="N118" s="8">
        <f t="shared" si="21"/>
        <v>0</v>
      </c>
      <c r="O118" s="8">
        <v>0</v>
      </c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</row>
    <row r="119" spans="1:15" s="83" customFormat="1" ht="18.75" customHeight="1" hidden="1">
      <c r="A119" s="5" t="s">
        <v>14</v>
      </c>
      <c r="B119" s="6">
        <v>951</v>
      </c>
      <c r="C119" s="6" t="s">
        <v>43</v>
      </c>
      <c r="D119" s="7" t="s">
        <v>120</v>
      </c>
      <c r="E119" s="7" t="s">
        <v>16</v>
      </c>
      <c r="F119" s="7" t="s">
        <v>15</v>
      </c>
      <c r="G119" s="7" t="s">
        <v>1</v>
      </c>
      <c r="H119" s="8">
        <f>H120</f>
        <v>0</v>
      </c>
      <c r="I119" s="8">
        <f t="shared" si="30"/>
        <v>0</v>
      </c>
      <c r="J119" s="8">
        <f t="shared" si="30"/>
        <v>0</v>
      </c>
      <c r="K119" s="8">
        <f t="shared" si="30"/>
        <v>0</v>
      </c>
      <c r="L119" s="8">
        <f t="shared" si="30"/>
        <v>0</v>
      </c>
      <c r="M119" s="8">
        <f t="shared" si="30"/>
        <v>0</v>
      </c>
      <c r="N119" s="8">
        <f t="shared" si="21"/>
        <v>0</v>
      </c>
      <c r="O119" s="8">
        <v>0</v>
      </c>
    </row>
    <row r="120" spans="1:15" s="83" customFormat="1" ht="20.25" customHeight="1" hidden="1">
      <c r="A120" s="5" t="s">
        <v>17</v>
      </c>
      <c r="B120" s="6">
        <v>951</v>
      </c>
      <c r="C120" s="6" t="s">
        <v>43</v>
      </c>
      <c r="D120" s="7" t="s">
        <v>120</v>
      </c>
      <c r="E120" s="7" t="s">
        <v>16</v>
      </c>
      <c r="F120" s="7" t="s">
        <v>18</v>
      </c>
      <c r="G120" s="7" t="s">
        <v>8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f t="shared" si="21"/>
        <v>0</v>
      </c>
      <c r="O120" s="8">
        <v>0</v>
      </c>
    </row>
    <row r="121" spans="1:254" s="68" customFormat="1" ht="33" customHeight="1">
      <c r="A121" s="1" t="s">
        <v>47</v>
      </c>
      <c r="B121" s="2">
        <v>951</v>
      </c>
      <c r="C121" s="2" t="s">
        <v>478</v>
      </c>
      <c r="D121" s="3" t="s">
        <v>130</v>
      </c>
      <c r="E121" s="3" t="s">
        <v>1</v>
      </c>
      <c r="F121" s="3" t="s">
        <v>1</v>
      </c>
      <c r="G121" s="3" t="s">
        <v>1</v>
      </c>
      <c r="H121" s="4">
        <f>H122</f>
        <v>1000</v>
      </c>
      <c r="I121" s="4">
        <f aca="true" t="shared" si="31" ref="I121:M122">I122</f>
        <v>0</v>
      </c>
      <c r="J121" s="4">
        <f t="shared" si="31"/>
        <v>0</v>
      </c>
      <c r="K121" s="4">
        <f t="shared" si="31"/>
        <v>0</v>
      </c>
      <c r="L121" s="4">
        <f t="shared" si="31"/>
        <v>0</v>
      </c>
      <c r="M121" s="4">
        <f t="shared" si="31"/>
        <v>0</v>
      </c>
      <c r="N121" s="4">
        <f t="shared" si="21"/>
        <v>1000</v>
      </c>
      <c r="O121" s="4">
        <v>0</v>
      </c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</row>
    <row r="122" spans="1:15" s="83" customFormat="1" ht="19.5" customHeight="1">
      <c r="A122" s="5" t="s">
        <v>14</v>
      </c>
      <c r="B122" s="6">
        <v>951</v>
      </c>
      <c r="C122" s="6" t="s">
        <v>478</v>
      </c>
      <c r="D122" s="7" t="s">
        <v>130</v>
      </c>
      <c r="E122" s="7" t="s">
        <v>16</v>
      </c>
      <c r="F122" s="7">
        <v>220</v>
      </c>
      <c r="G122" s="7" t="s">
        <v>1</v>
      </c>
      <c r="H122" s="8">
        <f>H123</f>
        <v>1000</v>
      </c>
      <c r="I122" s="8">
        <f t="shared" si="31"/>
        <v>0</v>
      </c>
      <c r="J122" s="8">
        <f t="shared" si="31"/>
        <v>0</v>
      </c>
      <c r="K122" s="8">
        <f t="shared" si="31"/>
        <v>0</v>
      </c>
      <c r="L122" s="8">
        <f t="shared" si="31"/>
        <v>0</v>
      </c>
      <c r="M122" s="8">
        <f t="shared" si="31"/>
        <v>0</v>
      </c>
      <c r="N122" s="8">
        <f t="shared" si="21"/>
        <v>1000</v>
      </c>
      <c r="O122" s="8">
        <v>0</v>
      </c>
    </row>
    <row r="123" spans="1:15" s="83" customFormat="1" ht="21" customHeight="1">
      <c r="A123" s="5" t="s">
        <v>17</v>
      </c>
      <c r="B123" s="6">
        <v>951</v>
      </c>
      <c r="C123" s="6" t="s">
        <v>478</v>
      </c>
      <c r="D123" s="7" t="s">
        <v>130</v>
      </c>
      <c r="E123" s="7" t="s">
        <v>16</v>
      </c>
      <c r="F123" s="7">
        <v>346</v>
      </c>
      <c r="G123" s="7">
        <v>100</v>
      </c>
      <c r="H123" s="8">
        <v>1000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f t="shared" si="21"/>
        <v>1000</v>
      </c>
      <c r="O123" s="8">
        <v>0</v>
      </c>
    </row>
    <row r="124" spans="1:254" s="68" customFormat="1" ht="31.5" customHeight="1">
      <c r="A124" s="1" t="s">
        <v>439</v>
      </c>
      <c r="B124" s="2">
        <v>951</v>
      </c>
      <c r="C124" s="32" t="s">
        <v>479</v>
      </c>
      <c r="D124" s="32" t="s">
        <v>438</v>
      </c>
      <c r="E124" s="3"/>
      <c r="F124" s="3"/>
      <c r="G124" s="3"/>
      <c r="H124" s="4">
        <f>H125</f>
        <v>1000</v>
      </c>
      <c r="I124" s="4">
        <f aca="true" t="shared" si="32" ref="I124:M125">I125</f>
        <v>0</v>
      </c>
      <c r="J124" s="4">
        <f t="shared" si="32"/>
        <v>0</v>
      </c>
      <c r="K124" s="4">
        <f t="shared" si="32"/>
        <v>0</v>
      </c>
      <c r="L124" s="4">
        <f t="shared" si="32"/>
        <v>0</v>
      </c>
      <c r="M124" s="4">
        <f t="shared" si="32"/>
        <v>0</v>
      </c>
      <c r="N124" s="8">
        <f t="shared" si="21"/>
        <v>1000</v>
      </c>
      <c r="O124" s="8">
        <v>0</v>
      </c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4"/>
      <c r="IT124" s="84"/>
    </row>
    <row r="125" spans="1:15" s="83" customFormat="1" ht="20.25" customHeight="1">
      <c r="A125" s="5" t="s">
        <v>14</v>
      </c>
      <c r="B125" s="6">
        <v>951</v>
      </c>
      <c r="C125" s="33" t="s">
        <v>479</v>
      </c>
      <c r="D125" s="33" t="s">
        <v>438</v>
      </c>
      <c r="E125" s="7">
        <v>244</v>
      </c>
      <c r="F125" s="7">
        <v>220</v>
      </c>
      <c r="G125" s="7"/>
      <c r="H125" s="8">
        <f>H126</f>
        <v>1000</v>
      </c>
      <c r="I125" s="8">
        <f t="shared" si="32"/>
        <v>0</v>
      </c>
      <c r="J125" s="8">
        <f t="shared" si="32"/>
        <v>0</v>
      </c>
      <c r="K125" s="8">
        <f t="shared" si="32"/>
        <v>0</v>
      </c>
      <c r="L125" s="8">
        <f t="shared" si="32"/>
        <v>0</v>
      </c>
      <c r="M125" s="8">
        <f t="shared" si="32"/>
        <v>0</v>
      </c>
      <c r="N125" s="8">
        <f t="shared" si="21"/>
        <v>1000</v>
      </c>
      <c r="O125" s="8">
        <v>0</v>
      </c>
    </row>
    <row r="126" spans="1:15" s="83" customFormat="1" ht="20.25" customHeight="1">
      <c r="A126" s="5" t="s">
        <v>435</v>
      </c>
      <c r="B126" s="6">
        <v>951</v>
      </c>
      <c r="C126" s="33" t="s">
        <v>479</v>
      </c>
      <c r="D126" s="33" t="s">
        <v>438</v>
      </c>
      <c r="E126" s="7">
        <v>244</v>
      </c>
      <c r="F126" s="7">
        <v>346</v>
      </c>
      <c r="G126" s="31" t="s">
        <v>405</v>
      </c>
      <c r="H126" s="8">
        <v>1000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f t="shared" si="21"/>
        <v>1000</v>
      </c>
      <c r="O126" s="8">
        <v>0</v>
      </c>
    </row>
    <row r="127" spans="1:15" s="84" customFormat="1" ht="46.5" customHeight="1" hidden="1">
      <c r="A127" s="1" t="s">
        <v>454</v>
      </c>
      <c r="B127" s="2">
        <v>951</v>
      </c>
      <c r="C127" s="32" t="s">
        <v>83</v>
      </c>
      <c r="D127" s="30" t="s">
        <v>113</v>
      </c>
      <c r="E127" s="3"/>
      <c r="F127" s="3"/>
      <c r="G127" s="3"/>
      <c r="H127" s="4">
        <f aca="true" t="shared" si="33" ref="H127:M127">H128</f>
        <v>0</v>
      </c>
      <c r="I127" s="4">
        <f t="shared" si="33"/>
        <v>0</v>
      </c>
      <c r="J127" s="4">
        <f t="shared" si="33"/>
        <v>0</v>
      </c>
      <c r="K127" s="4">
        <f t="shared" si="33"/>
        <v>0</v>
      </c>
      <c r="L127" s="4">
        <f t="shared" si="33"/>
        <v>0</v>
      </c>
      <c r="M127" s="4">
        <f t="shared" si="33"/>
        <v>0</v>
      </c>
      <c r="N127" s="4">
        <f t="shared" si="21"/>
        <v>0</v>
      </c>
      <c r="O127" s="4">
        <v>0</v>
      </c>
    </row>
    <row r="128" spans="1:15" s="83" customFormat="1" ht="25.5" customHeight="1" hidden="1">
      <c r="A128" s="5" t="s">
        <v>112</v>
      </c>
      <c r="B128" s="6">
        <v>951</v>
      </c>
      <c r="C128" s="33" t="s">
        <v>83</v>
      </c>
      <c r="D128" s="31" t="s">
        <v>113</v>
      </c>
      <c r="E128" s="7">
        <v>244</v>
      </c>
      <c r="F128" s="7">
        <v>340</v>
      </c>
      <c r="G128" s="7"/>
      <c r="H128" s="8">
        <f aca="true" t="shared" si="34" ref="H128:M128">H129</f>
        <v>0</v>
      </c>
      <c r="I128" s="8">
        <f t="shared" si="34"/>
        <v>0</v>
      </c>
      <c r="J128" s="8">
        <f t="shared" si="34"/>
        <v>0</v>
      </c>
      <c r="K128" s="8">
        <f t="shared" si="34"/>
        <v>0</v>
      </c>
      <c r="L128" s="8">
        <f t="shared" si="34"/>
        <v>0</v>
      </c>
      <c r="M128" s="8">
        <f t="shared" si="34"/>
        <v>0</v>
      </c>
      <c r="N128" s="8">
        <f t="shared" si="21"/>
        <v>0</v>
      </c>
      <c r="O128" s="8">
        <v>0</v>
      </c>
    </row>
    <row r="129" spans="1:15" s="83" customFormat="1" ht="33.75" customHeight="1" hidden="1">
      <c r="A129" s="5" t="s">
        <v>431</v>
      </c>
      <c r="B129" s="6">
        <v>951</v>
      </c>
      <c r="C129" s="33" t="s">
        <v>83</v>
      </c>
      <c r="D129" s="31" t="s">
        <v>113</v>
      </c>
      <c r="E129" s="7">
        <v>244</v>
      </c>
      <c r="F129" s="7">
        <v>346</v>
      </c>
      <c r="G129" s="7">
        <v>100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f t="shared" si="21"/>
        <v>0</v>
      </c>
      <c r="O129" s="8">
        <v>0</v>
      </c>
    </row>
    <row r="130" spans="1:254" s="68" customFormat="1" ht="31.5" customHeight="1">
      <c r="A130" s="1" t="s">
        <v>476</v>
      </c>
      <c r="B130" s="2">
        <v>951</v>
      </c>
      <c r="C130" s="2" t="s">
        <v>49</v>
      </c>
      <c r="D130" s="3" t="s">
        <v>122</v>
      </c>
      <c r="E130" s="3" t="s">
        <v>1</v>
      </c>
      <c r="F130" s="3" t="s">
        <v>1</v>
      </c>
      <c r="G130" s="3" t="s">
        <v>1</v>
      </c>
      <c r="H130" s="4">
        <f>H131+H135</f>
        <v>240000</v>
      </c>
      <c r="I130" s="4">
        <f>I131+I135</f>
        <v>237657.06</v>
      </c>
      <c r="J130" s="4">
        <f>J131+J135</f>
        <v>237657.06</v>
      </c>
      <c r="K130" s="4">
        <f>K131</f>
        <v>0</v>
      </c>
      <c r="L130" s="4">
        <f>L131</f>
        <v>0</v>
      </c>
      <c r="M130" s="4">
        <f>M131+M135</f>
        <v>237657.06</v>
      </c>
      <c r="N130" s="4">
        <f t="shared" si="21"/>
        <v>2342.9400000000023</v>
      </c>
      <c r="O130" s="4">
        <v>0</v>
      </c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</row>
    <row r="131" spans="1:15" s="83" customFormat="1" ht="17.25" customHeight="1">
      <c r="A131" s="5" t="s">
        <v>14</v>
      </c>
      <c r="B131" s="6">
        <v>951</v>
      </c>
      <c r="C131" s="6" t="s">
        <v>49</v>
      </c>
      <c r="D131" s="7" t="s">
        <v>122</v>
      </c>
      <c r="E131" s="7" t="s">
        <v>16</v>
      </c>
      <c r="F131" s="7" t="s">
        <v>15</v>
      </c>
      <c r="G131" s="7" t="s">
        <v>1</v>
      </c>
      <c r="H131" s="8">
        <f aca="true" t="shared" si="35" ref="H131:M131">H133+H134</f>
        <v>240000</v>
      </c>
      <c r="I131" s="8">
        <f t="shared" si="35"/>
        <v>237657.06</v>
      </c>
      <c r="J131" s="8">
        <f t="shared" si="35"/>
        <v>237657.06</v>
      </c>
      <c r="K131" s="8">
        <f t="shared" si="35"/>
        <v>0</v>
      </c>
      <c r="L131" s="8">
        <f t="shared" si="35"/>
        <v>0</v>
      </c>
      <c r="M131" s="8">
        <f t="shared" si="35"/>
        <v>237657.06</v>
      </c>
      <c r="N131" s="8">
        <f t="shared" si="21"/>
        <v>2342.9400000000023</v>
      </c>
      <c r="O131" s="8">
        <v>0</v>
      </c>
    </row>
    <row r="132" spans="1:15" s="83" customFormat="1" ht="21.75" customHeight="1" hidden="1">
      <c r="A132" s="5" t="s">
        <v>24</v>
      </c>
      <c r="B132" s="6">
        <v>951</v>
      </c>
      <c r="C132" s="6" t="s">
        <v>49</v>
      </c>
      <c r="D132" s="7" t="s">
        <v>122</v>
      </c>
      <c r="E132" s="7" t="s">
        <v>16</v>
      </c>
      <c r="F132" s="7" t="s">
        <v>25</v>
      </c>
      <c r="G132" s="7">
        <v>100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>H132-J132</f>
        <v>0</v>
      </c>
      <c r="O132" s="8">
        <v>0</v>
      </c>
    </row>
    <row r="133" spans="1:15" s="83" customFormat="1" ht="21.75" customHeight="1">
      <c r="A133" s="5" t="s">
        <v>24</v>
      </c>
      <c r="B133" s="6">
        <v>951</v>
      </c>
      <c r="C133" s="6" t="s">
        <v>49</v>
      </c>
      <c r="D133" s="7" t="s">
        <v>122</v>
      </c>
      <c r="E133" s="7" t="s">
        <v>16</v>
      </c>
      <c r="F133" s="7" t="s">
        <v>25</v>
      </c>
      <c r="G133" s="7">
        <v>130</v>
      </c>
      <c r="H133" s="8">
        <v>240000</v>
      </c>
      <c r="I133" s="8">
        <v>237657.06</v>
      </c>
      <c r="J133" s="8">
        <v>237657.06</v>
      </c>
      <c r="K133" s="8">
        <v>0</v>
      </c>
      <c r="L133" s="8">
        <v>0</v>
      </c>
      <c r="M133" s="8">
        <v>237657.06</v>
      </c>
      <c r="N133" s="8">
        <f t="shared" si="21"/>
        <v>2342.9400000000023</v>
      </c>
      <c r="O133" s="8">
        <v>0</v>
      </c>
    </row>
    <row r="134" spans="1:15" s="83" customFormat="1" ht="16.5" customHeight="1" hidden="1">
      <c r="A134" s="5" t="s">
        <v>17</v>
      </c>
      <c r="B134" s="6">
        <v>951</v>
      </c>
      <c r="C134" s="6" t="s">
        <v>49</v>
      </c>
      <c r="D134" s="7" t="s">
        <v>122</v>
      </c>
      <c r="E134" s="7" t="s">
        <v>16</v>
      </c>
      <c r="F134" s="7" t="s">
        <v>18</v>
      </c>
      <c r="G134" s="7">
        <v>130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 t="shared" si="21"/>
        <v>0</v>
      </c>
      <c r="O134" s="8">
        <v>0</v>
      </c>
    </row>
    <row r="135" spans="1:15" s="83" customFormat="1" ht="16.5" customHeight="1" hidden="1">
      <c r="A135" s="5" t="s">
        <v>19</v>
      </c>
      <c r="B135" s="6">
        <v>951</v>
      </c>
      <c r="C135" s="6" t="s">
        <v>49</v>
      </c>
      <c r="D135" s="7" t="s">
        <v>122</v>
      </c>
      <c r="E135" s="7" t="s">
        <v>16</v>
      </c>
      <c r="F135" s="7">
        <v>340</v>
      </c>
      <c r="G135" s="7"/>
      <c r="H135" s="8">
        <f>H136+H137</f>
        <v>0</v>
      </c>
      <c r="I135" s="8">
        <f>I136+I137</f>
        <v>0</v>
      </c>
      <c r="J135" s="8">
        <f>J136+J137</f>
        <v>0</v>
      </c>
      <c r="K135" s="8">
        <v>0</v>
      </c>
      <c r="L135" s="8">
        <v>0</v>
      </c>
      <c r="M135" s="8">
        <f>M136+M137</f>
        <v>0</v>
      </c>
      <c r="N135" s="8">
        <f>H135-J135</f>
        <v>0</v>
      </c>
      <c r="O135" s="8">
        <v>0</v>
      </c>
    </row>
    <row r="136" spans="1:15" s="83" customFormat="1" ht="16.5" customHeight="1" hidden="1">
      <c r="A136" s="5" t="s">
        <v>17</v>
      </c>
      <c r="B136" s="6">
        <v>951</v>
      </c>
      <c r="C136" s="6" t="s">
        <v>49</v>
      </c>
      <c r="D136" s="7" t="s">
        <v>122</v>
      </c>
      <c r="E136" s="7" t="s">
        <v>16</v>
      </c>
      <c r="F136" s="7">
        <v>346</v>
      </c>
      <c r="G136" s="7">
        <v>123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>H136-J136</f>
        <v>0</v>
      </c>
      <c r="O136" s="8">
        <v>0</v>
      </c>
    </row>
    <row r="137" spans="1:15" s="83" customFormat="1" ht="16.5" customHeight="1" hidden="1">
      <c r="A137" s="5" t="s">
        <v>17</v>
      </c>
      <c r="B137" s="6">
        <v>951</v>
      </c>
      <c r="C137" s="6" t="s">
        <v>49</v>
      </c>
      <c r="D137" s="7" t="s">
        <v>122</v>
      </c>
      <c r="E137" s="7" t="s">
        <v>16</v>
      </c>
      <c r="F137" s="7">
        <v>346</v>
      </c>
      <c r="G137" s="7">
        <v>130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>H137-J137</f>
        <v>0</v>
      </c>
      <c r="O137" s="8">
        <v>0</v>
      </c>
    </row>
    <row r="138" spans="1:254" s="68" customFormat="1" ht="34.5" customHeight="1" hidden="1">
      <c r="A138" s="1" t="s">
        <v>89</v>
      </c>
      <c r="B138" s="2">
        <v>951</v>
      </c>
      <c r="C138" s="3" t="s">
        <v>49</v>
      </c>
      <c r="D138" s="3" t="s">
        <v>91</v>
      </c>
      <c r="E138" s="3"/>
      <c r="F138" s="3"/>
      <c r="G138" s="3"/>
      <c r="H138" s="4">
        <f>H139</f>
        <v>0</v>
      </c>
      <c r="I138" s="4">
        <f aca="true" t="shared" si="36" ref="I138:M139">I139</f>
        <v>0</v>
      </c>
      <c r="J138" s="4">
        <f t="shared" si="36"/>
        <v>0</v>
      </c>
      <c r="K138" s="4">
        <f t="shared" si="36"/>
        <v>0</v>
      </c>
      <c r="L138" s="4">
        <f t="shared" si="36"/>
        <v>0</v>
      </c>
      <c r="M138" s="4">
        <f t="shared" si="36"/>
        <v>0</v>
      </c>
      <c r="N138" s="8">
        <f t="shared" si="21"/>
        <v>0</v>
      </c>
      <c r="O138" s="8">
        <v>0</v>
      </c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</row>
    <row r="139" spans="1:15" s="83" customFormat="1" ht="16.5" customHeight="1" hidden="1">
      <c r="A139" s="5" t="s">
        <v>90</v>
      </c>
      <c r="B139" s="6">
        <v>951</v>
      </c>
      <c r="C139" s="7" t="s">
        <v>49</v>
      </c>
      <c r="D139" s="7" t="s">
        <v>91</v>
      </c>
      <c r="E139" s="7" t="s">
        <v>16</v>
      </c>
      <c r="F139" s="7">
        <v>310</v>
      </c>
      <c r="G139" s="7"/>
      <c r="H139" s="8">
        <f>H140</f>
        <v>0</v>
      </c>
      <c r="I139" s="8">
        <f t="shared" si="36"/>
        <v>0</v>
      </c>
      <c r="J139" s="8">
        <f t="shared" si="36"/>
        <v>0</v>
      </c>
      <c r="K139" s="8">
        <f t="shared" si="36"/>
        <v>0</v>
      </c>
      <c r="L139" s="8">
        <f t="shared" si="36"/>
        <v>0</v>
      </c>
      <c r="M139" s="8">
        <f t="shared" si="36"/>
        <v>0</v>
      </c>
      <c r="N139" s="8">
        <f t="shared" si="21"/>
        <v>0</v>
      </c>
      <c r="O139" s="8">
        <v>0</v>
      </c>
    </row>
    <row r="140" spans="1:15" s="83" customFormat="1" ht="16.5" customHeight="1" hidden="1">
      <c r="A140" s="5" t="s">
        <v>90</v>
      </c>
      <c r="B140" s="6">
        <v>951</v>
      </c>
      <c r="C140" s="7" t="s">
        <v>49</v>
      </c>
      <c r="D140" s="7" t="s">
        <v>91</v>
      </c>
      <c r="E140" s="7" t="s">
        <v>16</v>
      </c>
      <c r="F140" s="7">
        <v>310</v>
      </c>
      <c r="G140" s="7">
        <v>26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 t="shared" si="21"/>
        <v>0</v>
      </c>
      <c r="O140" s="8">
        <v>0</v>
      </c>
    </row>
    <row r="141" spans="1:254" s="68" customFormat="1" ht="126" customHeight="1" hidden="1">
      <c r="A141" s="1" t="s">
        <v>92</v>
      </c>
      <c r="B141" s="2">
        <v>951</v>
      </c>
      <c r="C141" s="3" t="s">
        <v>49</v>
      </c>
      <c r="D141" s="30" t="s">
        <v>93</v>
      </c>
      <c r="E141" s="3" t="s">
        <v>1</v>
      </c>
      <c r="F141" s="3" t="s">
        <v>1</v>
      </c>
      <c r="G141" s="3" t="s">
        <v>1</v>
      </c>
      <c r="H141" s="4">
        <f>H142</f>
        <v>0</v>
      </c>
      <c r="I141" s="4">
        <f aca="true" t="shared" si="37" ref="I141:M142">I142</f>
        <v>0</v>
      </c>
      <c r="J141" s="4">
        <f t="shared" si="37"/>
        <v>0</v>
      </c>
      <c r="K141" s="4">
        <f t="shared" si="37"/>
        <v>0</v>
      </c>
      <c r="L141" s="4">
        <f t="shared" si="37"/>
        <v>0</v>
      </c>
      <c r="M141" s="4">
        <f t="shared" si="37"/>
        <v>0</v>
      </c>
      <c r="N141" s="8">
        <f t="shared" si="21"/>
        <v>0</v>
      </c>
      <c r="O141" s="8">
        <v>0</v>
      </c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</row>
    <row r="142" spans="1:15" s="83" customFormat="1" ht="16.5" customHeight="1" hidden="1">
      <c r="A142" s="5" t="s">
        <v>19</v>
      </c>
      <c r="B142" s="6">
        <v>951</v>
      </c>
      <c r="C142" s="7" t="s">
        <v>49</v>
      </c>
      <c r="D142" s="31" t="s">
        <v>93</v>
      </c>
      <c r="E142" s="7">
        <v>414</v>
      </c>
      <c r="F142" s="7">
        <v>310</v>
      </c>
      <c r="G142" s="7" t="s">
        <v>1</v>
      </c>
      <c r="H142" s="8">
        <f>H143</f>
        <v>0</v>
      </c>
      <c r="I142" s="8">
        <f t="shared" si="37"/>
        <v>0</v>
      </c>
      <c r="J142" s="8">
        <f t="shared" si="37"/>
        <v>0</v>
      </c>
      <c r="K142" s="8">
        <f t="shared" si="37"/>
        <v>0</v>
      </c>
      <c r="L142" s="8">
        <f t="shared" si="37"/>
        <v>0</v>
      </c>
      <c r="M142" s="8">
        <f t="shared" si="37"/>
        <v>0</v>
      </c>
      <c r="N142" s="8">
        <f t="shared" si="21"/>
        <v>0</v>
      </c>
      <c r="O142" s="8">
        <v>0</v>
      </c>
    </row>
    <row r="143" spans="1:15" s="83" customFormat="1" ht="16.5" customHeight="1" hidden="1">
      <c r="A143" s="5" t="s">
        <v>19</v>
      </c>
      <c r="B143" s="6">
        <v>951</v>
      </c>
      <c r="C143" s="7" t="s">
        <v>49</v>
      </c>
      <c r="D143" s="31" t="s">
        <v>93</v>
      </c>
      <c r="E143" s="7">
        <v>414</v>
      </c>
      <c r="F143" s="7">
        <v>310</v>
      </c>
      <c r="G143" s="31" t="s">
        <v>85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21"/>
        <v>0</v>
      </c>
      <c r="O143" s="8">
        <v>0</v>
      </c>
    </row>
    <row r="144" spans="1:254" s="68" customFormat="1" ht="45" customHeight="1" hidden="1">
      <c r="A144" s="1" t="s">
        <v>78</v>
      </c>
      <c r="B144" s="2">
        <v>951</v>
      </c>
      <c r="C144" s="3" t="s">
        <v>49</v>
      </c>
      <c r="D144" s="3" t="s">
        <v>79</v>
      </c>
      <c r="E144" s="3" t="s">
        <v>1</v>
      </c>
      <c r="F144" s="3" t="s">
        <v>1</v>
      </c>
      <c r="G144" s="3" t="s">
        <v>1</v>
      </c>
      <c r="H144" s="4">
        <f aca="true" t="shared" si="38" ref="H144:J145">H145</f>
        <v>0</v>
      </c>
      <c r="I144" s="4">
        <f t="shared" si="38"/>
        <v>0</v>
      </c>
      <c r="J144" s="4">
        <f t="shared" si="38"/>
        <v>0</v>
      </c>
      <c r="K144" s="4">
        <f aca="true" t="shared" si="39" ref="K144:M145">K145</f>
        <v>0</v>
      </c>
      <c r="L144" s="4">
        <f t="shared" si="39"/>
        <v>0</v>
      </c>
      <c r="M144" s="4">
        <f t="shared" si="39"/>
        <v>0</v>
      </c>
      <c r="N144" s="8">
        <f t="shared" si="21"/>
        <v>0</v>
      </c>
      <c r="O144" s="8">
        <v>0</v>
      </c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</row>
    <row r="145" spans="1:15" s="83" customFormat="1" ht="15.75" customHeight="1" hidden="1">
      <c r="A145" s="5" t="s">
        <v>14</v>
      </c>
      <c r="B145" s="6">
        <v>951</v>
      </c>
      <c r="C145" s="7" t="s">
        <v>49</v>
      </c>
      <c r="D145" s="7" t="s">
        <v>79</v>
      </c>
      <c r="E145" s="7" t="s">
        <v>80</v>
      </c>
      <c r="F145" s="7" t="s">
        <v>15</v>
      </c>
      <c r="G145" s="7" t="s">
        <v>1</v>
      </c>
      <c r="H145" s="8">
        <f t="shared" si="38"/>
        <v>0</v>
      </c>
      <c r="I145" s="8">
        <f t="shared" si="38"/>
        <v>0</v>
      </c>
      <c r="J145" s="8">
        <f t="shared" si="38"/>
        <v>0</v>
      </c>
      <c r="K145" s="8">
        <f t="shared" si="39"/>
        <v>0</v>
      </c>
      <c r="L145" s="8">
        <f t="shared" si="39"/>
        <v>0</v>
      </c>
      <c r="M145" s="8">
        <f t="shared" si="39"/>
        <v>0</v>
      </c>
      <c r="N145" s="8">
        <f t="shared" si="21"/>
        <v>0</v>
      </c>
      <c r="O145" s="8">
        <v>0</v>
      </c>
    </row>
    <row r="146" spans="1:15" s="83" customFormat="1" ht="20.25" customHeight="1" hidden="1">
      <c r="A146" s="5" t="s">
        <v>24</v>
      </c>
      <c r="B146" s="6">
        <v>951</v>
      </c>
      <c r="C146" s="7" t="s">
        <v>49</v>
      </c>
      <c r="D146" s="7" t="s">
        <v>79</v>
      </c>
      <c r="E146" s="7" t="s">
        <v>80</v>
      </c>
      <c r="F146" s="7" t="s">
        <v>25</v>
      </c>
      <c r="G146" s="7" t="s">
        <v>62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f t="shared" si="21"/>
        <v>0</v>
      </c>
      <c r="O146" s="8">
        <v>0</v>
      </c>
    </row>
    <row r="147" spans="1:254" s="68" customFormat="1" ht="69.75" customHeight="1" hidden="1">
      <c r="A147" s="1" t="s">
        <v>81</v>
      </c>
      <c r="B147" s="2">
        <v>951</v>
      </c>
      <c r="C147" s="3" t="s">
        <v>49</v>
      </c>
      <c r="D147" s="3" t="s">
        <v>82</v>
      </c>
      <c r="E147" s="3" t="s">
        <v>1</v>
      </c>
      <c r="F147" s="3" t="s">
        <v>1</v>
      </c>
      <c r="G147" s="3" t="s">
        <v>1</v>
      </c>
      <c r="H147" s="4">
        <f aca="true" t="shared" si="40" ref="H147:J148">H148</f>
        <v>0</v>
      </c>
      <c r="I147" s="4">
        <f t="shared" si="40"/>
        <v>0</v>
      </c>
      <c r="J147" s="4">
        <f t="shared" si="40"/>
        <v>0</v>
      </c>
      <c r="K147" s="4">
        <f aca="true" t="shared" si="41" ref="K147:M148">K148</f>
        <v>0</v>
      </c>
      <c r="L147" s="4">
        <f t="shared" si="41"/>
        <v>0</v>
      </c>
      <c r="M147" s="4">
        <f t="shared" si="41"/>
        <v>0</v>
      </c>
      <c r="N147" s="8">
        <f t="shared" si="21"/>
        <v>0</v>
      </c>
      <c r="O147" s="8">
        <v>0</v>
      </c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</row>
    <row r="148" spans="1:15" s="83" customFormat="1" ht="15.75" customHeight="1" hidden="1">
      <c r="A148" s="5" t="s">
        <v>14</v>
      </c>
      <c r="B148" s="6">
        <v>951</v>
      </c>
      <c r="C148" s="7" t="s">
        <v>49</v>
      </c>
      <c r="D148" s="7" t="s">
        <v>82</v>
      </c>
      <c r="E148" s="7">
        <v>414</v>
      </c>
      <c r="F148" s="7" t="s">
        <v>15</v>
      </c>
      <c r="G148" s="7" t="s">
        <v>1</v>
      </c>
      <c r="H148" s="8">
        <f t="shared" si="40"/>
        <v>0</v>
      </c>
      <c r="I148" s="8">
        <f t="shared" si="40"/>
        <v>0</v>
      </c>
      <c r="J148" s="8">
        <f t="shared" si="40"/>
        <v>0</v>
      </c>
      <c r="K148" s="8">
        <f t="shared" si="41"/>
        <v>0</v>
      </c>
      <c r="L148" s="8">
        <f t="shared" si="41"/>
        <v>0</v>
      </c>
      <c r="M148" s="8">
        <f t="shared" si="41"/>
        <v>0</v>
      </c>
      <c r="N148" s="8">
        <f t="shared" si="21"/>
        <v>0</v>
      </c>
      <c r="O148" s="8">
        <v>0</v>
      </c>
    </row>
    <row r="149" spans="1:15" s="83" customFormat="1" ht="17.25" customHeight="1" hidden="1">
      <c r="A149" s="5" t="s">
        <v>17</v>
      </c>
      <c r="B149" s="6">
        <v>951</v>
      </c>
      <c r="C149" s="7" t="s">
        <v>49</v>
      </c>
      <c r="D149" s="7" t="s">
        <v>82</v>
      </c>
      <c r="E149" s="7">
        <v>414</v>
      </c>
      <c r="F149" s="7" t="s">
        <v>18</v>
      </c>
      <c r="G149" s="7" t="s">
        <v>62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 t="shared" si="21"/>
        <v>0</v>
      </c>
      <c r="O149" s="8">
        <v>0</v>
      </c>
    </row>
    <row r="150" spans="1:254" s="68" customFormat="1" ht="34.5" customHeight="1" hidden="1">
      <c r="A150" s="1" t="s">
        <v>369</v>
      </c>
      <c r="B150" s="2">
        <v>951</v>
      </c>
      <c r="C150" s="2" t="s">
        <v>49</v>
      </c>
      <c r="D150" s="2">
        <v>9990028970</v>
      </c>
      <c r="E150" s="3" t="s">
        <v>1</v>
      </c>
      <c r="F150" s="3" t="s">
        <v>1</v>
      </c>
      <c r="G150" s="3" t="s">
        <v>1</v>
      </c>
      <c r="H150" s="4">
        <f aca="true" t="shared" si="42" ref="H150:M150">H151</f>
        <v>0</v>
      </c>
      <c r="I150" s="4">
        <f t="shared" si="42"/>
        <v>0</v>
      </c>
      <c r="J150" s="4">
        <f t="shared" si="42"/>
        <v>0</v>
      </c>
      <c r="K150" s="4">
        <f t="shared" si="42"/>
        <v>0</v>
      </c>
      <c r="L150" s="4">
        <f t="shared" si="42"/>
        <v>0</v>
      </c>
      <c r="M150" s="4">
        <f t="shared" si="42"/>
        <v>0</v>
      </c>
      <c r="N150" s="8">
        <f t="shared" si="21"/>
        <v>0</v>
      </c>
      <c r="O150" s="8">
        <v>0</v>
      </c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</row>
    <row r="151" spans="1:15" s="83" customFormat="1" ht="17.25" customHeight="1" hidden="1">
      <c r="A151" s="5" t="s">
        <v>28</v>
      </c>
      <c r="B151" s="6">
        <v>951</v>
      </c>
      <c r="C151" s="6" t="s">
        <v>49</v>
      </c>
      <c r="D151" s="6">
        <v>9990028970</v>
      </c>
      <c r="E151" s="7">
        <v>540</v>
      </c>
      <c r="F151" s="7">
        <v>250</v>
      </c>
      <c r="G151" s="7" t="s">
        <v>1</v>
      </c>
      <c r="H151" s="8">
        <f>H152</f>
        <v>0</v>
      </c>
      <c r="I151" s="8">
        <f>I152</f>
        <v>0</v>
      </c>
      <c r="J151" s="8">
        <f>J152</f>
        <v>0</v>
      </c>
      <c r="K151" s="8">
        <f>K152+K153</f>
        <v>0</v>
      </c>
      <c r="L151" s="8">
        <f>L152+L153</f>
        <v>0</v>
      </c>
      <c r="M151" s="8">
        <f>M152</f>
        <v>0</v>
      </c>
      <c r="N151" s="8">
        <f t="shared" si="21"/>
        <v>0</v>
      </c>
      <c r="O151" s="8">
        <v>0</v>
      </c>
    </row>
    <row r="152" spans="1:15" s="83" customFormat="1" ht="34.5" customHeight="1" hidden="1">
      <c r="A152" s="5" t="s">
        <v>31</v>
      </c>
      <c r="B152" s="6">
        <v>951</v>
      </c>
      <c r="C152" s="6" t="s">
        <v>49</v>
      </c>
      <c r="D152" s="6">
        <v>9990028970</v>
      </c>
      <c r="E152" s="7">
        <v>540</v>
      </c>
      <c r="F152" s="7">
        <v>251</v>
      </c>
      <c r="G152" s="31" t="s">
        <v>370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f t="shared" si="21"/>
        <v>0</v>
      </c>
      <c r="O152" s="8">
        <v>0</v>
      </c>
    </row>
    <row r="153" spans="1:254" s="68" customFormat="1" ht="44.25" customHeight="1">
      <c r="A153" s="1" t="s">
        <v>437</v>
      </c>
      <c r="B153" s="2">
        <v>951</v>
      </c>
      <c r="C153" s="2" t="s">
        <v>344</v>
      </c>
      <c r="D153" s="3" t="s">
        <v>116</v>
      </c>
      <c r="E153" s="3" t="s">
        <v>1</v>
      </c>
      <c r="F153" s="3" t="s">
        <v>1</v>
      </c>
      <c r="G153" s="3" t="s">
        <v>1</v>
      </c>
      <c r="H153" s="4">
        <f>H154+H156</f>
        <v>100000</v>
      </c>
      <c r="I153" s="4">
        <f>I154+I156</f>
        <v>16000</v>
      </c>
      <c r="J153" s="4">
        <f>J154+J156</f>
        <v>16000</v>
      </c>
      <c r="K153" s="4">
        <f>K154+K156</f>
        <v>0</v>
      </c>
      <c r="L153" s="4">
        <f>L156</f>
        <v>0</v>
      </c>
      <c r="M153" s="4">
        <f>M154+M156</f>
        <v>16000</v>
      </c>
      <c r="N153" s="8">
        <f t="shared" si="21"/>
        <v>84000</v>
      </c>
      <c r="O153" s="8">
        <v>0</v>
      </c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</row>
    <row r="154" spans="1:15" s="83" customFormat="1" ht="16.5" customHeight="1">
      <c r="A154" s="5" t="s">
        <v>14</v>
      </c>
      <c r="B154" s="6">
        <v>951</v>
      </c>
      <c r="C154" s="6" t="s">
        <v>344</v>
      </c>
      <c r="D154" s="6">
        <v>9990028990</v>
      </c>
      <c r="E154" s="7">
        <v>244</v>
      </c>
      <c r="F154" s="7" t="s">
        <v>15</v>
      </c>
      <c r="G154" s="7" t="s">
        <v>1</v>
      </c>
      <c r="H154" s="8">
        <f aca="true" t="shared" si="43" ref="H154:M154">H155</f>
        <v>7000</v>
      </c>
      <c r="I154" s="8">
        <f t="shared" si="43"/>
        <v>7000</v>
      </c>
      <c r="J154" s="8">
        <f t="shared" si="43"/>
        <v>7000</v>
      </c>
      <c r="K154" s="8">
        <f t="shared" si="43"/>
        <v>0</v>
      </c>
      <c r="L154" s="8">
        <f t="shared" si="43"/>
        <v>0</v>
      </c>
      <c r="M154" s="8">
        <f t="shared" si="43"/>
        <v>7000</v>
      </c>
      <c r="N154" s="8">
        <f>H154-J154</f>
        <v>0</v>
      </c>
      <c r="O154" s="8">
        <v>0</v>
      </c>
    </row>
    <row r="155" spans="1:15" s="83" customFormat="1" ht="15.75" customHeight="1">
      <c r="A155" s="5" t="s">
        <v>17</v>
      </c>
      <c r="B155" s="6">
        <v>951</v>
      </c>
      <c r="C155" s="6" t="s">
        <v>344</v>
      </c>
      <c r="D155" s="6">
        <v>9990028990</v>
      </c>
      <c r="E155" s="7">
        <v>244</v>
      </c>
      <c r="F155" s="7" t="s">
        <v>18</v>
      </c>
      <c r="G155" s="31" t="s">
        <v>405</v>
      </c>
      <c r="H155" s="8">
        <v>7000</v>
      </c>
      <c r="I155" s="8">
        <v>7000</v>
      </c>
      <c r="J155" s="8">
        <v>7000</v>
      </c>
      <c r="K155" s="8">
        <v>0</v>
      </c>
      <c r="L155" s="8">
        <v>0</v>
      </c>
      <c r="M155" s="8">
        <v>7000</v>
      </c>
      <c r="N155" s="8">
        <f>H155-J155</f>
        <v>0</v>
      </c>
      <c r="O155" s="8">
        <v>0</v>
      </c>
    </row>
    <row r="156" spans="1:15" s="83" customFormat="1" ht="16.5" customHeight="1">
      <c r="A156" s="5" t="s">
        <v>14</v>
      </c>
      <c r="B156" s="6">
        <v>951</v>
      </c>
      <c r="C156" s="6" t="s">
        <v>344</v>
      </c>
      <c r="D156" s="6">
        <v>9990028990</v>
      </c>
      <c r="E156" s="7">
        <v>245</v>
      </c>
      <c r="F156" s="7" t="s">
        <v>15</v>
      </c>
      <c r="G156" s="7" t="s">
        <v>1</v>
      </c>
      <c r="H156" s="8">
        <f>H157+H158</f>
        <v>93000</v>
      </c>
      <c r="I156" s="8">
        <f>I157+I158</f>
        <v>9000</v>
      </c>
      <c r="J156" s="8">
        <f>J157+J158</f>
        <v>9000</v>
      </c>
      <c r="K156" s="8">
        <f>K157</f>
        <v>0</v>
      </c>
      <c r="L156" s="8">
        <f>L157</f>
        <v>0</v>
      </c>
      <c r="M156" s="8">
        <f>M157+M158</f>
        <v>9000</v>
      </c>
      <c r="N156" s="8">
        <f t="shared" si="21"/>
        <v>84000</v>
      </c>
      <c r="O156" s="8">
        <v>0</v>
      </c>
    </row>
    <row r="157" spans="1:15" s="83" customFormat="1" ht="15.75" customHeight="1">
      <c r="A157" s="5" t="s">
        <v>17</v>
      </c>
      <c r="B157" s="6">
        <v>951</v>
      </c>
      <c r="C157" s="6" t="s">
        <v>344</v>
      </c>
      <c r="D157" s="6">
        <v>9990028990</v>
      </c>
      <c r="E157" s="7">
        <v>245</v>
      </c>
      <c r="F157" s="7" t="s">
        <v>18</v>
      </c>
      <c r="G157" s="31" t="s">
        <v>405</v>
      </c>
      <c r="H157" s="8">
        <v>93000</v>
      </c>
      <c r="I157" s="8">
        <v>9000</v>
      </c>
      <c r="J157" s="8">
        <v>9000</v>
      </c>
      <c r="K157" s="8">
        <v>0</v>
      </c>
      <c r="L157" s="8">
        <v>0</v>
      </c>
      <c r="M157" s="8">
        <v>9000</v>
      </c>
      <c r="N157" s="8">
        <f t="shared" si="21"/>
        <v>84000</v>
      </c>
      <c r="O157" s="8">
        <v>0</v>
      </c>
    </row>
    <row r="158" spans="1:15" s="83" customFormat="1" ht="15.75" customHeight="1" hidden="1">
      <c r="A158" s="5" t="s">
        <v>17</v>
      </c>
      <c r="B158" s="6">
        <v>951</v>
      </c>
      <c r="C158" s="6" t="s">
        <v>344</v>
      </c>
      <c r="D158" s="6">
        <v>9990028990</v>
      </c>
      <c r="E158" s="7">
        <v>245</v>
      </c>
      <c r="F158" s="7" t="s">
        <v>18</v>
      </c>
      <c r="G158" s="31" t="s">
        <v>442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f>H158-J158</f>
        <v>0</v>
      </c>
      <c r="O158" s="8">
        <v>0</v>
      </c>
    </row>
    <row r="159" spans="1:254" s="68" customFormat="1" ht="34.5" customHeight="1" hidden="1">
      <c r="A159" s="1" t="s">
        <v>496</v>
      </c>
      <c r="B159" s="32">
        <v>951</v>
      </c>
      <c r="C159" s="32" t="s">
        <v>86</v>
      </c>
      <c r="D159" s="32" t="s">
        <v>497</v>
      </c>
      <c r="E159" s="30"/>
      <c r="F159" s="30"/>
      <c r="G159" s="30"/>
      <c r="H159" s="4">
        <f aca="true" t="shared" si="44" ref="H159:M159">H160</f>
        <v>0</v>
      </c>
      <c r="I159" s="4">
        <f t="shared" si="44"/>
        <v>0</v>
      </c>
      <c r="J159" s="4">
        <f t="shared" si="44"/>
        <v>0</v>
      </c>
      <c r="K159" s="4">
        <f t="shared" si="44"/>
        <v>0</v>
      </c>
      <c r="L159" s="4">
        <f t="shared" si="44"/>
        <v>0</v>
      </c>
      <c r="M159" s="4">
        <f t="shared" si="44"/>
        <v>0</v>
      </c>
      <c r="N159" s="8">
        <f t="shared" si="21"/>
        <v>0</v>
      </c>
      <c r="O159" s="8">
        <v>0</v>
      </c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</row>
    <row r="160" spans="1:15" s="83" customFormat="1" ht="19.5" customHeight="1" hidden="1">
      <c r="A160" s="5" t="s">
        <v>14</v>
      </c>
      <c r="B160" s="33" t="s">
        <v>87</v>
      </c>
      <c r="C160" s="33" t="s">
        <v>86</v>
      </c>
      <c r="D160" s="33" t="s">
        <v>497</v>
      </c>
      <c r="E160" s="31" t="s">
        <v>499</v>
      </c>
      <c r="F160" s="31"/>
      <c r="G160" s="31"/>
      <c r="H160" s="8">
        <f>H161+H162</f>
        <v>0</v>
      </c>
      <c r="I160" s="8">
        <f>I161+I162</f>
        <v>0</v>
      </c>
      <c r="J160" s="8">
        <f>J161+J162</f>
        <v>0</v>
      </c>
      <c r="K160" s="8">
        <f>K162</f>
        <v>0</v>
      </c>
      <c r="L160" s="8">
        <f>L162</f>
        <v>0</v>
      </c>
      <c r="M160" s="8">
        <f>M161+M162</f>
        <v>0</v>
      </c>
      <c r="N160" s="8">
        <f t="shared" si="21"/>
        <v>0</v>
      </c>
      <c r="O160" s="8">
        <v>0</v>
      </c>
    </row>
    <row r="161" spans="1:15" s="83" customFormat="1" ht="19.5" customHeight="1" hidden="1">
      <c r="A161" s="5" t="s">
        <v>102</v>
      </c>
      <c r="B161" s="33" t="s">
        <v>87</v>
      </c>
      <c r="C161" s="33" t="s">
        <v>86</v>
      </c>
      <c r="D161" s="33" t="s">
        <v>497</v>
      </c>
      <c r="E161" s="31" t="s">
        <v>499</v>
      </c>
      <c r="F161" s="31"/>
      <c r="G161" s="31"/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f>H161-J161</f>
        <v>0</v>
      </c>
      <c r="O161" s="8">
        <v>0</v>
      </c>
    </row>
    <row r="162" spans="1:15" s="83" customFormat="1" ht="19.5" customHeight="1" hidden="1">
      <c r="A162" s="5" t="s">
        <v>24</v>
      </c>
      <c r="B162" s="33" t="s">
        <v>87</v>
      </c>
      <c r="C162" s="33" t="s">
        <v>86</v>
      </c>
      <c r="D162" s="33" t="s">
        <v>497</v>
      </c>
      <c r="E162" s="31" t="s">
        <v>499</v>
      </c>
      <c r="F162" s="31" t="s">
        <v>498</v>
      </c>
      <c r="G162" s="31" t="s">
        <v>405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21"/>
        <v>0</v>
      </c>
      <c r="O162" s="8">
        <v>0</v>
      </c>
    </row>
    <row r="163" spans="1:254" s="68" customFormat="1" ht="89.25" customHeight="1" hidden="1">
      <c r="A163" s="1" t="s">
        <v>50</v>
      </c>
      <c r="B163" s="2">
        <v>951</v>
      </c>
      <c r="C163" s="2" t="s">
        <v>52</v>
      </c>
      <c r="D163" s="2" t="s">
        <v>51</v>
      </c>
      <c r="E163" s="3" t="s">
        <v>1</v>
      </c>
      <c r="F163" s="3" t="s">
        <v>1</v>
      </c>
      <c r="G163" s="3" t="s">
        <v>1</v>
      </c>
      <c r="H163" s="4">
        <f>H164</f>
        <v>0</v>
      </c>
      <c r="I163" s="4">
        <f aca="true" t="shared" si="45" ref="I163:M164">I164</f>
        <v>0</v>
      </c>
      <c r="J163" s="4">
        <f t="shared" si="45"/>
        <v>0</v>
      </c>
      <c r="K163" s="4">
        <f t="shared" si="45"/>
        <v>0</v>
      </c>
      <c r="L163" s="4">
        <f t="shared" si="45"/>
        <v>0</v>
      </c>
      <c r="M163" s="4">
        <f t="shared" si="45"/>
        <v>0</v>
      </c>
      <c r="N163" s="8">
        <f aca="true" t="shared" si="46" ref="N163:N248">H163-J163</f>
        <v>0</v>
      </c>
      <c r="O163" s="8">
        <v>0</v>
      </c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</row>
    <row r="164" spans="1:15" s="83" customFormat="1" ht="22.5" customHeight="1" hidden="1">
      <c r="A164" s="5" t="s">
        <v>53</v>
      </c>
      <c r="B164" s="6">
        <v>951</v>
      </c>
      <c r="C164" s="6" t="s">
        <v>52</v>
      </c>
      <c r="D164" s="6" t="s">
        <v>51</v>
      </c>
      <c r="E164" s="7" t="s">
        <v>55</v>
      </c>
      <c r="F164" s="7" t="s">
        <v>54</v>
      </c>
      <c r="G164" s="7" t="s">
        <v>1</v>
      </c>
      <c r="H164" s="8">
        <f>H165</f>
        <v>0</v>
      </c>
      <c r="I164" s="8">
        <f t="shared" si="45"/>
        <v>0</v>
      </c>
      <c r="J164" s="8">
        <f t="shared" si="45"/>
        <v>0</v>
      </c>
      <c r="K164" s="8">
        <f t="shared" si="45"/>
        <v>0</v>
      </c>
      <c r="L164" s="8">
        <f t="shared" si="45"/>
        <v>0</v>
      </c>
      <c r="M164" s="8">
        <f t="shared" si="45"/>
        <v>0</v>
      </c>
      <c r="N164" s="8">
        <f t="shared" si="46"/>
        <v>0</v>
      </c>
      <c r="O164" s="8">
        <v>0</v>
      </c>
    </row>
    <row r="165" spans="1:15" s="83" customFormat="1" ht="33.75" customHeight="1" hidden="1">
      <c r="A165" s="5" t="s">
        <v>56</v>
      </c>
      <c r="B165" s="6">
        <v>951</v>
      </c>
      <c r="C165" s="6" t="s">
        <v>52</v>
      </c>
      <c r="D165" s="6" t="s">
        <v>51</v>
      </c>
      <c r="E165" s="7" t="s">
        <v>55</v>
      </c>
      <c r="F165" s="7" t="s">
        <v>84</v>
      </c>
      <c r="G165" s="7" t="s">
        <v>58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6"/>
        <v>0</v>
      </c>
      <c r="O165" s="8">
        <v>0</v>
      </c>
    </row>
    <row r="166" spans="1:254" s="68" customFormat="1" ht="60.75" customHeight="1" hidden="1">
      <c r="A166" s="1" t="s">
        <v>59</v>
      </c>
      <c r="B166" s="2">
        <v>951</v>
      </c>
      <c r="C166" s="2" t="s">
        <v>52</v>
      </c>
      <c r="D166" s="2" t="s">
        <v>123</v>
      </c>
      <c r="E166" s="3" t="s">
        <v>1</v>
      </c>
      <c r="F166" s="3" t="s">
        <v>1</v>
      </c>
      <c r="G166" s="3" t="s">
        <v>1</v>
      </c>
      <c r="H166" s="4">
        <f aca="true" t="shared" si="47" ref="H166:M166">H167</f>
        <v>0</v>
      </c>
      <c r="I166" s="4">
        <f t="shared" si="47"/>
        <v>0</v>
      </c>
      <c r="J166" s="4">
        <f t="shared" si="47"/>
        <v>0</v>
      </c>
      <c r="K166" s="4">
        <f t="shared" si="47"/>
        <v>0</v>
      </c>
      <c r="L166" s="4">
        <f t="shared" si="47"/>
        <v>0</v>
      </c>
      <c r="M166" s="4">
        <f t="shared" si="47"/>
        <v>0</v>
      </c>
      <c r="N166" s="8">
        <f t="shared" si="46"/>
        <v>0</v>
      </c>
      <c r="O166" s="8">
        <v>0</v>
      </c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</row>
    <row r="167" spans="1:15" s="83" customFormat="1" ht="20.25" customHeight="1" hidden="1">
      <c r="A167" s="5" t="s">
        <v>14</v>
      </c>
      <c r="B167" s="6">
        <v>951</v>
      </c>
      <c r="C167" s="6" t="s">
        <v>52</v>
      </c>
      <c r="D167" s="6" t="s">
        <v>123</v>
      </c>
      <c r="E167" s="7" t="s">
        <v>16</v>
      </c>
      <c r="F167" s="7" t="s">
        <v>15</v>
      </c>
      <c r="G167" s="7" t="s">
        <v>1</v>
      </c>
      <c r="H167" s="8">
        <f aca="true" t="shared" si="48" ref="H167:M167">H169+H168</f>
        <v>0</v>
      </c>
      <c r="I167" s="8">
        <f t="shared" si="48"/>
        <v>0</v>
      </c>
      <c r="J167" s="8">
        <f t="shared" si="48"/>
        <v>0</v>
      </c>
      <c r="K167" s="8">
        <f t="shared" si="48"/>
        <v>0</v>
      </c>
      <c r="L167" s="8">
        <f t="shared" si="48"/>
        <v>0</v>
      </c>
      <c r="M167" s="8">
        <f t="shared" si="48"/>
        <v>0</v>
      </c>
      <c r="N167" s="8">
        <f t="shared" si="46"/>
        <v>0</v>
      </c>
      <c r="O167" s="8">
        <v>0</v>
      </c>
    </row>
    <row r="168" spans="1:15" s="83" customFormat="1" ht="20.25" customHeight="1" hidden="1">
      <c r="A168" s="5" t="s">
        <v>24</v>
      </c>
      <c r="B168" s="6">
        <v>951</v>
      </c>
      <c r="C168" s="6" t="s">
        <v>52</v>
      </c>
      <c r="D168" s="6" t="s">
        <v>123</v>
      </c>
      <c r="E168" s="7" t="s">
        <v>16</v>
      </c>
      <c r="F168" s="7" t="s">
        <v>25</v>
      </c>
      <c r="G168" s="7" t="s">
        <v>8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f t="shared" si="46"/>
        <v>0</v>
      </c>
      <c r="O168" s="8">
        <v>0</v>
      </c>
    </row>
    <row r="169" spans="1:15" s="83" customFormat="1" ht="19.5" customHeight="1" hidden="1">
      <c r="A169" s="5" t="s">
        <v>17</v>
      </c>
      <c r="B169" s="6">
        <v>951</v>
      </c>
      <c r="C169" s="6" t="s">
        <v>52</v>
      </c>
      <c r="D169" s="6" t="s">
        <v>123</v>
      </c>
      <c r="E169" s="7" t="s">
        <v>16</v>
      </c>
      <c r="F169" s="7" t="s">
        <v>18</v>
      </c>
      <c r="G169" s="7" t="s">
        <v>8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f t="shared" si="46"/>
        <v>0</v>
      </c>
      <c r="O169" s="8">
        <v>0</v>
      </c>
    </row>
    <row r="170" spans="1:254" s="68" customFormat="1" ht="38.25" customHeight="1" hidden="1">
      <c r="A170" s="1" t="s">
        <v>331</v>
      </c>
      <c r="B170" s="2">
        <v>951</v>
      </c>
      <c r="C170" s="2" t="s">
        <v>52</v>
      </c>
      <c r="D170" s="2" t="s">
        <v>334</v>
      </c>
      <c r="E170" s="3" t="s">
        <v>1</v>
      </c>
      <c r="F170" s="3" t="s">
        <v>1</v>
      </c>
      <c r="G170" s="3" t="s">
        <v>1</v>
      </c>
      <c r="H170" s="4">
        <f aca="true" t="shared" si="49" ref="H170:M170">H171+H173</f>
        <v>0</v>
      </c>
      <c r="I170" s="4">
        <f t="shared" si="49"/>
        <v>0</v>
      </c>
      <c r="J170" s="4">
        <f t="shared" si="49"/>
        <v>0</v>
      </c>
      <c r="K170" s="4">
        <f t="shared" si="49"/>
        <v>0</v>
      </c>
      <c r="L170" s="4">
        <f t="shared" si="49"/>
        <v>0</v>
      </c>
      <c r="M170" s="4">
        <f t="shared" si="49"/>
        <v>0</v>
      </c>
      <c r="N170" s="8">
        <f t="shared" si="46"/>
        <v>0</v>
      </c>
      <c r="O170" s="8">
        <v>0</v>
      </c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</row>
    <row r="171" spans="1:15" s="83" customFormat="1" ht="20.25" customHeight="1" hidden="1">
      <c r="A171" s="5" t="s">
        <v>371</v>
      </c>
      <c r="B171" s="6">
        <v>951</v>
      </c>
      <c r="C171" s="6" t="s">
        <v>52</v>
      </c>
      <c r="D171" s="6" t="s">
        <v>334</v>
      </c>
      <c r="E171" s="7" t="s">
        <v>16</v>
      </c>
      <c r="F171" s="7">
        <v>220</v>
      </c>
      <c r="G171" s="7" t="s">
        <v>1</v>
      </c>
      <c r="H171" s="8">
        <f>H172</f>
        <v>0</v>
      </c>
      <c r="I171" s="8">
        <f>I173+I174</f>
        <v>0</v>
      </c>
      <c r="J171" s="8">
        <f>J173+J174</f>
        <v>0</v>
      </c>
      <c r="K171" s="8">
        <f>K174</f>
        <v>0</v>
      </c>
      <c r="L171" s="8">
        <f>L174</f>
        <v>0</v>
      </c>
      <c r="M171" s="8">
        <f>M173+M174</f>
        <v>0</v>
      </c>
      <c r="N171" s="8">
        <f t="shared" si="46"/>
        <v>0</v>
      </c>
      <c r="O171" s="8">
        <v>0</v>
      </c>
    </row>
    <row r="172" spans="1:15" s="83" customFormat="1" ht="20.25" customHeight="1" hidden="1">
      <c r="A172" s="5" t="s">
        <v>371</v>
      </c>
      <c r="B172" s="6">
        <v>951</v>
      </c>
      <c r="C172" s="6" t="s">
        <v>52</v>
      </c>
      <c r="D172" s="6" t="s">
        <v>334</v>
      </c>
      <c r="E172" s="7" t="s">
        <v>16</v>
      </c>
      <c r="F172" s="7">
        <v>226</v>
      </c>
      <c r="G172" s="7" t="s">
        <v>1</v>
      </c>
      <c r="H172" s="8">
        <v>0</v>
      </c>
      <c r="I172" s="8">
        <f>I174+I175</f>
        <v>0</v>
      </c>
      <c r="J172" s="8">
        <f>J174+J175</f>
        <v>0</v>
      </c>
      <c r="K172" s="8">
        <f>K175</f>
        <v>0</v>
      </c>
      <c r="L172" s="8">
        <f>L175</f>
        <v>0</v>
      </c>
      <c r="M172" s="8">
        <f>M174+M175</f>
        <v>0</v>
      </c>
      <c r="N172" s="8">
        <f>H172-J172</f>
        <v>0</v>
      </c>
      <c r="O172" s="8">
        <v>0</v>
      </c>
    </row>
    <row r="173" spans="1:15" s="83" customFormat="1" ht="21.75" customHeight="1" hidden="1">
      <c r="A173" s="5" t="s">
        <v>102</v>
      </c>
      <c r="B173" s="6">
        <v>951</v>
      </c>
      <c r="C173" s="6" t="s">
        <v>52</v>
      </c>
      <c r="D173" s="6" t="s">
        <v>334</v>
      </c>
      <c r="E173" s="7" t="s">
        <v>16</v>
      </c>
      <c r="F173" s="7">
        <v>340</v>
      </c>
      <c r="G173" s="31"/>
      <c r="H173" s="8">
        <f aca="true" t="shared" si="50" ref="H173:M173">H174</f>
        <v>0</v>
      </c>
      <c r="I173" s="8">
        <f t="shared" si="50"/>
        <v>0</v>
      </c>
      <c r="J173" s="8">
        <f t="shared" si="50"/>
        <v>0</v>
      </c>
      <c r="K173" s="8">
        <f t="shared" si="50"/>
        <v>0</v>
      </c>
      <c r="L173" s="8">
        <f t="shared" si="50"/>
        <v>0</v>
      </c>
      <c r="M173" s="8">
        <f t="shared" si="50"/>
        <v>0</v>
      </c>
      <c r="N173" s="8">
        <f t="shared" si="46"/>
        <v>0</v>
      </c>
      <c r="O173" s="8">
        <v>0</v>
      </c>
    </row>
    <row r="174" spans="1:15" s="83" customFormat="1" ht="21.75" customHeight="1" hidden="1">
      <c r="A174" s="5" t="s">
        <v>19</v>
      </c>
      <c r="B174" s="6">
        <v>951</v>
      </c>
      <c r="C174" s="6" t="s">
        <v>52</v>
      </c>
      <c r="D174" s="6" t="s">
        <v>334</v>
      </c>
      <c r="E174" s="7" t="s">
        <v>16</v>
      </c>
      <c r="F174" s="7">
        <v>340</v>
      </c>
      <c r="G174" s="31" t="s">
        <v>332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6"/>
        <v>0</v>
      </c>
      <c r="O174" s="8">
        <v>0</v>
      </c>
    </row>
    <row r="175" spans="1:15" s="84" customFormat="1" ht="153" customHeight="1" hidden="1">
      <c r="A175" s="1" t="s">
        <v>328</v>
      </c>
      <c r="B175" s="2">
        <v>951</v>
      </c>
      <c r="C175" s="32" t="s">
        <v>98</v>
      </c>
      <c r="D175" s="30" t="s">
        <v>99</v>
      </c>
      <c r="E175" s="3"/>
      <c r="F175" s="3"/>
      <c r="G175" s="3"/>
      <c r="H175" s="4">
        <f>H176</f>
        <v>0</v>
      </c>
      <c r="I175" s="4">
        <f aca="true" t="shared" si="51" ref="I175:M176">I176</f>
        <v>0</v>
      </c>
      <c r="J175" s="4">
        <f t="shared" si="51"/>
        <v>0</v>
      </c>
      <c r="K175" s="4">
        <f t="shared" si="51"/>
        <v>0</v>
      </c>
      <c r="L175" s="4">
        <f t="shared" si="51"/>
        <v>0</v>
      </c>
      <c r="M175" s="4">
        <f t="shared" si="51"/>
        <v>0</v>
      </c>
      <c r="N175" s="8">
        <f t="shared" si="46"/>
        <v>0</v>
      </c>
      <c r="O175" s="8">
        <v>0</v>
      </c>
    </row>
    <row r="176" spans="1:15" s="83" customFormat="1" ht="21.75" customHeight="1" hidden="1">
      <c r="A176" s="5" t="s">
        <v>97</v>
      </c>
      <c r="B176" s="6">
        <v>951</v>
      </c>
      <c r="C176" s="33" t="s">
        <v>98</v>
      </c>
      <c r="D176" s="31" t="s">
        <v>99</v>
      </c>
      <c r="E176" s="7">
        <v>414</v>
      </c>
      <c r="F176" s="7">
        <v>220</v>
      </c>
      <c r="G176" s="7"/>
      <c r="H176" s="8">
        <f>H177</f>
        <v>0</v>
      </c>
      <c r="I176" s="8">
        <f t="shared" si="51"/>
        <v>0</v>
      </c>
      <c r="J176" s="8">
        <f t="shared" si="51"/>
        <v>0</v>
      </c>
      <c r="K176" s="8">
        <f t="shared" si="51"/>
        <v>0</v>
      </c>
      <c r="L176" s="8">
        <f t="shared" si="51"/>
        <v>0</v>
      </c>
      <c r="M176" s="8">
        <f t="shared" si="51"/>
        <v>0</v>
      </c>
      <c r="N176" s="8">
        <f t="shared" si="46"/>
        <v>0</v>
      </c>
      <c r="O176" s="8">
        <v>0</v>
      </c>
    </row>
    <row r="177" spans="1:15" s="83" customFormat="1" ht="21.75" customHeight="1" hidden="1">
      <c r="A177" s="5" t="s">
        <v>96</v>
      </c>
      <c r="B177" s="6">
        <v>951</v>
      </c>
      <c r="C177" s="6" t="s">
        <v>52</v>
      </c>
      <c r="D177" s="31" t="s">
        <v>99</v>
      </c>
      <c r="E177" s="7">
        <v>414</v>
      </c>
      <c r="F177" s="7">
        <v>226</v>
      </c>
      <c r="G177" s="7">
        <v>26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6"/>
        <v>0</v>
      </c>
      <c r="O177" s="8">
        <v>0</v>
      </c>
    </row>
    <row r="178" spans="1:254" s="68" customFormat="1" ht="89.25" customHeight="1" hidden="1">
      <c r="A178" s="1" t="s">
        <v>60</v>
      </c>
      <c r="B178" s="2">
        <v>951</v>
      </c>
      <c r="C178" s="2" t="s">
        <v>52</v>
      </c>
      <c r="D178" s="3" t="s">
        <v>61</v>
      </c>
      <c r="E178" s="3" t="s">
        <v>1</v>
      </c>
      <c r="F178" s="3" t="s">
        <v>1</v>
      </c>
      <c r="G178" s="3" t="s">
        <v>1</v>
      </c>
      <c r="H178" s="4">
        <f>H179</f>
        <v>0</v>
      </c>
      <c r="I178" s="4">
        <f aca="true" t="shared" si="52" ref="I178:M179">I179</f>
        <v>0</v>
      </c>
      <c r="J178" s="4">
        <f t="shared" si="52"/>
        <v>0</v>
      </c>
      <c r="K178" s="4">
        <f t="shared" si="52"/>
        <v>0</v>
      </c>
      <c r="L178" s="4">
        <f t="shared" si="52"/>
        <v>0</v>
      </c>
      <c r="M178" s="4">
        <f t="shared" si="52"/>
        <v>0</v>
      </c>
      <c r="N178" s="8">
        <f t="shared" si="46"/>
        <v>0</v>
      </c>
      <c r="O178" s="8">
        <v>0</v>
      </c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</row>
    <row r="179" spans="1:15" s="83" customFormat="1" ht="22.5" customHeight="1" hidden="1">
      <c r="A179" s="5" t="s">
        <v>53</v>
      </c>
      <c r="B179" s="6">
        <v>951</v>
      </c>
      <c r="C179" s="6" t="s">
        <v>52</v>
      </c>
      <c r="D179" s="7" t="s">
        <v>61</v>
      </c>
      <c r="E179" s="7" t="s">
        <v>55</v>
      </c>
      <c r="F179" s="7" t="s">
        <v>54</v>
      </c>
      <c r="G179" s="7" t="s">
        <v>1</v>
      </c>
      <c r="H179" s="8">
        <f>H180</f>
        <v>0</v>
      </c>
      <c r="I179" s="8">
        <f t="shared" si="52"/>
        <v>0</v>
      </c>
      <c r="J179" s="8">
        <f t="shared" si="52"/>
        <v>0</v>
      </c>
      <c r="K179" s="8">
        <f t="shared" si="52"/>
        <v>0</v>
      </c>
      <c r="L179" s="8">
        <f t="shared" si="52"/>
        <v>0</v>
      </c>
      <c r="M179" s="8">
        <f t="shared" si="52"/>
        <v>0</v>
      </c>
      <c r="N179" s="8">
        <f t="shared" si="46"/>
        <v>0</v>
      </c>
      <c r="O179" s="8">
        <v>0</v>
      </c>
    </row>
    <row r="180" spans="1:15" s="83" customFormat="1" ht="30.75" customHeight="1" hidden="1">
      <c r="A180" s="5" t="s">
        <v>56</v>
      </c>
      <c r="B180" s="6">
        <v>951</v>
      </c>
      <c r="C180" s="6" t="s">
        <v>52</v>
      </c>
      <c r="D180" s="7" t="s">
        <v>61</v>
      </c>
      <c r="E180" s="7" t="s">
        <v>55</v>
      </c>
      <c r="F180" s="7">
        <v>242</v>
      </c>
      <c r="G180" s="7" t="s">
        <v>62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 t="shared" si="46"/>
        <v>0</v>
      </c>
      <c r="O180" s="8">
        <v>0</v>
      </c>
    </row>
    <row r="181" spans="1:254" s="68" customFormat="1" ht="38.25" customHeight="1" hidden="1">
      <c r="A181" s="1" t="s">
        <v>63</v>
      </c>
      <c r="B181" s="2">
        <v>951</v>
      </c>
      <c r="C181" s="2" t="s">
        <v>64</v>
      </c>
      <c r="D181" s="3" t="s">
        <v>329</v>
      </c>
      <c r="E181" s="3" t="s">
        <v>1</v>
      </c>
      <c r="F181" s="3" t="s">
        <v>1</v>
      </c>
      <c r="G181" s="3" t="s">
        <v>1</v>
      </c>
      <c r="H181" s="4">
        <f>H182</f>
        <v>0</v>
      </c>
      <c r="I181" s="4">
        <f aca="true" t="shared" si="53" ref="I181:M182">I182</f>
        <v>0</v>
      </c>
      <c r="J181" s="4">
        <f t="shared" si="53"/>
        <v>0</v>
      </c>
      <c r="K181" s="4">
        <f t="shared" si="53"/>
        <v>0</v>
      </c>
      <c r="L181" s="4">
        <f t="shared" si="53"/>
        <v>0</v>
      </c>
      <c r="M181" s="4">
        <f t="shared" si="53"/>
        <v>0</v>
      </c>
      <c r="N181" s="8">
        <f t="shared" si="46"/>
        <v>0</v>
      </c>
      <c r="O181" s="8">
        <v>0</v>
      </c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</row>
    <row r="182" spans="1:15" s="83" customFormat="1" ht="21.75" customHeight="1" hidden="1">
      <c r="A182" s="5" t="s">
        <v>14</v>
      </c>
      <c r="B182" s="6">
        <v>951</v>
      </c>
      <c r="C182" s="6" t="s">
        <v>64</v>
      </c>
      <c r="D182" s="7" t="s">
        <v>329</v>
      </c>
      <c r="E182" s="7" t="s">
        <v>16</v>
      </c>
      <c r="F182" s="7" t="s">
        <v>15</v>
      </c>
      <c r="G182" s="7" t="s">
        <v>1</v>
      </c>
      <c r="H182" s="8">
        <f>H183</f>
        <v>0</v>
      </c>
      <c r="I182" s="8">
        <f t="shared" si="53"/>
        <v>0</v>
      </c>
      <c r="J182" s="8">
        <f t="shared" si="53"/>
        <v>0</v>
      </c>
      <c r="K182" s="8">
        <f>K183</f>
        <v>0</v>
      </c>
      <c r="L182" s="8">
        <f>L183</f>
        <v>0</v>
      </c>
      <c r="M182" s="8">
        <f t="shared" si="53"/>
        <v>0</v>
      </c>
      <c r="N182" s="8">
        <f t="shared" si="46"/>
        <v>0</v>
      </c>
      <c r="O182" s="8">
        <v>0</v>
      </c>
    </row>
    <row r="183" spans="1:15" s="83" customFormat="1" ht="21.75" customHeight="1" hidden="1">
      <c r="A183" s="5" t="s">
        <v>24</v>
      </c>
      <c r="B183" s="6">
        <v>951</v>
      </c>
      <c r="C183" s="6" t="s">
        <v>64</v>
      </c>
      <c r="D183" s="7" t="s">
        <v>329</v>
      </c>
      <c r="E183" s="7" t="s">
        <v>16</v>
      </c>
      <c r="F183" s="7" t="s">
        <v>25</v>
      </c>
      <c r="G183" s="7"/>
      <c r="H183" s="8">
        <v>0</v>
      </c>
      <c r="I183" s="8">
        <v>0</v>
      </c>
      <c r="J183" s="8">
        <v>0</v>
      </c>
      <c r="K183" s="8"/>
      <c r="L183" s="8"/>
      <c r="M183" s="8">
        <v>0</v>
      </c>
      <c r="N183" s="8">
        <f t="shared" si="46"/>
        <v>0</v>
      </c>
      <c r="O183" s="8">
        <v>0</v>
      </c>
    </row>
    <row r="184" spans="1:254" s="68" customFormat="1" ht="23.25" customHeight="1" hidden="1">
      <c r="A184" s="1" t="s">
        <v>333</v>
      </c>
      <c r="B184" s="2">
        <v>951</v>
      </c>
      <c r="C184" s="2" t="s">
        <v>52</v>
      </c>
      <c r="D184" s="2">
        <v>9990028740</v>
      </c>
      <c r="E184" s="3" t="s">
        <v>1</v>
      </c>
      <c r="F184" s="3" t="s">
        <v>1</v>
      </c>
      <c r="G184" s="3" t="s">
        <v>1</v>
      </c>
      <c r="H184" s="4">
        <f>H185+H187</f>
        <v>0</v>
      </c>
      <c r="I184" s="4">
        <f>I185+I187</f>
        <v>0</v>
      </c>
      <c r="J184" s="4">
        <f>J185+J187</f>
        <v>0</v>
      </c>
      <c r="K184" s="4">
        <f>K185</f>
        <v>0</v>
      </c>
      <c r="L184" s="4">
        <f>L185</f>
        <v>0</v>
      </c>
      <c r="M184" s="4">
        <f>M185+M187</f>
        <v>0</v>
      </c>
      <c r="N184" s="8">
        <f t="shared" si="46"/>
        <v>0</v>
      </c>
      <c r="O184" s="8">
        <v>0</v>
      </c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  <c r="IS184" s="84"/>
      <c r="IT184" s="84"/>
    </row>
    <row r="185" spans="1:15" s="83" customFormat="1" ht="21.75" customHeight="1" hidden="1">
      <c r="A185" s="5" t="s">
        <v>26</v>
      </c>
      <c r="B185" s="6">
        <v>951</v>
      </c>
      <c r="C185" s="6" t="s">
        <v>52</v>
      </c>
      <c r="D185" s="6">
        <v>9990028740</v>
      </c>
      <c r="E185" s="6">
        <v>853</v>
      </c>
      <c r="F185" s="7">
        <v>290</v>
      </c>
      <c r="G185" s="7" t="s">
        <v>1</v>
      </c>
      <c r="H185" s="8">
        <f>H186</f>
        <v>0</v>
      </c>
      <c r="I185" s="8">
        <f>I186</f>
        <v>0</v>
      </c>
      <c r="J185" s="8">
        <f>J186</f>
        <v>0</v>
      </c>
      <c r="K185" s="8">
        <f>K186</f>
        <v>0</v>
      </c>
      <c r="L185" s="8">
        <f>L186</f>
        <v>0</v>
      </c>
      <c r="M185" s="8">
        <f>M186</f>
        <v>0</v>
      </c>
      <c r="N185" s="8">
        <f t="shared" si="46"/>
        <v>0</v>
      </c>
      <c r="O185" s="8">
        <v>0</v>
      </c>
    </row>
    <row r="186" spans="1:15" s="83" customFormat="1" ht="21.75" customHeight="1" hidden="1">
      <c r="A186" s="5" t="s">
        <v>26</v>
      </c>
      <c r="B186" s="6">
        <v>951</v>
      </c>
      <c r="C186" s="6" t="s">
        <v>52</v>
      </c>
      <c r="D186" s="6">
        <v>9990028740</v>
      </c>
      <c r="E186" s="6">
        <v>853</v>
      </c>
      <c r="F186" s="7">
        <v>290</v>
      </c>
      <c r="G186" s="31" t="s">
        <v>332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f t="shared" si="46"/>
        <v>0</v>
      </c>
      <c r="O186" s="8">
        <v>0</v>
      </c>
    </row>
    <row r="187" spans="1:15" s="83" customFormat="1" ht="21.75" customHeight="1" hidden="1">
      <c r="A187" s="5" t="s">
        <v>26</v>
      </c>
      <c r="B187" s="6">
        <v>951</v>
      </c>
      <c r="C187" s="6" t="s">
        <v>52</v>
      </c>
      <c r="D187" s="6">
        <v>9990028740</v>
      </c>
      <c r="E187" s="6">
        <v>853</v>
      </c>
      <c r="F187" s="7">
        <v>290</v>
      </c>
      <c r="G187" s="7" t="s">
        <v>1</v>
      </c>
      <c r="H187" s="8">
        <f aca="true" t="shared" si="54" ref="H187:M187">H188</f>
        <v>0</v>
      </c>
      <c r="I187" s="8">
        <f t="shared" si="54"/>
        <v>0</v>
      </c>
      <c r="J187" s="8">
        <f t="shared" si="54"/>
        <v>0</v>
      </c>
      <c r="K187" s="8">
        <f t="shared" si="54"/>
        <v>0</v>
      </c>
      <c r="L187" s="8">
        <f t="shared" si="54"/>
        <v>0</v>
      </c>
      <c r="M187" s="8">
        <f t="shared" si="54"/>
        <v>0</v>
      </c>
      <c r="N187" s="8">
        <f t="shared" si="46"/>
        <v>0</v>
      </c>
      <c r="O187" s="8">
        <v>0</v>
      </c>
    </row>
    <row r="188" spans="1:15" s="83" customFormat="1" ht="21.75" customHeight="1" hidden="1">
      <c r="A188" s="5" t="s">
        <v>26</v>
      </c>
      <c r="B188" s="6">
        <v>951</v>
      </c>
      <c r="C188" s="6" t="s">
        <v>52</v>
      </c>
      <c r="D188" s="6">
        <v>9990028740</v>
      </c>
      <c r="E188" s="6">
        <v>853</v>
      </c>
      <c r="F188" s="7">
        <v>290</v>
      </c>
      <c r="G188" s="31" t="s">
        <v>88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f t="shared" si="46"/>
        <v>0</v>
      </c>
      <c r="O188" s="8">
        <v>0</v>
      </c>
    </row>
    <row r="189" spans="1:254" s="68" customFormat="1" ht="72.75" customHeight="1" hidden="1">
      <c r="A189" s="1" t="s">
        <v>48</v>
      </c>
      <c r="B189" s="2">
        <v>951</v>
      </c>
      <c r="C189" s="2" t="s">
        <v>64</v>
      </c>
      <c r="D189" s="3" t="s">
        <v>121</v>
      </c>
      <c r="E189" s="3" t="s">
        <v>1</v>
      </c>
      <c r="F189" s="3" t="s">
        <v>1</v>
      </c>
      <c r="G189" s="3" t="s">
        <v>1</v>
      </c>
      <c r="H189" s="4">
        <f aca="true" t="shared" si="55" ref="H189:J190">H190</f>
        <v>0</v>
      </c>
      <c r="I189" s="4">
        <f t="shared" si="55"/>
        <v>0</v>
      </c>
      <c r="J189" s="4">
        <f t="shared" si="55"/>
        <v>0</v>
      </c>
      <c r="K189" s="4">
        <f aca="true" t="shared" si="56" ref="K189:M190">K190</f>
        <v>0</v>
      </c>
      <c r="L189" s="4">
        <f t="shared" si="56"/>
        <v>0</v>
      </c>
      <c r="M189" s="4">
        <f t="shared" si="56"/>
        <v>0</v>
      </c>
      <c r="N189" s="8">
        <f t="shared" si="46"/>
        <v>0</v>
      </c>
      <c r="O189" s="8">
        <v>0</v>
      </c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</row>
    <row r="190" spans="1:15" s="83" customFormat="1" ht="19.5" customHeight="1" hidden="1">
      <c r="A190" s="5" t="s">
        <v>14</v>
      </c>
      <c r="B190" s="6">
        <v>951</v>
      </c>
      <c r="C190" s="6" t="s">
        <v>64</v>
      </c>
      <c r="D190" s="7" t="s">
        <v>121</v>
      </c>
      <c r="E190" s="7" t="s">
        <v>16</v>
      </c>
      <c r="F190" s="7">
        <v>220</v>
      </c>
      <c r="G190" s="7" t="s">
        <v>1</v>
      </c>
      <c r="H190" s="8">
        <f t="shared" si="55"/>
        <v>0</v>
      </c>
      <c r="I190" s="8">
        <f t="shared" si="55"/>
        <v>0</v>
      </c>
      <c r="J190" s="8">
        <f t="shared" si="55"/>
        <v>0</v>
      </c>
      <c r="K190" s="8">
        <f t="shared" si="56"/>
        <v>0</v>
      </c>
      <c r="L190" s="8">
        <f t="shared" si="56"/>
        <v>0</v>
      </c>
      <c r="M190" s="8">
        <f t="shared" si="56"/>
        <v>0</v>
      </c>
      <c r="N190" s="8">
        <f t="shared" si="46"/>
        <v>0</v>
      </c>
      <c r="O190" s="8">
        <v>0</v>
      </c>
    </row>
    <row r="191" spans="1:15" s="83" customFormat="1" ht="20.25" customHeight="1" hidden="1">
      <c r="A191" s="5" t="s">
        <v>17</v>
      </c>
      <c r="B191" s="6">
        <v>951</v>
      </c>
      <c r="C191" s="6" t="s">
        <v>64</v>
      </c>
      <c r="D191" s="7" t="s">
        <v>121</v>
      </c>
      <c r="E191" s="7" t="s">
        <v>16</v>
      </c>
      <c r="F191" s="7">
        <v>225</v>
      </c>
      <c r="G191" s="7" t="s">
        <v>8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 t="shared" si="46"/>
        <v>0</v>
      </c>
      <c r="O191" s="8">
        <v>0</v>
      </c>
    </row>
    <row r="192" spans="1:254" s="68" customFormat="1" ht="38.25" customHeight="1" hidden="1">
      <c r="A192" s="1" t="s">
        <v>331</v>
      </c>
      <c r="B192" s="2">
        <v>951</v>
      </c>
      <c r="C192" s="2" t="s">
        <v>52</v>
      </c>
      <c r="D192" s="3" t="s">
        <v>334</v>
      </c>
      <c r="E192" s="3" t="s">
        <v>1</v>
      </c>
      <c r="F192" s="3" t="s">
        <v>1</v>
      </c>
      <c r="G192" s="3" t="s">
        <v>1</v>
      </c>
      <c r="H192" s="4">
        <f>H193+H198</f>
        <v>0</v>
      </c>
      <c r="I192" s="4">
        <f>I193+I198</f>
        <v>0</v>
      </c>
      <c r="J192" s="4">
        <f>J193+J198</f>
        <v>0</v>
      </c>
      <c r="K192" s="4">
        <f>K195+K197</f>
        <v>0</v>
      </c>
      <c r="L192" s="4">
        <f>L195+L197</f>
        <v>0</v>
      </c>
      <c r="M192" s="4">
        <f>M193+M198</f>
        <v>0</v>
      </c>
      <c r="N192" s="8">
        <f t="shared" si="46"/>
        <v>0</v>
      </c>
      <c r="O192" s="8">
        <v>0</v>
      </c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  <c r="IS192" s="84"/>
      <c r="IT192" s="84"/>
    </row>
    <row r="193" spans="1:15" s="83" customFormat="1" ht="21.75" customHeight="1" hidden="1">
      <c r="A193" s="5" t="s">
        <v>14</v>
      </c>
      <c r="B193" s="6">
        <v>951</v>
      </c>
      <c r="C193" s="6" t="s">
        <v>52</v>
      </c>
      <c r="D193" s="7" t="s">
        <v>334</v>
      </c>
      <c r="E193" s="7" t="s">
        <v>16</v>
      </c>
      <c r="F193" s="7">
        <v>220</v>
      </c>
      <c r="G193" s="31"/>
      <c r="H193" s="8">
        <f>H194+H195</f>
        <v>0</v>
      </c>
      <c r="I193" s="8">
        <f>I194+I195</f>
        <v>0</v>
      </c>
      <c r="J193" s="8">
        <f>J194+J195</f>
        <v>0</v>
      </c>
      <c r="K193" s="8">
        <f>K195</f>
        <v>0</v>
      </c>
      <c r="L193" s="8">
        <f>L195</f>
        <v>0</v>
      </c>
      <c r="M193" s="8">
        <f>M194+M195</f>
        <v>0</v>
      </c>
      <c r="N193" s="8">
        <f t="shared" si="46"/>
        <v>0</v>
      </c>
      <c r="O193" s="8">
        <v>0</v>
      </c>
    </row>
    <row r="194" spans="1:15" s="83" customFormat="1" ht="21.75" customHeight="1" hidden="1">
      <c r="A194" s="5" t="s">
        <v>412</v>
      </c>
      <c r="B194" s="6">
        <v>951</v>
      </c>
      <c r="C194" s="6" t="s">
        <v>52</v>
      </c>
      <c r="D194" s="7" t="s">
        <v>334</v>
      </c>
      <c r="E194" s="7" t="s">
        <v>16</v>
      </c>
      <c r="F194" s="7">
        <v>225</v>
      </c>
      <c r="G194" s="31" t="s">
        <v>88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>H194-J194</f>
        <v>0</v>
      </c>
      <c r="O194" s="8">
        <v>0</v>
      </c>
    </row>
    <row r="195" spans="1:15" s="83" customFormat="1" ht="21.75" customHeight="1" hidden="1">
      <c r="A195" s="5" t="s">
        <v>17</v>
      </c>
      <c r="B195" s="6">
        <v>951</v>
      </c>
      <c r="C195" s="6" t="s">
        <v>52</v>
      </c>
      <c r="D195" s="7" t="s">
        <v>334</v>
      </c>
      <c r="E195" s="7" t="s">
        <v>16</v>
      </c>
      <c r="F195" s="7">
        <v>226</v>
      </c>
      <c r="G195" s="31" t="s">
        <v>88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f t="shared" si="46"/>
        <v>0</v>
      </c>
      <c r="O195" s="8">
        <v>0</v>
      </c>
    </row>
    <row r="196" spans="1:15" s="83" customFormat="1" ht="21.75" customHeight="1" hidden="1">
      <c r="A196" s="5" t="s">
        <v>102</v>
      </c>
      <c r="B196" s="6">
        <v>951</v>
      </c>
      <c r="C196" s="6" t="s">
        <v>52</v>
      </c>
      <c r="D196" s="7" t="s">
        <v>334</v>
      </c>
      <c r="E196" s="7" t="s">
        <v>16</v>
      </c>
      <c r="F196" s="7">
        <v>310</v>
      </c>
      <c r="G196" s="31"/>
      <c r="H196" s="8">
        <f aca="true" t="shared" si="57" ref="H196:M196">H197</f>
        <v>0</v>
      </c>
      <c r="I196" s="8">
        <f t="shared" si="57"/>
        <v>0</v>
      </c>
      <c r="J196" s="8">
        <f t="shared" si="57"/>
        <v>0</v>
      </c>
      <c r="K196" s="8">
        <f t="shared" si="57"/>
        <v>0</v>
      </c>
      <c r="L196" s="8">
        <f t="shared" si="57"/>
        <v>0</v>
      </c>
      <c r="M196" s="8">
        <f t="shared" si="57"/>
        <v>0</v>
      </c>
      <c r="N196" s="8">
        <f t="shared" si="46"/>
        <v>0</v>
      </c>
      <c r="O196" s="8">
        <v>0</v>
      </c>
    </row>
    <row r="197" spans="1:15" s="83" customFormat="1" ht="21.75" customHeight="1" hidden="1">
      <c r="A197" s="5" t="s">
        <v>102</v>
      </c>
      <c r="B197" s="6">
        <v>951</v>
      </c>
      <c r="C197" s="6" t="s">
        <v>52</v>
      </c>
      <c r="D197" s="7" t="s">
        <v>334</v>
      </c>
      <c r="E197" s="7" t="s">
        <v>16</v>
      </c>
      <c r="F197" s="7">
        <v>310</v>
      </c>
      <c r="G197" s="31" t="s">
        <v>88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 t="shared" si="46"/>
        <v>0</v>
      </c>
      <c r="O197" s="8">
        <v>0</v>
      </c>
    </row>
    <row r="198" spans="1:15" s="83" customFormat="1" ht="21.75" customHeight="1" hidden="1">
      <c r="A198" s="5" t="s">
        <v>19</v>
      </c>
      <c r="B198" s="6">
        <v>951</v>
      </c>
      <c r="C198" s="6" t="s">
        <v>52</v>
      </c>
      <c r="D198" s="7" t="s">
        <v>334</v>
      </c>
      <c r="E198" s="7" t="s">
        <v>16</v>
      </c>
      <c r="F198" s="7">
        <v>340</v>
      </c>
      <c r="G198" s="31"/>
      <c r="H198" s="8">
        <f aca="true" t="shared" si="58" ref="H198:M198">H199</f>
        <v>0</v>
      </c>
      <c r="I198" s="8">
        <f t="shared" si="58"/>
        <v>0</v>
      </c>
      <c r="J198" s="8">
        <f t="shared" si="58"/>
        <v>0</v>
      </c>
      <c r="K198" s="8">
        <f t="shared" si="58"/>
        <v>0</v>
      </c>
      <c r="L198" s="8">
        <f t="shared" si="58"/>
        <v>0</v>
      </c>
      <c r="M198" s="8">
        <f t="shared" si="58"/>
        <v>0</v>
      </c>
      <c r="N198" s="8">
        <f t="shared" si="46"/>
        <v>0</v>
      </c>
      <c r="O198" s="8">
        <v>0</v>
      </c>
    </row>
    <row r="199" spans="1:15" s="83" customFormat="1" ht="21.75" customHeight="1" hidden="1">
      <c r="A199" s="5" t="s">
        <v>19</v>
      </c>
      <c r="B199" s="6">
        <v>951</v>
      </c>
      <c r="C199" s="6" t="s">
        <v>52</v>
      </c>
      <c r="D199" s="7" t="s">
        <v>334</v>
      </c>
      <c r="E199" s="7" t="s">
        <v>16</v>
      </c>
      <c r="F199" s="7">
        <v>340</v>
      </c>
      <c r="G199" s="31" t="s">
        <v>88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6"/>
        <v>0</v>
      </c>
      <c r="O199" s="8">
        <v>0</v>
      </c>
    </row>
    <row r="200" spans="1:254" s="68" customFormat="1" ht="31.5" customHeight="1">
      <c r="A200" s="1" t="s">
        <v>475</v>
      </c>
      <c r="B200" s="2">
        <v>951</v>
      </c>
      <c r="C200" s="2" t="s">
        <v>52</v>
      </c>
      <c r="D200" s="32" t="s">
        <v>474</v>
      </c>
      <c r="E200" s="3" t="s">
        <v>1</v>
      </c>
      <c r="F200" s="3" t="s">
        <v>1</v>
      </c>
      <c r="G200" s="3" t="s">
        <v>1</v>
      </c>
      <c r="H200" s="4">
        <f aca="true" t="shared" si="59" ref="H200:M200">H201</f>
        <v>30000</v>
      </c>
      <c r="I200" s="4">
        <f t="shared" si="59"/>
        <v>30000</v>
      </c>
      <c r="J200" s="4">
        <f t="shared" si="59"/>
        <v>30000</v>
      </c>
      <c r="K200" s="4">
        <f t="shared" si="59"/>
        <v>0</v>
      </c>
      <c r="L200" s="4">
        <f t="shared" si="59"/>
        <v>0</v>
      </c>
      <c r="M200" s="4">
        <f t="shared" si="59"/>
        <v>30000</v>
      </c>
      <c r="N200" s="8">
        <f>H200-J200</f>
        <v>0</v>
      </c>
      <c r="O200" s="8">
        <v>0</v>
      </c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</row>
    <row r="201" spans="1:15" s="83" customFormat="1" ht="21.75" customHeight="1">
      <c r="A201" s="5" t="s">
        <v>26</v>
      </c>
      <c r="B201" s="6">
        <v>951</v>
      </c>
      <c r="C201" s="6" t="s">
        <v>52</v>
      </c>
      <c r="D201" s="33" t="s">
        <v>474</v>
      </c>
      <c r="E201" s="7">
        <v>831</v>
      </c>
      <c r="F201" s="7">
        <v>290</v>
      </c>
      <c r="G201" s="31"/>
      <c r="H201" s="8">
        <f>H202</f>
        <v>30000</v>
      </c>
      <c r="I201" s="8">
        <f>I202</f>
        <v>30000</v>
      </c>
      <c r="J201" s="8">
        <f>J202</f>
        <v>30000</v>
      </c>
      <c r="K201" s="8">
        <v>0</v>
      </c>
      <c r="L201" s="8">
        <v>0</v>
      </c>
      <c r="M201" s="8">
        <f>M202</f>
        <v>30000</v>
      </c>
      <c r="N201" s="8">
        <f>H201-J201</f>
        <v>0</v>
      </c>
      <c r="O201" s="8">
        <v>0</v>
      </c>
    </row>
    <row r="202" spans="1:15" s="83" customFormat="1" ht="21" customHeight="1">
      <c r="A202" s="5" t="s">
        <v>434</v>
      </c>
      <c r="B202" s="6">
        <v>951</v>
      </c>
      <c r="C202" s="6" t="s">
        <v>52</v>
      </c>
      <c r="D202" s="33" t="s">
        <v>474</v>
      </c>
      <c r="E202" s="7">
        <v>831</v>
      </c>
      <c r="F202" s="7">
        <v>297</v>
      </c>
      <c r="G202" s="31" t="s">
        <v>405</v>
      </c>
      <c r="H202" s="8">
        <v>30000</v>
      </c>
      <c r="I202" s="8">
        <v>30000</v>
      </c>
      <c r="J202" s="8">
        <v>30000</v>
      </c>
      <c r="K202" s="8">
        <v>0</v>
      </c>
      <c r="L202" s="8">
        <v>0</v>
      </c>
      <c r="M202" s="8">
        <v>30000</v>
      </c>
      <c r="N202" s="8">
        <f>H202-J202</f>
        <v>0</v>
      </c>
      <c r="O202" s="8">
        <v>0</v>
      </c>
    </row>
    <row r="203" spans="1:254" s="68" customFormat="1" ht="71.25" customHeight="1">
      <c r="A203" s="1" t="s">
        <v>436</v>
      </c>
      <c r="B203" s="2">
        <v>951</v>
      </c>
      <c r="C203" s="2" t="s">
        <v>52</v>
      </c>
      <c r="D203" s="2">
        <v>9990085030</v>
      </c>
      <c r="E203" s="3" t="s">
        <v>1</v>
      </c>
      <c r="F203" s="3" t="s">
        <v>1</v>
      </c>
      <c r="G203" s="3" t="s">
        <v>1</v>
      </c>
      <c r="H203" s="4">
        <f aca="true" t="shared" si="60" ref="H203:M203">H204</f>
        <v>50000</v>
      </c>
      <c r="I203" s="4">
        <f t="shared" si="60"/>
        <v>0</v>
      </c>
      <c r="J203" s="4">
        <f t="shared" si="60"/>
        <v>0</v>
      </c>
      <c r="K203" s="4">
        <f t="shared" si="60"/>
        <v>0</v>
      </c>
      <c r="L203" s="4">
        <f t="shared" si="60"/>
        <v>0</v>
      </c>
      <c r="M203" s="4">
        <f t="shared" si="60"/>
        <v>0</v>
      </c>
      <c r="N203" s="8">
        <f t="shared" si="46"/>
        <v>50000</v>
      </c>
      <c r="O203" s="8">
        <v>0</v>
      </c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</row>
    <row r="204" spans="1:15" s="83" customFormat="1" ht="21.75" customHeight="1">
      <c r="A204" s="5" t="s">
        <v>28</v>
      </c>
      <c r="B204" s="6">
        <v>951</v>
      </c>
      <c r="C204" s="6" t="s">
        <v>52</v>
      </c>
      <c r="D204" s="6">
        <v>9990085030</v>
      </c>
      <c r="E204" s="7">
        <v>540</v>
      </c>
      <c r="F204" s="7">
        <v>250</v>
      </c>
      <c r="G204" s="31"/>
      <c r="H204" s="8">
        <f>H205</f>
        <v>50000</v>
      </c>
      <c r="I204" s="8">
        <f>I205</f>
        <v>0</v>
      </c>
      <c r="J204" s="8">
        <f>J205</f>
        <v>0</v>
      </c>
      <c r="K204" s="8">
        <v>0</v>
      </c>
      <c r="L204" s="8">
        <v>0</v>
      </c>
      <c r="M204" s="8">
        <f>M205</f>
        <v>0</v>
      </c>
      <c r="N204" s="8">
        <f t="shared" si="46"/>
        <v>50000</v>
      </c>
      <c r="O204" s="8">
        <v>0</v>
      </c>
    </row>
    <row r="205" spans="1:15" s="83" customFormat="1" ht="31.5" customHeight="1">
      <c r="A205" s="5" t="s">
        <v>31</v>
      </c>
      <c r="B205" s="6">
        <v>951</v>
      </c>
      <c r="C205" s="6" t="s">
        <v>52</v>
      </c>
      <c r="D205" s="6">
        <v>9990085030</v>
      </c>
      <c r="E205" s="7">
        <v>540</v>
      </c>
      <c r="F205" s="7">
        <v>251</v>
      </c>
      <c r="G205" s="31" t="s">
        <v>405</v>
      </c>
      <c r="H205" s="8">
        <v>50000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f t="shared" si="46"/>
        <v>50000</v>
      </c>
      <c r="O205" s="8">
        <v>0</v>
      </c>
    </row>
    <row r="206" spans="1:254" s="68" customFormat="1" ht="35.25" customHeight="1">
      <c r="A206" s="1" t="s">
        <v>445</v>
      </c>
      <c r="B206" s="2">
        <v>951</v>
      </c>
      <c r="C206" s="2" t="s">
        <v>64</v>
      </c>
      <c r="D206" s="3" t="s">
        <v>329</v>
      </c>
      <c r="E206" s="3" t="s">
        <v>1</v>
      </c>
      <c r="F206" s="3" t="s">
        <v>1</v>
      </c>
      <c r="G206" s="3" t="s">
        <v>1</v>
      </c>
      <c r="H206" s="4">
        <f>H207+H211</f>
        <v>790300</v>
      </c>
      <c r="I206" s="4">
        <f>I207+I211</f>
        <v>220000</v>
      </c>
      <c r="J206" s="4">
        <f>J207+J211</f>
        <v>220000</v>
      </c>
      <c r="K206" s="4">
        <f>K211</f>
        <v>0</v>
      </c>
      <c r="L206" s="4">
        <f>L211</f>
        <v>0</v>
      </c>
      <c r="M206" s="4">
        <f>M207+M211</f>
        <v>220000</v>
      </c>
      <c r="N206" s="4">
        <f>H206-J206</f>
        <v>570300</v>
      </c>
      <c r="O206" s="4">
        <v>0</v>
      </c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4"/>
      <c r="IS206" s="84"/>
      <c r="IT206" s="84"/>
    </row>
    <row r="207" spans="1:15" s="83" customFormat="1" ht="20.25" customHeight="1">
      <c r="A207" s="5" t="s">
        <v>14</v>
      </c>
      <c r="B207" s="6">
        <v>951</v>
      </c>
      <c r="C207" s="6" t="s">
        <v>64</v>
      </c>
      <c r="D207" s="7" t="s">
        <v>329</v>
      </c>
      <c r="E207" s="7" t="s">
        <v>16</v>
      </c>
      <c r="F207" s="7">
        <v>220</v>
      </c>
      <c r="G207" s="7" t="s">
        <v>1</v>
      </c>
      <c r="H207" s="8">
        <f>H208+H209+H210</f>
        <v>230000</v>
      </c>
      <c r="I207" s="8">
        <f>I208+I209+I210</f>
        <v>220000</v>
      </c>
      <c r="J207" s="8">
        <f>J208+J209+J210</f>
        <v>220000</v>
      </c>
      <c r="K207" s="8">
        <f>K208</f>
        <v>0</v>
      </c>
      <c r="L207" s="8">
        <f>L208</f>
        <v>0</v>
      </c>
      <c r="M207" s="8">
        <f>M208+M209+M210</f>
        <v>220000</v>
      </c>
      <c r="N207" s="8">
        <f>H207-J207</f>
        <v>10000</v>
      </c>
      <c r="O207" s="8">
        <v>0</v>
      </c>
    </row>
    <row r="208" spans="1:15" s="83" customFormat="1" ht="20.25" customHeight="1">
      <c r="A208" s="5" t="s">
        <v>24</v>
      </c>
      <c r="B208" s="6">
        <v>951</v>
      </c>
      <c r="C208" s="6" t="s">
        <v>64</v>
      </c>
      <c r="D208" s="7" t="s">
        <v>329</v>
      </c>
      <c r="E208" s="7" t="s">
        <v>16</v>
      </c>
      <c r="F208" s="7">
        <v>225</v>
      </c>
      <c r="G208" s="31" t="s">
        <v>405</v>
      </c>
      <c r="H208" s="8">
        <v>230000</v>
      </c>
      <c r="I208" s="8">
        <v>220000</v>
      </c>
      <c r="J208" s="8">
        <v>220000</v>
      </c>
      <c r="K208" s="8">
        <v>0</v>
      </c>
      <c r="L208" s="8">
        <v>0</v>
      </c>
      <c r="M208" s="8">
        <v>220000</v>
      </c>
      <c r="N208" s="8">
        <f>H208-J208</f>
        <v>10000</v>
      </c>
      <c r="O208" s="8">
        <v>0</v>
      </c>
    </row>
    <row r="209" spans="1:15" s="83" customFormat="1" ht="20.25" customHeight="1" hidden="1">
      <c r="A209" s="5" t="s">
        <v>24</v>
      </c>
      <c r="B209" s="6">
        <v>951</v>
      </c>
      <c r="C209" s="6" t="s">
        <v>64</v>
      </c>
      <c r="D209" s="7" t="s">
        <v>329</v>
      </c>
      <c r="E209" s="7" t="s">
        <v>16</v>
      </c>
      <c r="F209" s="7">
        <v>225</v>
      </c>
      <c r="G209" s="31" t="s">
        <v>442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f>H209-J209</f>
        <v>0</v>
      </c>
      <c r="O209" s="8">
        <v>0</v>
      </c>
    </row>
    <row r="210" spans="1:15" s="83" customFormat="1" ht="20.25" customHeight="1" hidden="1">
      <c r="A210" s="5" t="s">
        <v>17</v>
      </c>
      <c r="B210" s="6">
        <v>951</v>
      </c>
      <c r="C210" s="6" t="s">
        <v>64</v>
      </c>
      <c r="D210" s="7" t="s">
        <v>329</v>
      </c>
      <c r="E210" s="7" t="s">
        <v>16</v>
      </c>
      <c r="F210" s="7">
        <v>226</v>
      </c>
      <c r="G210" s="31" t="s">
        <v>442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f>H210-J210</f>
        <v>0</v>
      </c>
      <c r="O210" s="8">
        <v>0</v>
      </c>
    </row>
    <row r="211" spans="1:15" s="83" customFormat="1" ht="21.75" customHeight="1">
      <c r="A211" s="5" t="s">
        <v>19</v>
      </c>
      <c r="B211" s="6">
        <v>951</v>
      </c>
      <c r="C211" s="6" t="s">
        <v>64</v>
      </c>
      <c r="D211" s="7" t="s">
        <v>329</v>
      </c>
      <c r="E211" s="7">
        <v>410</v>
      </c>
      <c r="F211" s="7">
        <v>310</v>
      </c>
      <c r="G211" s="31"/>
      <c r="H211" s="8">
        <f>H212</f>
        <v>560300</v>
      </c>
      <c r="I211" s="8">
        <f>I212</f>
        <v>0</v>
      </c>
      <c r="J211" s="8">
        <f>J212</f>
        <v>0</v>
      </c>
      <c r="K211" s="8">
        <v>0</v>
      </c>
      <c r="L211" s="8">
        <v>0</v>
      </c>
      <c r="M211" s="8">
        <f>M212</f>
        <v>0</v>
      </c>
      <c r="N211" s="8">
        <f t="shared" si="46"/>
        <v>560300</v>
      </c>
      <c r="O211" s="8">
        <v>0</v>
      </c>
    </row>
    <row r="212" spans="1:15" s="83" customFormat="1" ht="30.75" customHeight="1">
      <c r="A212" s="5" t="s">
        <v>482</v>
      </c>
      <c r="B212" s="6">
        <v>951</v>
      </c>
      <c r="C212" s="6" t="s">
        <v>64</v>
      </c>
      <c r="D212" s="7" t="s">
        <v>329</v>
      </c>
      <c r="E212" s="7">
        <v>412</v>
      </c>
      <c r="F212" s="7">
        <v>310</v>
      </c>
      <c r="G212" s="31" t="s">
        <v>405</v>
      </c>
      <c r="H212" s="8">
        <v>560300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f t="shared" si="46"/>
        <v>560300</v>
      </c>
      <c r="O212" s="8">
        <v>0</v>
      </c>
    </row>
    <row r="213" spans="1:254" s="68" customFormat="1" ht="35.25" customHeight="1">
      <c r="A213" s="1" t="s">
        <v>65</v>
      </c>
      <c r="B213" s="2">
        <v>951</v>
      </c>
      <c r="C213" s="2" t="s">
        <v>64</v>
      </c>
      <c r="D213" s="3" t="s">
        <v>124</v>
      </c>
      <c r="E213" s="3" t="s">
        <v>1</v>
      </c>
      <c r="F213" s="3" t="s">
        <v>1</v>
      </c>
      <c r="G213" s="3" t="s">
        <v>1</v>
      </c>
      <c r="H213" s="4">
        <f>H214+H216</f>
        <v>519500</v>
      </c>
      <c r="I213" s="4">
        <f>I214+I216</f>
        <v>284946.07999999996</v>
      </c>
      <c r="J213" s="4">
        <f>J214+J216</f>
        <v>284946.07999999996</v>
      </c>
      <c r="K213" s="4">
        <f>K214</f>
        <v>0</v>
      </c>
      <c r="L213" s="4">
        <f>L214</f>
        <v>0</v>
      </c>
      <c r="M213" s="4">
        <f>M214+M216</f>
        <v>284946.07999999996</v>
      </c>
      <c r="N213" s="4">
        <f t="shared" si="46"/>
        <v>234553.92000000004</v>
      </c>
      <c r="O213" s="4">
        <v>0</v>
      </c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4"/>
      <c r="HF213" s="84"/>
      <c r="HG213" s="84"/>
      <c r="HH213" s="8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4"/>
      <c r="IH213" s="84"/>
      <c r="II213" s="84"/>
      <c r="IJ213" s="84"/>
      <c r="IK213" s="84"/>
      <c r="IL213" s="84"/>
      <c r="IM213" s="84"/>
      <c r="IN213" s="84"/>
      <c r="IO213" s="84"/>
      <c r="IP213" s="84"/>
      <c r="IQ213" s="84"/>
      <c r="IR213" s="84"/>
      <c r="IS213" s="84"/>
      <c r="IT213" s="84"/>
    </row>
    <row r="214" spans="1:15" s="83" customFormat="1" ht="20.25" customHeight="1">
      <c r="A214" s="5" t="s">
        <v>14</v>
      </c>
      <c r="B214" s="6">
        <v>951</v>
      </c>
      <c r="C214" s="6" t="s">
        <v>64</v>
      </c>
      <c r="D214" s="7" t="s">
        <v>124</v>
      </c>
      <c r="E214" s="7">
        <v>247</v>
      </c>
      <c r="F214" s="7" t="s">
        <v>15</v>
      </c>
      <c r="G214" s="7" t="s">
        <v>1</v>
      </c>
      <c r="H214" s="8">
        <f>H215</f>
        <v>419500</v>
      </c>
      <c r="I214" s="8">
        <f>I215</f>
        <v>242739.08</v>
      </c>
      <c r="J214" s="8">
        <f>J215</f>
        <v>242739.08</v>
      </c>
      <c r="K214" s="8">
        <f>K215</f>
        <v>0</v>
      </c>
      <c r="L214" s="8">
        <f>L215</f>
        <v>0</v>
      </c>
      <c r="M214" s="8">
        <f>M215</f>
        <v>242739.08</v>
      </c>
      <c r="N214" s="8">
        <f t="shared" si="46"/>
        <v>176760.92</v>
      </c>
      <c r="O214" s="8">
        <v>0</v>
      </c>
    </row>
    <row r="215" spans="1:15" s="83" customFormat="1" ht="20.25" customHeight="1">
      <c r="A215" s="5" t="s">
        <v>23</v>
      </c>
      <c r="B215" s="6">
        <v>951</v>
      </c>
      <c r="C215" s="6" t="s">
        <v>64</v>
      </c>
      <c r="D215" s="7" t="s">
        <v>124</v>
      </c>
      <c r="E215" s="7">
        <v>247</v>
      </c>
      <c r="F215" s="7">
        <v>223</v>
      </c>
      <c r="G215" s="31" t="s">
        <v>405</v>
      </c>
      <c r="H215" s="8">
        <v>419500</v>
      </c>
      <c r="I215" s="8">
        <v>242739.08</v>
      </c>
      <c r="J215" s="8">
        <v>242739.08</v>
      </c>
      <c r="K215" s="8">
        <v>0</v>
      </c>
      <c r="L215" s="8">
        <v>0</v>
      </c>
      <c r="M215" s="8">
        <v>242739.08</v>
      </c>
      <c r="N215" s="8">
        <f t="shared" si="46"/>
        <v>176760.92</v>
      </c>
      <c r="O215" s="8">
        <v>0</v>
      </c>
    </row>
    <row r="216" spans="1:15" s="83" customFormat="1" ht="20.25" customHeight="1">
      <c r="A216" s="5" t="s">
        <v>14</v>
      </c>
      <c r="B216" s="6">
        <v>951</v>
      </c>
      <c r="C216" s="6" t="s">
        <v>64</v>
      </c>
      <c r="D216" s="7" t="s">
        <v>124</v>
      </c>
      <c r="E216" s="7" t="s">
        <v>16</v>
      </c>
      <c r="F216" s="7" t="s">
        <v>15</v>
      </c>
      <c r="G216" s="7" t="s">
        <v>1</v>
      </c>
      <c r="H216" s="8">
        <f>H217+H218</f>
        <v>100000</v>
      </c>
      <c r="I216" s="8">
        <f>I217+I218</f>
        <v>42207</v>
      </c>
      <c r="J216" s="8">
        <f>J217+J218</f>
        <v>42207</v>
      </c>
      <c r="K216" s="8">
        <f>K217</f>
        <v>0</v>
      </c>
      <c r="L216" s="8">
        <f>L217</f>
        <v>0</v>
      </c>
      <c r="M216" s="8">
        <f>M217+M218</f>
        <v>42207</v>
      </c>
      <c r="N216" s="8">
        <f>H216-J216</f>
        <v>57793</v>
      </c>
      <c r="O216" s="8">
        <v>0</v>
      </c>
    </row>
    <row r="217" spans="1:15" s="83" customFormat="1" ht="20.25" customHeight="1">
      <c r="A217" s="5" t="s">
        <v>24</v>
      </c>
      <c r="B217" s="6">
        <v>951</v>
      </c>
      <c r="C217" s="6" t="s">
        <v>64</v>
      </c>
      <c r="D217" s="7" t="s">
        <v>124</v>
      </c>
      <c r="E217" s="7" t="s">
        <v>16</v>
      </c>
      <c r="F217" s="7">
        <v>225</v>
      </c>
      <c r="G217" s="31" t="s">
        <v>405</v>
      </c>
      <c r="H217" s="8">
        <v>100000</v>
      </c>
      <c r="I217" s="8">
        <v>42207</v>
      </c>
      <c r="J217" s="8">
        <v>42207</v>
      </c>
      <c r="K217" s="8">
        <v>0</v>
      </c>
      <c r="L217" s="8">
        <v>0</v>
      </c>
      <c r="M217" s="8">
        <v>42207</v>
      </c>
      <c r="N217" s="8">
        <f>H217-J217</f>
        <v>57793</v>
      </c>
      <c r="O217" s="8">
        <v>0</v>
      </c>
    </row>
    <row r="218" spans="1:15" s="83" customFormat="1" ht="20.25" customHeight="1" hidden="1">
      <c r="A218" s="5" t="s">
        <v>24</v>
      </c>
      <c r="B218" s="6">
        <v>951</v>
      </c>
      <c r="C218" s="6" t="s">
        <v>64</v>
      </c>
      <c r="D218" s="7" t="s">
        <v>124</v>
      </c>
      <c r="E218" s="7" t="s">
        <v>16</v>
      </c>
      <c r="F218" s="7">
        <v>225</v>
      </c>
      <c r="G218" s="31" t="s">
        <v>442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f t="shared" si="46"/>
        <v>0</v>
      </c>
      <c r="O218" s="8">
        <v>0</v>
      </c>
    </row>
    <row r="219" spans="1:254" s="68" customFormat="1" ht="31.5" customHeight="1" hidden="1">
      <c r="A219" s="1" t="s">
        <v>455</v>
      </c>
      <c r="B219" s="2">
        <v>951</v>
      </c>
      <c r="C219" s="2" t="s">
        <v>64</v>
      </c>
      <c r="D219" s="3" t="s">
        <v>453</v>
      </c>
      <c r="E219" s="3" t="s">
        <v>1</v>
      </c>
      <c r="F219" s="3" t="s">
        <v>1</v>
      </c>
      <c r="G219" s="3" t="s">
        <v>1</v>
      </c>
      <c r="H219" s="4">
        <f aca="true" t="shared" si="61" ref="H219:M219">H220</f>
        <v>0</v>
      </c>
      <c r="I219" s="4">
        <f t="shared" si="61"/>
        <v>0</v>
      </c>
      <c r="J219" s="4">
        <f t="shared" si="61"/>
        <v>0</v>
      </c>
      <c r="K219" s="4">
        <f t="shared" si="61"/>
        <v>0</v>
      </c>
      <c r="L219" s="4">
        <f t="shared" si="61"/>
        <v>0</v>
      </c>
      <c r="M219" s="4">
        <f t="shared" si="61"/>
        <v>0</v>
      </c>
      <c r="N219" s="4">
        <f aca="true" t="shared" si="62" ref="N219:N226">H219-J219</f>
        <v>0</v>
      </c>
      <c r="O219" s="4">
        <v>0</v>
      </c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4"/>
      <c r="IS219" s="84"/>
      <c r="IT219" s="84"/>
    </row>
    <row r="220" spans="1:15" s="83" customFormat="1" ht="20.25" customHeight="1" hidden="1">
      <c r="A220" s="5" t="s">
        <v>14</v>
      </c>
      <c r="B220" s="6">
        <v>951</v>
      </c>
      <c r="C220" s="6" t="s">
        <v>64</v>
      </c>
      <c r="D220" s="7" t="s">
        <v>453</v>
      </c>
      <c r="E220" s="7" t="s">
        <v>16</v>
      </c>
      <c r="F220" s="7">
        <v>220</v>
      </c>
      <c r="G220" s="7" t="s">
        <v>1</v>
      </c>
      <c r="H220" s="8">
        <f>H221+H222+H223</f>
        <v>0</v>
      </c>
      <c r="I220" s="8">
        <f>I221+I222+I223</f>
        <v>0</v>
      </c>
      <c r="J220" s="8">
        <f>J221+J222+J223</f>
        <v>0</v>
      </c>
      <c r="K220" s="8">
        <f>K222</f>
        <v>0</v>
      </c>
      <c r="L220" s="8">
        <f>L222</f>
        <v>0</v>
      </c>
      <c r="M220" s="8">
        <f>M221+M222+M223</f>
        <v>0</v>
      </c>
      <c r="N220" s="8">
        <f t="shared" si="62"/>
        <v>0</v>
      </c>
      <c r="O220" s="8">
        <v>0</v>
      </c>
    </row>
    <row r="221" spans="1:15" s="83" customFormat="1" ht="20.25" customHeight="1" hidden="1">
      <c r="A221" s="5" t="s">
        <v>24</v>
      </c>
      <c r="B221" s="6">
        <v>951</v>
      </c>
      <c r="C221" s="6" t="s">
        <v>64</v>
      </c>
      <c r="D221" s="7" t="s">
        <v>453</v>
      </c>
      <c r="E221" s="7" t="s">
        <v>16</v>
      </c>
      <c r="F221" s="7">
        <v>225</v>
      </c>
      <c r="G221" s="31" t="s">
        <v>405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f>H221-J221</f>
        <v>0</v>
      </c>
      <c r="O221" s="8">
        <v>0</v>
      </c>
    </row>
    <row r="222" spans="1:15" s="83" customFormat="1" ht="20.25" customHeight="1" hidden="1">
      <c r="A222" s="5" t="s">
        <v>24</v>
      </c>
      <c r="B222" s="6">
        <v>951</v>
      </c>
      <c r="C222" s="6" t="s">
        <v>64</v>
      </c>
      <c r="D222" s="7" t="s">
        <v>453</v>
      </c>
      <c r="E222" s="7" t="s">
        <v>16</v>
      </c>
      <c r="F222" s="7">
        <v>225</v>
      </c>
      <c r="G222" s="31" t="s">
        <v>442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f t="shared" si="62"/>
        <v>0</v>
      </c>
      <c r="O222" s="8">
        <v>0</v>
      </c>
    </row>
    <row r="223" spans="1:15" s="83" customFormat="1" ht="20.25" customHeight="1" hidden="1">
      <c r="A223" s="5" t="s">
        <v>24</v>
      </c>
      <c r="B223" s="6">
        <v>951</v>
      </c>
      <c r="C223" s="6" t="s">
        <v>64</v>
      </c>
      <c r="D223" s="7" t="s">
        <v>453</v>
      </c>
      <c r="E223" s="7" t="s">
        <v>16</v>
      </c>
      <c r="F223" s="7">
        <v>226</v>
      </c>
      <c r="G223" s="31" t="s">
        <v>405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f>H223-J223</f>
        <v>0</v>
      </c>
      <c r="O223" s="8">
        <v>0</v>
      </c>
    </row>
    <row r="224" spans="1:254" s="68" customFormat="1" ht="33" customHeight="1">
      <c r="A224" s="1" t="s">
        <v>417</v>
      </c>
      <c r="B224" s="2">
        <v>951</v>
      </c>
      <c r="C224" s="2" t="s">
        <v>64</v>
      </c>
      <c r="D224" s="3" t="s">
        <v>416</v>
      </c>
      <c r="E224" s="3" t="s">
        <v>1</v>
      </c>
      <c r="F224" s="3" t="s">
        <v>1</v>
      </c>
      <c r="G224" s="3" t="s">
        <v>1</v>
      </c>
      <c r="H224" s="4">
        <f aca="true" t="shared" si="63" ref="H224:M224">H225</f>
        <v>10000</v>
      </c>
      <c r="I224" s="4">
        <f t="shared" si="63"/>
        <v>7350</v>
      </c>
      <c r="J224" s="4">
        <f t="shared" si="63"/>
        <v>7350</v>
      </c>
      <c r="K224" s="4">
        <f t="shared" si="63"/>
        <v>0</v>
      </c>
      <c r="L224" s="4">
        <f t="shared" si="63"/>
        <v>0</v>
      </c>
      <c r="M224" s="4">
        <f t="shared" si="63"/>
        <v>7350</v>
      </c>
      <c r="N224" s="4">
        <f t="shared" si="62"/>
        <v>2650</v>
      </c>
      <c r="O224" s="4">
        <v>0</v>
      </c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  <c r="IS224" s="84"/>
      <c r="IT224" s="84"/>
    </row>
    <row r="225" spans="1:15" s="83" customFormat="1" ht="21" customHeight="1">
      <c r="A225" s="5" t="s">
        <v>14</v>
      </c>
      <c r="B225" s="6">
        <v>951</v>
      </c>
      <c r="C225" s="6" t="s">
        <v>64</v>
      </c>
      <c r="D225" s="7" t="s">
        <v>416</v>
      </c>
      <c r="E225" s="7" t="s">
        <v>16</v>
      </c>
      <c r="F225" s="7">
        <v>220</v>
      </c>
      <c r="G225" s="7" t="s">
        <v>1</v>
      </c>
      <c r="H225" s="8">
        <f>H226</f>
        <v>10000</v>
      </c>
      <c r="I225" s="8">
        <f>I226</f>
        <v>7350</v>
      </c>
      <c r="J225" s="8">
        <f>J226</f>
        <v>7350</v>
      </c>
      <c r="K225" s="8">
        <f>K227</f>
        <v>0</v>
      </c>
      <c r="L225" s="8">
        <f>L227</f>
        <v>0</v>
      </c>
      <c r="M225" s="8">
        <f>M226</f>
        <v>7350</v>
      </c>
      <c r="N225" s="8">
        <f t="shared" si="62"/>
        <v>2650</v>
      </c>
      <c r="O225" s="8">
        <v>0</v>
      </c>
    </row>
    <row r="226" spans="1:15" s="83" customFormat="1" ht="22.5" customHeight="1">
      <c r="A226" s="5" t="s">
        <v>17</v>
      </c>
      <c r="B226" s="6">
        <v>951</v>
      </c>
      <c r="C226" s="6" t="s">
        <v>64</v>
      </c>
      <c r="D226" s="7" t="s">
        <v>416</v>
      </c>
      <c r="E226" s="7" t="s">
        <v>16</v>
      </c>
      <c r="F226" s="7">
        <v>226</v>
      </c>
      <c r="G226" s="31" t="s">
        <v>405</v>
      </c>
      <c r="H226" s="8">
        <v>10000</v>
      </c>
      <c r="I226" s="8">
        <v>7350</v>
      </c>
      <c r="J226" s="8">
        <v>7350</v>
      </c>
      <c r="K226" s="8">
        <v>0</v>
      </c>
      <c r="L226" s="8">
        <v>0</v>
      </c>
      <c r="M226" s="8">
        <v>7350</v>
      </c>
      <c r="N226" s="8">
        <f t="shared" si="62"/>
        <v>2650</v>
      </c>
      <c r="O226" s="8">
        <v>0</v>
      </c>
    </row>
    <row r="227" spans="1:254" s="68" customFormat="1" ht="45.75" customHeight="1">
      <c r="A227" s="1" t="s">
        <v>323</v>
      </c>
      <c r="B227" s="2">
        <v>951</v>
      </c>
      <c r="C227" s="2" t="s">
        <v>64</v>
      </c>
      <c r="D227" s="3" t="s">
        <v>125</v>
      </c>
      <c r="E227" s="3" t="s">
        <v>1</v>
      </c>
      <c r="F227" s="3" t="s">
        <v>1</v>
      </c>
      <c r="G227" s="3" t="s">
        <v>1</v>
      </c>
      <c r="H227" s="4">
        <f>H228+H233</f>
        <v>679200</v>
      </c>
      <c r="I227" s="4">
        <f>I228+I233</f>
        <v>502913.86</v>
      </c>
      <c r="J227" s="4">
        <f>J228+J233</f>
        <v>502913.86</v>
      </c>
      <c r="K227" s="4">
        <f>K228</f>
        <v>0</v>
      </c>
      <c r="L227" s="4">
        <f>L228</f>
        <v>0</v>
      </c>
      <c r="M227" s="4">
        <f>M228+M233</f>
        <v>502913.86</v>
      </c>
      <c r="N227" s="4">
        <f>N228+N233</f>
        <v>176286.14</v>
      </c>
      <c r="O227" s="4">
        <v>0</v>
      </c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  <c r="GK227" s="84"/>
      <c r="GL227" s="84"/>
      <c r="GM227" s="84"/>
      <c r="GN227" s="84"/>
      <c r="GO227" s="84"/>
      <c r="GP227" s="84"/>
      <c r="GQ227" s="84"/>
      <c r="GR227" s="84"/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  <c r="HC227" s="84"/>
      <c r="HD227" s="84"/>
      <c r="HE227" s="84"/>
      <c r="HF227" s="84"/>
      <c r="HG227" s="84"/>
      <c r="HH227" s="84"/>
      <c r="HI227" s="84"/>
      <c r="HJ227" s="84"/>
      <c r="HK227" s="84"/>
      <c r="HL227" s="84"/>
      <c r="HM227" s="84"/>
      <c r="HN227" s="84"/>
      <c r="HO227" s="84"/>
      <c r="HP227" s="84"/>
      <c r="HQ227" s="84"/>
      <c r="HR227" s="84"/>
      <c r="HS227" s="84"/>
      <c r="HT227" s="84"/>
      <c r="HU227" s="84"/>
      <c r="HV227" s="84"/>
      <c r="HW227" s="84"/>
      <c r="HX227" s="84"/>
      <c r="HY227" s="84"/>
      <c r="HZ227" s="84"/>
      <c r="IA227" s="84"/>
      <c r="IB227" s="84"/>
      <c r="IC227" s="84"/>
      <c r="ID227" s="84"/>
      <c r="IE227" s="84"/>
      <c r="IF227" s="84"/>
      <c r="IG227" s="84"/>
      <c r="IH227" s="84"/>
      <c r="II227" s="84"/>
      <c r="IJ227" s="84"/>
      <c r="IK227" s="84"/>
      <c r="IL227" s="84"/>
      <c r="IM227" s="84"/>
      <c r="IN227" s="84"/>
      <c r="IO227" s="84"/>
      <c r="IP227" s="84"/>
      <c r="IQ227" s="84"/>
      <c r="IR227" s="84"/>
      <c r="IS227" s="84"/>
      <c r="IT227" s="84"/>
    </row>
    <row r="228" spans="1:15" s="83" customFormat="1" ht="21" customHeight="1">
      <c r="A228" s="5" t="s">
        <v>14</v>
      </c>
      <c r="B228" s="6">
        <v>951</v>
      </c>
      <c r="C228" s="6" t="s">
        <v>64</v>
      </c>
      <c r="D228" s="7" t="s">
        <v>125</v>
      </c>
      <c r="E228" s="7" t="s">
        <v>16</v>
      </c>
      <c r="F228" s="7">
        <v>220</v>
      </c>
      <c r="G228" s="7" t="s">
        <v>1</v>
      </c>
      <c r="H228" s="8">
        <f>H230+H231+H232</f>
        <v>624500</v>
      </c>
      <c r="I228" s="8">
        <f>I230+I231+I232</f>
        <v>448343.86</v>
      </c>
      <c r="J228" s="8">
        <f>J230+J231+J232</f>
        <v>448343.86</v>
      </c>
      <c r="K228" s="8">
        <f>K229</f>
        <v>0</v>
      </c>
      <c r="L228" s="8">
        <f>L229</f>
        <v>0</v>
      </c>
      <c r="M228" s="8">
        <f>M230+M231+M232</f>
        <v>448343.86</v>
      </c>
      <c r="N228" s="8">
        <f t="shared" si="46"/>
        <v>176156.14</v>
      </c>
      <c r="O228" s="8">
        <v>0</v>
      </c>
    </row>
    <row r="229" spans="1:15" s="83" customFormat="1" ht="22.5" customHeight="1" hidden="1">
      <c r="A229" s="5" t="s">
        <v>24</v>
      </c>
      <c r="B229" s="6">
        <v>951</v>
      </c>
      <c r="C229" s="6" t="s">
        <v>64</v>
      </c>
      <c r="D229" s="7" t="s">
        <v>125</v>
      </c>
      <c r="E229" s="7" t="s">
        <v>16</v>
      </c>
      <c r="F229" s="7">
        <v>225</v>
      </c>
      <c r="G229" s="31" t="s">
        <v>88</v>
      </c>
      <c r="H229" s="8">
        <v>0</v>
      </c>
      <c r="I229" s="112">
        <v>0</v>
      </c>
      <c r="J229" s="112">
        <v>0</v>
      </c>
      <c r="K229" s="8">
        <v>0</v>
      </c>
      <c r="L229" s="8">
        <v>0</v>
      </c>
      <c r="M229" s="112">
        <v>0</v>
      </c>
      <c r="N229" s="8">
        <f t="shared" si="46"/>
        <v>0</v>
      </c>
      <c r="O229" s="8">
        <v>0</v>
      </c>
    </row>
    <row r="230" spans="1:15" s="83" customFormat="1" ht="22.5" customHeight="1">
      <c r="A230" s="5" t="s">
        <v>24</v>
      </c>
      <c r="B230" s="6">
        <v>951</v>
      </c>
      <c r="C230" s="6" t="s">
        <v>64</v>
      </c>
      <c r="D230" s="7" t="s">
        <v>125</v>
      </c>
      <c r="E230" s="7" t="s">
        <v>16</v>
      </c>
      <c r="F230" s="7">
        <v>225</v>
      </c>
      <c r="G230" s="31" t="s">
        <v>405</v>
      </c>
      <c r="H230" s="8">
        <v>624500</v>
      </c>
      <c r="I230" s="8">
        <v>448343.86</v>
      </c>
      <c r="J230" s="8">
        <v>448343.86</v>
      </c>
      <c r="K230" s="8">
        <v>0</v>
      </c>
      <c r="L230" s="8">
        <v>0</v>
      </c>
      <c r="M230" s="8">
        <v>448343.86</v>
      </c>
      <c r="N230" s="8">
        <f t="shared" si="46"/>
        <v>176156.14</v>
      </c>
      <c r="O230" s="8">
        <v>0</v>
      </c>
    </row>
    <row r="231" spans="1:15" s="83" customFormat="1" ht="22.5" customHeight="1" hidden="1">
      <c r="A231" s="5" t="s">
        <v>24</v>
      </c>
      <c r="B231" s="6">
        <v>951</v>
      </c>
      <c r="C231" s="6" t="s">
        <v>64</v>
      </c>
      <c r="D231" s="7" t="s">
        <v>125</v>
      </c>
      <c r="E231" s="7" t="s">
        <v>16</v>
      </c>
      <c r="F231" s="7">
        <v>225</v>
      </c>
      <c r="G231" s="31" t="s">
        <v>442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f>H231-J231</f>
        <v>0</v>
      </c>
      <c r="O231" s="8">
        <v>0</v>
      </c>
    </row>
    <row r="232" spans="1:15" s="83" customFormat="1" ht="22.5" customHeight="1" hidden="1">
      <c r="A232" s="5" t="s">
        <v>17</v>
      </c>
      <c r="B232" s="6">
        <v>951</v>
      </c>
      <c r="C232" s="6" t="s">
        <v>64</v>
      </c>
      <c r="D232" s="7" t="s">
        <v>125</v>
      </c>
      <c r="E232" s="7" t="s">
        <v>16</v>
      </c>
      <c r="F232" s="7">
        <v>226</v>
      </c>
      <c r="G232" s="31" t="s">
        <v>405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>H232-J232</f>
        <v>0</v>
      </c>
      <c r="O232" s="8">
        <v>0</v>
      </c>
    </row>
    <row r="233" spans="1:15" s="83" customFormat="1" ht="21" customHeight="1">
      <c r="A233" s="5" t="s">
        <v>371</v>
      </c>
      <c r="B233" s="6">
        <v>951</v>
      </c>
      <c r="C233" s="6" t="s">
        <v>64</v>
      </c>
      <c r="D233" s="7" t="s">
        <v>125</v>
      </c>
      <c r="E233" s="7" t="s">
        <v>16</v>
      </c>
      <c r="F233" s="7">
        <v>300</v>
      </c>
      <c r="G233" s="7" t="s">
        <v>1</v>
      </c>
      <c r="H233" s="8">
        <f>H234+H236</f>
        <v>54700</v>
      </c>
      <c r="I233" s="8">
        <f>I234+I236</f>
        <v>54570</v>
      </c>
      <c r="J233" s="8">
        <f>J234+J236</f>
        <v>54570</v>
      </c>
      <c r="K233" s="8">
        <f>K234</f>
        <v>0</v>
      </c>
      <c r="L233" s="8">
        <f>L234</f>
        <v>0</v>
      </c>
      <c r="M233" s="8">
        <f>M234+M236</f>
        <v>54570</v>
      </c>
      <c r="N233" s="8">
        <f t="shared" si="46"/>
        <v>130</v>
      </c>
      <c r="O233" s="8">
        <v>0</v>
      </c>
    </row>
    <row r="234" spans="1:15" s="83" customFormat="1" ht="19.5" customHeight="1" hidden="1">
      <c r="A234" s="5" t="s">
        <v>102</v>
      </c>
      <c r="B234" s="6">
        <v>951</v>
      </c>
      <c r="C234" s="6" t="s">
        <v>64</v>
      </c>
      <c r="D234" s="7" t="s">
        <v>125</v>
      </c>
      <c r="E234" s="7" t="s">
        <v>16</v>
      </c>
      <c r="F234" s="7">
        <v>310</v>
      </c>
      <c r="G234" s="7" t="s">
        <v>1</v>
      </c>
      <c r="H234" s="8">
        <f>H235</f>
        <v>0</v>
      </c>
      <c r="I234" s="112">
        <f>I235</f>
        <v>0</v>
      </c>
      <c r="J234" s="112">
        <f>J235</f>
        <v>0</v>
      </c>
      <c r="K234" s="8">
        <f>K235</f>
        <v>0</v>
      </c>
      <c r="L234" s="8">
        <f>L235</f>
        <v>0</v>
      </c>
      <c r="M234" s="112">
        <f>M235</f>
        <v>0</v>
      </c>
      <c r="N234" s="8">
        <f t="shared" si="46"/>
        <v>0</v>
      </c>
      <c r="O234" s="8">
        <v>0</v>
      </c>
    </row>
    <row r="235" spans="1:15" s="83" customFormat="1" ht="21" customHeight="1" hidden="1">
      <c r="A235" s="5" t="s">
        <v>102</v>
      </c>
      <c r="B235" s="6">
        <v>951</v>
      </c>
      <c r="C235" s="6" t="s">
        <v>64</v>
      </c>
      <c r="D235" s="7" t="s">
        <v>125</v>
      </c>
      <c r="E235" s="7" t="s">
        <v>16</v>
      </c>
      <c r="F235" s="7">
        <v>310</v>
      </c>
      <c r="G235" s="7">
        <v>100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f t="shared" si="46"/>
        <v>0</v>
      </c>
      <c r="O235" s="8">
        <v>0</v>
      </c>
    </row>
    <row r="236" spans="1:15" s="83" customFormat="1" ht="22.5" customHeight="1">
      <c r="A236" s="5" t="s">
        <v>19</v>
      </c>
      <c r="B236" s="6">
        <v>951</v>
      </c>
      <c r="C236" s="6" t="s">
        <v>64</v>
      </c>
      <c r="D236" s="7" t="s">
        <v>125</v>
      </c>
      <c r="E236" s="7" t="s">
        <v>16</v>
      </c>
      <c r="F236" s="7">
        <v>346</v>
      </c>
      <c r="G236" s="7">
        <v>100</v>
      </c>
      <c r="H236" s="8">
        <v>54700</v>
      </c>
      <c r="I236" s="8">
        <v>54570</v>
      </c>
      <c r="J236" s="8">
        <v>54570</v>
      </c>
      <c r="K236" s="8">
        <f>K237</f>
        <v>0</v>
      </c>
      <c r="L236" s="8">
        <f>L237</f>
        <v>0</v>
      </c>
      <c r="M236" s="8">
        <v>54570</v>
      </c>
      <c r="N236" s="8">
        <f t="shared" si="46"/>
        <v>130</v>
      </c>
      <c r="O236" s="8">
        <v>0</v>
      </c>
    </row>
    <row r="237" spans="1:15" s="83" customFormat="1" ht="34.5" customHeight="1" hidden="1">
      <c r="A237" s="5" t="s">
        <v>431</v>
      </c>
      <c r="B237" s="6">
        <v>951</v>
      </c>
      <c r="C237" s="6" t="s">
        <v>64</v>
      </c>
      <c r="D237" s="7" t="s">
        <v>125</v>
      </c>
      <c r="E237" s="7" t="s">
        <v>16</v>
      </c>
      <c r="F237" s="7">
        <v>346</v>
      </c>
      <c r="G237" s="7">
        <v>123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 t="shared" si="46"/>
        <v>0</v>
      </c>
      <c r="O237" s="8">
        <v>0</v>
      </c>
    </row>
    <row r="238" spans="1:254" s="68" customFormat="1" ht="21.75" customHeight="1">
      <c r="A238" s="1" t="s">
        <v>418</v>
      </c>
      <c r="B238" s="2">
        <v>951</v>
      </c>
      <c r="C238" s="2" t="s">
        <v>64</v>
      </c>
      <c r="D238" s="3" t="s">
        <v>341</v>
      </c>
      <c r="E238" s="3" t="s">
        <v>1</v>
      </c>
      <c r="F238" s="3" t="s">
        <v>1</v>
      </c>
      <c r="G238" s="3" t="s">
        <v>1</v>
      </c>
      <c r="H238" s="4">
        <f aca="true" t="shared" si="64" ref="H238:M238">H239</f>
        <v>50000</v>
      </c>
      <c r="I238" s="4">
        <f t="shared" si="64"/>
        <v>49630</v>
      </c>
      <c r="J238" s="4">
        <f t="shared" si="64"/>
        <v>49630</v>
      </c>
      <c r="K238" s="4">
        <f t="shared" si="64"/>
        <v>0</v>
      </c>
      <c r="L238" s="4">
        <f t="shared" si="64"/>
        <v>0</v>
      </c>
      <c r="M238" s="4">
        <f t="shared" si="64"/>
        <v>49630</v>
      </c>
      <c r="N238" s="4">
        <f t="shared" si="46"/>
        <v>370</v>
      </c>
      <c r="O238" s="4">
        <v>0</v>
      </c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  <c r="GK238" s="84"/>
      <c r="GL238" s="84"/>
      <c r="GM238" s="84"/>
      <c r="GN238" s="84"/>
      <c r="GO238" s="84"/>
      <c r="GP238" s="84"/>
      <c r="GQ238" s="84"/>
      <c r="GR238" s="84"/>
      <c r="GS238" s="84"/>
      <c r="GT238" s="84"/>
      <c r="GU238" s="84"/>
      <c r="GV238" s="84"/>
      <c r="GW238" s="84"/>
      <c r="GX238" s="84"/>
      <c r="GY238" s="84"/>
      <c r="GZ238" s="84"/>
      <c r="HA238" s="84"/>
      <c r="HB238" s="84"/>
      <c r="HC238" s="84"/>
      <c r="HD238" s="84"/>
      <c r="HE238" s="84"/>
      <c r="HF238" s="84"/>
      <c r="HG238" s="84"/>
      <c r="HH238" s="84"/>
      <c r="HI238" s="84"/>
      <c r="HJ238" s="84"/>
      <c r="HK238" s="84"/>
      <c r="HL238" s="84"/>
      <c r="HM238" s="84"/>
      <c r="HN238" s="84"/>
      <c r="HO238" s="84"/>
      <c r="HP238" s="84"/>
      <c r="HQ238" s="84"/>
      <c r="HR238" s="84"/>
      <c r="HS238" s="84"/>
      <c r="HT238" s="84"/>
      <c r="HU238" s="84"/>
      <c r="HV238" s="84"/>
      <c r="HW238" s="84"/>
      <c r="HX238" s="84"/>
      <c r="HY238" s="84"/>
      <c r="HZ238" s="84"/>
      <c r="IA238" s="84"/>
      <c r="IB238" s="84"/>
      <c r="IC238" s="84"/>
      <c r="ID238" s="84"/>
      <c r="IE238" s="84"/>
      <c r="IF238" s="84"/>
      <c r="IG238" s="84"/>
      <c r="IH238" s="84"/>
      <c r="II238" s="84"/>
      <c r="IJ238" s="84"/>
      <c r="IK238" s="84"/>
      <c r="IL238" s="84"/>
      <c r="IM238" s="84"/>
      <c r="IN238" s="84"/>
      <c r="IO238" s="84"/>
      <c r="IP238" s="84"/>
      <c r="IQ238" s="84"/>
      <c r="IR238" s="84"/>
      <c r="IS238" s="84"/>
      <c r="IT238" s="84"/>
    </row>
    <row r="239" spans="1:15" s="83" customFormat="1" ht="21" customHeight="1">
      <c r="A239" s="5" t="s">
        <v>14</v>
      </c>
      <c r="B239" s="6">
        <v>951</v>
      </c>
      <c r="C239" s="6" t="s">
        <v>64</v>
      </c>
      <c r="D239" s="7" t="s">
        <v>341</v>
      </c>
      <c r="E239" s="7" t="s">
        <v>16</v>
      </c>
      <c r="F239" s="7">
        <v>220</v>
      </c>
      <c r="G239" s="7" t="s">
        <v>1</v>
      </c>
      <c r="H239" s="8">
        <f>H240+H241</f>
        <v>50000</v>
      </c>
      <c r="I239" s="8">
        <f>I240+I241</f>
        <v>49630</v>
      </c>
      <c r="J239" s="8">
        <f>J240+J241</f>
        <v>49630</v>
      </c>
      <c r="K239" s="8">
        <f>K241</f>
        <v>0</v>
      </c>
      <c r="L239" s="8">
        <f>L241</f>
        <v>0</v>
      </c>
      <c r="M239" s="8">
        <f>M240+M241</f>
        <v>49630</v>
      </c>
      <c r="N239" s="8">
        <f t="shared" si="46"/>
        <v>370</v>
      </c>
      <c r="O239" s="8">
        <v>0</v>
      </c>
    </row>
    <row r="240" spans="1:15" s="83" customFormat="1" ht="22.5" customHeight="1">
      <c r="A240" s="5" t="s">
        <v>17</v>
      </c>
      <c r="B240" s="6">
        <v>951</v>
      </c>
      <c r="C240" s="6" t="s">
        <v>64</v>
      </c>
      <c r="D240" s="7" t="s">
        <v>341</v>
      </c>
      <c r="E240" s="7" t="s">
        <v>16</v>
      </c>
      <c r="F240" s="7">
        <v>226</v>
      </c>
      <c r="G240" s="31" t="s">
        <v>405</v>
      </c>
      <c r="H240" s="8">
        <v>50000</v>
      </c>
      <c r="I240" s="8">
        <v>49630</v>
      </c>
      <c r="J240" s="8">
        <v>49630</v>
      </c>
      <c r="K240" s="8">
        <v>0</v>
      </c>
      <c r="L240" s="8">
        <v>0</v>
      </c>
      <c r="M240" s="8">
        <v>49630</v>
      </c>
      <c r="N240" s="8">
        <f t="shared" si="46"/>
        <v>370</v>
      </c>
      <c r="O240" s="8">
        <v>0</v>
      </c>
    </row>
    <row r="241" spans="1:15" s="83" customFormat="1" ht="22.5" customHeight="1" hidden="1">
      <c r="A241" s="5" t="s">
        <v>17</v>
      </c>
      <c r="B241" s="6">
        <v>951</v>
      </c>
      <c r="C241" s="6" t="s">
        <v>64</v>
      </c>
      <c r="D241" s="7" t="s">
        <v>341</v>
      </c>
      <c r="E241" s="7" t="s">
        <v>16</v>
      </c>
      <c r="F241" s="7">
        <v>226</v>
      </c>
      <c r="G241" s="31" t="s">
        <v>442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46"/>
        <v>0</v>
      </c>
      <c r="O241" s="8">
        <v>0</v>
      </c>
    </row>
    <row r="242" spans="1:254" s="68" customFormat="1" ht="24.75" customHeight="1" hidden="1">
      <c r="A242" s="1" t="s">
        <v>322</v>
      </c>
      <c r="B242" s="2">
        <v>951</v>
      </c>
      <c r="C242" s="2" t="s">
        <v>64</v>
      </c>
      <c r="D242" s="3" t="s">
        <v>321</v>
      </c>
      <c r="E242" s="7"/>
      <c r="F242" s="7"/>
      <c r="G242" s="7"/>
      <c r="H242" s="4">
        <f aca="true" t="shared" si="65" ref="H242:M242">H243+H247+H245</f>
        <v>0</v>
      </c>
      <c r="I242" s="4">
        <f t="shared" si="65"/>
        <v>0</v>
      </c>
      <c r="J242" s="4">
        <f t="shared" si="65"/>
        <v>0</v>
      </c>
      <c r="K242" s="4">
        <f t="shared" si="65"/>
        <v>0</v>
      </c>
      <c r="L242" s="4">
        <f t="shared" si="65"/>
        <v>0</v>
      </c>
      <c r="M242" s="4">
        <f t="shared" si="65"/>
        <v>0</v>
      </c>
      <c r="N242" s="8">
        <f t="shared" si="46"/>
        <v>0</v>
      </c>
      <c r="O242" s="8">
        <v>0</v>
      </c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  <c r="GK242" s="84"/>
      <c r="GL242" s="84"/>
      <c r="GM242" s="84"/>
      <c r="GN242" s="84"/>
      <c r="GO242" s="84"/>
      <c r="GP242" s="84"/>
      <c r="GQ242" s="84"/>
      <c r="GR242" s="84"/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  <c r="HC242" s="84"/>
      <c r="HD242" s="84"/>
      <c r="HE242" s="84"/>
      <c r="HF242" s="84"/>
      <c r="HG242" s="84"/>
      <c r="HH242" s="84"/>
      <c r="HI242" s="84"/>
      <c r="HJ242" s="84"/>
      <c r="HK242" s="84"/>
      <c r="HL242" s="84"/>
      <c r="HM242" s="84"/>
      <c r="HN242" s="84"/>
      <c r="HO242" s="84"/>
      <c r="HP242" s="84"/>
      <c r="HQ242" s="84"/>
      <c r="HR242" s="84"/>
      <c r="HS242" s="84"/>
      <c r="HT242" s="84"/>
      <c r="HU242" s="84"/>
      <c r="HV242" s="84"/>
      <c r="HW242" s="84"/>
      <c r="HX242" s="84"/>
      <c r="HY242" s="84"/>
      <c r="HZ242" s="84"/>
      <c r="IA242" s="84"/>
      <c r="IB242" s="84"/>
      <c r="IC242" s="84"/>
      <c r="ID242" s="84"/>
      <c r="IE242" s="84"/>
      <c r="IF242" s="84"/>
      <c r="IG242" s="84"/>
      <c r="IH242" s="84"/>
      <c r="II242" s="84"/>
      <c r="IJ242" s="84"/>
      <c r="IK242" s="84"/>
      <c r="IL242" s="84"/>
      <c r="IM242" s="84"/>
      <c r="IN242" s="84"/>
      <c r="IO242" s="84"/>
      <c r="IP242" s="84"/>
      <c r="IQ242" s="84"/>
      <c r="IR242" s="84"/>
      <c r="IS242" s="84"/>
      <c r="IT242" s="84"/>
    </row>
    <row r="243" spans="1:15" s="83" customFormat="1" ht="20.25" customHeight="1" hidden="1">
      <c r="A243" s="5" t="s">
        <v>14</v>
      </c>
      <c r="B243" s="6">
        <v>951</v>
      </c>
      <c r="C243" s="6" t="s">
        <v>64</v>
      </c>
      <c r="D243" s="7" t="s">
        <v>321</v>
      </c>
      <c r="E243" s="7" t="s">
        <v>16</v>
      </c>
      <c r="F243" s="7" t="s">
        <v>15</v>
      </c>
      <c r="G243" s="7" t="s">
        <v>1</v>
      </c>
      <c r="H243" s="8">
        <f aca="true" t="shared" si="66" ref="H243:M243">H244</f>
        <v>0</v>
      </c>
      <c r="I243" s="8">
        <f t="shared" si="66"/>
        <v>0</v>
      </c>
      <c r="J243" s="8">
        <f t="shared" si="66"/>
        <v>0</v>
      </c>
      <c r="K243" s="8">
        <f t="shared" si="66"/>
        <v>0</v>
      </c>
      <c r="L243" s="8">
        <f t="shared" si="66"/>
        <v>0</v>
      </c>
      <c r="M243" s="8">
        <f t="shared" si="66"/>
        <v>0</v>
      </c>
      <c r="N243" s="8">
        <f t="shared" si="46"/>
        <v>0</v>
      </c>
      <c r="O243" s="8">
        <v>0</v>
      </c>
    </row>
    <row r="244" spans="1:15" s="83" customFormat="1" ht="19.5" customHeight="1" hidden="1">
      <c r="A244" s="5" t="s">
        <v>24</v>
      </c>
      <c r="B244" s="6">
        <v>951</v>
      </c>
      <c r="C244" s="6" t="s">
        <v>64</v>
      </c>
      <c r="D244" s="7" t="s">
        <v>321</v>
      </c>
      <c r="E244" s="7" t="s">
        <v>16</v>
      </c>
      <c r="F244" s="7" t="s">
        <v>25</v>
      </c>
      <c r="G244" s="7" t="s">
        <v>8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f t="shared" si="46"/>
        <v>0</v>
      </c>
      <c r="O244" s="8">
        <v>0</v>
      </c>
    </row>
    <row r="245" spans="1:15" s="83" customFormat="1" ht="19.5" customHeight="1" hidden="1">
      <c r="A245" s="5"/>
      <c r="B245" s="6">
        <v>951</v>
      </c>
      <c r="C245" s="6" t="s">
        <v>64</v>
      </c>
      <c r="D245" s="7" t="s">
        <v>125</v>
      </c>
      <c r="E245" s="7" t="s">
        <v>16</v>
      </c>
      <c r="F245" s="7">
        <v>310</v>
      </c>
      <c r="G245" s="7" t="s">
        <v>1</v>
      </c>
      <c r="H245" s="8">
        <f aca="true" t="shared" si="67" ref="H245:M245">H246</f>
        <v>0</v>
      </c>
      <c r="I245" s="8">
        <f t="shared" si="67"/>
        <v>0</v>
      </c>
      <c r="J245" s="8">
        <f t="shared" si="67"/>
        <v>0</v>
      </c>
      <c r="K245" s="8">
        <f t="shared" si="67"/>
        <v>0</v>
      </c>
      <c r="L245" s="8">
        <f t="shared" si="67"/>
        <v>0</v>
      </c>
      <c r="M245" s="8">
        <f t="shared" si="67"/>
        <v>0</v>
      </c>
      <c r="N245" s="8">
        <f t="shared" si="46"/>
        <v>0</v>
      </c>
      <c r="O245" s="8">
        <v>0</v>
      </c>
    </row>
    <row r="246" spans="1:15" s="83" customFormat="1" ht="19.5" customHeight="1" hidden="1">
      <c r="A246" s="5"/>
      <c r="B246" s="6">
        <v>951</v>
      </c>
      <c r="C246" s="6" t="s">
        <v>64</v>
      </c>
      <c r="D246" s="7" t="s">
        <v>125</v>
      </c>
      <c r="E246" s="7" t="s">
        <v>16</v>
      </c>
      <c r="F246" s="7">
        <v>310</v>
      </c>
      <c r="G246" s="7" t="s">
        <v>8</v>
      </c>
      <c r="H246" s="8">
        <v>0</v>
      </c>
      <c r="I246" s="8">
        <v>0</v>
      </c>
      <c r="J246" s="8">
        <v>0</v>
      </c>
      <c r="K246" s="8"/>
      <c r="L246" s="8"/>
      <c r="M246" s="8">
        <v>0</v>
      </c>
      <c r="N246" s="8">
        <f t="shared" si="46"/>
        <v>0</v>
      </c>
      <c r="O246" s="8">
        <v>0</v>
      </c>
    </row>
    <row r="247" spans="1:15" s="83" customFormat="1" ht="20.25" customHeight="1" hidden="1">
      <c r="A247" s="5" t="s">
        <v>19</v>
      </c>
      <c r="B247" s="6">
        <v>951</v>
      </c>
      <c r="C247" s="6" t="s">
        <v>64</v>
      </c>
      <c r="D247" s="7" t="s">
        <v>321</v>
      </c>
      <c r="E247" s="7" t="s">
        <v>16</v>
      </c>
      <c r="F247" s="7" t="s">
        <v>20</v>
      </c>
      <c r="G247" s="7" t="s">
        <v>1</v>
      </c>
      <c r="H247" s="8">
        <f aca="true" t="shared" si="68" ref="H247:M247">H248</f>
        <v>0</v>
      </c>
      <c r="I247" s="8">
        <f t="shared" si="68"/>
        <v>0</v>
      </c>
      <c r="J247" s="8">
        <f t="shared" si="68"/>
        <v>0</v>
      </c>
      <c r="K247" s="8">
        <f t="shared" si="68"/>
        <v>0</v>
      </c>
      <c r="L247" s="8">
        <f t="shared" si="68"/>
        <v>0</v>
      </c>
      <c r="M247" s="8">
        <f t="shared" si="68"/>
        <v>0</v>
      </c>
      <c r="N247" s="8">
        <f t="shared" si="46"/>
        <v>0</v>
      </c>
      <c r="O247" s="8">
        <v>0</v>
      </c>
    </row>
    <row r="248" spans="1:15" s="83" customFormat="1" ht="18.75" customHeight="1" hidden="1">
      <c r="A248" s="5" t="s">
        <v>19</v>
      </c>
      <c r="B248" s="6">
        <v>951</v>
      </c>
      <c r="C248" s="6" t="s">
        <v>64</v>
      </c>
      <c r="D248" s="7" t="s">
        <v>321</v>
      </c>
      <c r="E248" s="7" t="s">
        <v>16</v>
      </c>
      <c r="F248" s="7" t="s">
        <v>20</v>
      </c>
      <c r="G248" s="7" t="s">
        <v>8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 t="shared" si="46"/>
        <v>0</v>
      </c>
      <c r="O248" s="8">
        <v>0</v>
      </c>
    </row>
    <row r="249" spans="1:254" s="68" customFormat="1" ht="32.25" customHeight="1">
      <c r="A249" s="1" t="s">
        <v>420</v>
      </c>
      <c r="B249" s="2">
        <v>951</v>
      </c>
      <c r="C249" s="2" t="s">
        <v>64</v>
      </c>
      <c r="D249" s="3" t="s">
        <v>419</v>
      </c>
      <c r="E249" s="3" t="s">
        <v>1</v>
      </c>
      <c r="F249" s="3" t="s">
        <v>1</v>
      </c>
      <c r="G249" s="3" t="s">
        <v>1</v>
      </c>
      <c r="H249" s="4">
        <f aca="true" t="shared" si="69" ref="H249:M249">H250</f>
        <v>10000</v>
      </c>
      <c r="I249" s="4">
        <f t="shared" si="69"/>
        <v>0</v>
      </c>
      <c r="J249" s="4">
        <f t="shared" si="69"/>
        <v>0</v>
      </c>
      <c r="K249" s="4">
        <f t="shared" si="69"/>
        <v>0</v>
      </c>
      <c r="L249" s="4">
        <f t="shared" si="69"/>
        <v>0</v>
      </c>
      <c r="M249" s="4">
        <f t="shared" si="69"/>
        <v>0</v>
      </c>
      <c r="N249" s="4">
        <f>H249-J249</f>
        <v>10000</v>
      </c>
      <c r="O249" s="4">
        <v>0</v>
      </c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84"/>
      <c r="GD249" s="84"/>
      <c r="GE249" s="84"/>
      <c r="GF249" s="84"/>
      <c r="GG249" s="84"/>
      <c r="GH249" s="84"/>
      <c r="GI249" s="84"/>
      <c r="GJ249" s="84"/>
      <c r="GK249" s="84"/>
      <c r="GL249" s="84"/>
      <c r="GM249" s="84"/>
      <c r="GN249" s="84"/>
      <c r="GO249" s="84"/>
      <c r="GP249" s="84"/>
      <c r="GQ249" s="84"/>
      <c r="GR249" s="84"/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  <c r="HC249" s="84"/>
      <c r="HD249" s="84"/>
      <c r="HE249" s="84"/>
      <c r="HF249" s="84"/>
      <c r="HG249" s="84"/>
      <c r="HH249" s="84"/>
      <c r="HI249" s="84"/>
      <c r="HJ249" s="84"/>
      <c r="HK249" s="84"/>
      <c r="HL249" s="84"/>
      <c r="HM249" s="84"/>
      <c r="HN249" s="84"/>
      <c r="HO249" s="84"/>
      <c r="HP249" s="84"/>
      <c r="HQ249" s="84"/>
      <c r="HR249" s="84"/>
      <c r="HS249" s="84"/>
      <c r="HT249" s="84"/>
      <c r="HU249" s="84"/>
      <c r="HV249" s="84"/>
      <c r="HW249" s="84"/>
      <c r="HX249" s="84"/>
      <c r="HY249" s="84"/>
      <c r="HZ249" s="84"/>
      <c r="IA249" s="84"/>
      <c r="IB249" s="84"/>
      <c r="IC249" s="84"/>
      <c r="ID249" s="84"/>
      <c r="IE249" s="84"/>
      <c r="IF249" s="84"/>
      <c r="IG249" s="84"/>
      <c r="IH249" s="84"/>
      <c r="II249" s="84"/>
      <c r="IJ249" s="84"/>
      <c r="IK249" s="84"/>
      <c r="IL249" s="84"/>
      <c r="IM249" s="84"/>
      <c r="IN249" s="84"/>
      <c r="IO249" s="84"/>
      <c r="IP249" s="84"/>
      <c r="IQ249" s="84"/>
      <c r="IR249" s="84"/>
      <c r="IS249" s="84"/>
      <c r="IT249" s="84"/>
    </row>
    <row r="250" spans="1:15" s="83" customFormat="1" ht="21" customHeight="1">
      <c r="A250" s="5" t="s">
        <v>14</v>
      </c>
      <c r="B250" s="6">
        <v>951</v>
      </c>
      <c r="C250" s="6" t="s">
        <v>64</v>
      </c>
      <c r="D250" s="7" t="s">
        <v>419</v>
      </c>
      <c r="E250" s="7" t="s">
        <v>16</v>
      </c>
      <c r="F250" s="7">
        <v>220</v>
      </c>
      <c r="G250" s="7" t="s">
        <v>1</v>
      </c>
      <c r="H250" s="8">
        <f>H251+H252</f>
        <v>10000</v>
      </c>
      <c r="I250" s="8">
        <f>I251+I252</f>
        <v>0</v>
      </c>
      <c r="J250" s="8">
        <f>J251+J252</f>
        <v>0</v>
      </c>
      <c r="K250" s="8">
        <f>K252</f>
        <v>0</v>
      </c>
      <c r="L250" s="8">
        <f>L252</f>
        <v>0</v>
      </c>
      <c r="M250" s="8">
        <f>M251+M252</f>
        <v>0</v>
      </c>
      <c r="N250" s="8">
        <f>H250-J250</f>
        <v>10000</v>
      </c>
      <c r="O250" s="8">
        <v>0</v>
      </c>
    </row>
    <row r="251" spans="1:15" s="83" customFormat="1" ht="22.5" customHeight="1">
      <c r="A251" s="5" t="s">
        <v>24</v>
      </c>
      <c r="B251" s="6">
        <v>951</v>
      </c>
      <c r="C251" s="6" t="s">
        <v>64</v>
      </c>
      <c r="D251" s="7" t="s">
        <v>419</v>
      </c>
      <c r="E251" s="7" t="s">
        <v>16</v>
      </c>
      <c r="F251" s="7">
        <v>225</v>
      </c>
      <c r="G251" s="31" t="s">
        <v>405</v>
      </c>
      <c r="H251" s="8">
        <v>10000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f>H251-J251</f>
        <v>10000</v>
      </c>
      <c r="O251" s="8">
        <v>0</v>
      </c>
    </row>
    <row r="252" spans="1:15" s="83" customFormat="1" ht="22.5" customHeight="1" hidden="1">
      <c r="A252" s="5" t="s">
        <v>17</v>
      </c>
      <c r="B252" s="6">
        <v>951</v>
      </c>
      <c r="C252" s="6" t="s">
        <v>64</v>
      </c>
      <c r="D252" s="7" t="s">
        <v>419</v>
      </c>
      <c r="E252" s="7" t="s">
        <v>16</v>
      </c>
      <c r="F252" s="7">
        <v>226</v>
      </c>
      <c r="G252" s="31" t="s">
        <v>88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>H252-J252</f>
        <v>0</v>
      </c>
      <c r="O252" s="8">
        <v>0</v>
      </c>
    </row>
    <row r="253" spans="1:254" s="68" customFormat="1" ht="70.5" customHeight="1">
      <c r="A253" s="1" t="s">
        <v>117</v>
      </c>
      <c r="B253" s="2">
        <v>951</v>
      </c>
      <c r="C253" s="2" t="s">
        <v>339</v>
      </c>
      <c r="D253" s="30" t="s">
        <v>118</v>
      </c>
      <c r="E253" s="3" t="s">
        <v>1</v>
      </c>
      <c r="F253" s="3" t="s">
        <v>1</v>
      </c>
      <c r="G253" s="3" t="s">
        <v>1</v>
      </c>
      <c r="H253" s="4">
        <f>H254</f>
        <v>15000</v>
      </c>
      <c r="I253" s="4">
        <f aca="true" t="shared" si="70" ref="I253:M254">I254</f>
        <v>9000</v>
      </c>
      <c r="J253" s="4">
        <f t="shared" si="70"/>
        <v>9000</v>
      </c>
      <c r="K253" s="4">
        <f t="shared" si="70"/>
        <v>0</v>
      </c>
      <c r="L253" s="4">
        <f t="shared" si="70"/>
        <v>0</v>
      </c>
      <c r="M253" s="4">
        <f t="shared" si="70"/>
        <v>9000</v>
      </c>
      <c r="N253" s="4">
        <f aca="true" t="shared" si="71" ref="N253:N268">H253-J253</f>
        <v>6000</v>
      </c>
      <c r="O253" s="4">
        <v>0</v>
      </c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84"/>
      <c r="FT253" s="84"/>
      <c r="FU253" s="84"/>
      <c r="FV253" s="84"/>
      <c r="FW253" s="84"/>
      <c r="FX253" s="84"/>
      <c r="FY253" s="84"/>
      <c r="FZ253" s="84"/>
      <c r="GA253" s="84"/>
      <c r="GB253" s="84"/>
      <c r="GC253" s="84"/>
      <c r="GD253" s="84"/>
      <c r="GE253" s="84"/>
      <c r="GF253" s="84"/>
      <c r="GG253" s="84"/>
      <c r="GH253" s="84"/>
      <c r="GI253" s="84"/>
      <c r="GJ253" s="84"/>
      <c r="GK253" s="84"/>
      <c r="GL253" s="84"/>
      <c r="GM253" s="84"/>
      <c r="GN253" s="84"/>
      <c r="GO253" s="84"/>
      <c r="GP253" s="84"/>
      <c r="GQ253" s="84"/>
      <c r="GR253" s="84"/>
      <c r="GS253" s="84"/>
      <c r="GT253" s="84"/>
      <c r="GU253" s="84"/>
      <c r="GV253" s="84"/>
      <c r="GW253" s="84"/>
      <c r="GX253" s="84"/>
      <c r="GY253" s="84"/>
      <c r="GZ253" s="84"/>
      <c r="HA253" s="84"/>
      <c r="HB253" s="84"/>
      <c r="HC253" s="84"/>
      <c r="HD253" s="84"/>
      <c r="HE253" s="84"/>
      <c r="HF253" s="84"/>
      <c r="HG253" s="84"/>
      <c r="HH253" s="84"/>
      <c r="HI253" s="84"/>
      <c r="HJ253" s="84"/>
      <c r="HK253" s="84"/>
      <c r="HL253" s="84"/>
      <c r="HM253" s="84"/>
      <c r="HN253" s="84"/>
      <c r="HO253" s="84"/>
      <c r="HP253" s="84"/>
      <c r="HQ253" s="84"/>
      <c r="HR253" s="84"/>
      <c r="HS253" s="84"/>
      <c r="HT253" s="84"/>
      <c r="HU253" s="84"/>
      <c r="HV253" s="84"/>
      <c r="HW253" s="84"/>
      <c r="HX253" s="84"/>
      <c r="HY253" s="84"/>
      <c r="HZ253" s="84"/>
      <c r="IA253" s="84"/>
      <c r="IB253" s="84"/>
      <c r="IC253" s="84"/>
      <c r="ID253" s="84"/>
      <c r="IE253" s="84"/>
      <c r="IF253" s="84"/>
      <c r="IG253" s="84"/>
      <c r="IH253" s="84"/>
      <c r="II253" s="84"/>
      <c r="IJ253" s="84"/>
      <c r="IK253" s="84"/>
      <c r="IL253" s="84"/>
      <c r="IM253" s="84"/>
      <c r="IN253" s="84"/>
      <c r="IO253" s="84"/>
      <c r="IP253" s="84"/>
      <c r="IQ253" s="84"/>
      <c r="IR253" s="84"/>
      <c r="IS253" s="84"/>
      <c r="IT253" s="84"/>
    </row>
    <row r="254" spans="1:15" s="83" customFormat="1" ht="21" customHeight="1">
      <c r="A254" s="5" t="s">
        <v>14</v>
      </c>
      <c r="B254" s="6">
        <v>951</v>
      </c>
      <c r="C254" s="6" t="s">
        <v>339</v>
      </c>
      <c r="D254" s="31" t="s">
        <v>118</v>
      </c>
      <c r="E254" s="7" t="s">
        <v>16</v>
      </c>
      <c r="F254" s="7" t="s">
        <v>15</v>
      </c>
      <c r="G254" s="7" t="s">
        <v>1</v>
      </c>
      <c r="H254" s="8">
        <f>H255</f>
        <v>15000</v>
      </c>
      <c r="I254" s="8">
        <f t="shared" si="70"/>
        <v>9000</v>
      </c>
      <c r="J254" s="8">
        <f t="shared" si="70"/>
        <v>9000</v>
      </c>
      <c r="K254" s="8">
        <f t="shared" si="70"/>
        <v>0</v>
      </c>
      <c r="L254" s="8">
        <f t="shared" si="70"/>
        <v>0</v>
      </c>
      <c r="M254" s="8">
        <f t="shared" si="70"/>
        <v>9000</v>
      </c>
      <c r="N254" s="8">
        <f t="shared" si="71"/>
        <v>6000</v>
      </c>
      <c r="O254" s="8">
        <v>0</v>
      </c>
    </row>
    <row r="255" spans="1:15" s="83" customFormat="1" ht="18" customHeight="1">
      <c r="A255" s="5" t="s">
        <v>17</v>
      </c>
      <c r="B255" s="6">
        <v>951</v>
      </c>
      <c r="C255" s="6" t="s">
        <v>339</v>
      </c>
      <c r="D255" s="31" t="s">
        <v>118</v>
      </c>
      <c r="E255" s="7" t="s">
        <v>16</v>
      </c>
      <c r="F255" s="7" t="s">
        <v>18</v>
      </c>
      <c r="G255" s="7">
        <v>100</v>
      </c>
      <c r="H255" s="8">
        <v>15000</v>
      </c>
      <c r="I255" s="8">
        <v>9000</v>
      </c>
      <c r="J255" s="8">
        <v>9000</v>
      </c>
      <c r="K255" s="8">
        <v>0</v>
      </c>
      <c r="L255" s="8">
        <v>0</v>
      </c>
      <c r="M255" s="8">
        <v>9000</v>
      </c>
      <c r="N255" s="8">
        <f t="shared" si="71"/>
        <v>6000</v>
      </c>
      <c r="O255" s="8">
        <v>0</v>
      </c>
    </row>
    <row r="256" spans="1:15" s="83" customFormat="1" ht="30.75" customHeight="1">
      <c r="A256" s="1" t="s">
        <v>446</v>
      </c>
      <c r="B256" s="2">
        <v>951</v>
      </c>
      <c r="C256" s="2" t="s">
        <v>66</v>
      </c>
      <c r="D256" s="3" t="s">
        <v>126</v>
      </c>
      <c r="E256" s="7" t="s">
        <v>1</v>
      </c>
      <c r="F256" s="7" t="s">
        <v>1</v>
      </c>
      <c r="G256" s="7" t="s">
        <v>1</v>
      </c>
      <c r="H256" s="4">
        <f aca="true" t="shared" si="72" ref="H256:M256">H257+H261</f>
        <v>6393900</v>
      </c>
      <c r="I256" s="4">
        <f t="shared" si="72"/>
        <v>2970000</v>
      </c>
      <c r="J256" s="4">
        <f t="shared" si="72"/>
        <v>2970000</v>
      </c>
      <c r="K256" s="4">
        <f t="shared" si="72"/>
        <v>0</v>
      </c>
      <c r="L256" s="4">
        <f t="shared" si="72"/>
        <v>0</v>
      </c>
      <c r="M256" s="4">
        <f t="shared" si="72"/>
        <v>2970000</v>
      </c>
      <c r="N256" s="4">
        <f t="shared" si="71"/>
        <v>3423900</v>
      </c>
      <c r="O256" s="4">
        <v>0</v>
      </c>
    </row>
    <row r="257" spans="1:15" s="83" customFormat="1" ht="22.5" customHeight="1">
      <c r="A257" s="5" t="s">
        <v>53</v>
      </c>
      <c r="B257" s="6">
        <v>951</v>
      </c>
      <c r="C257" s="6" t="s">
        <v>66</v>
      </c>
      <c r="D257" s="7" t="s">
        <v>126</v>
      </c>
      <c r="E257" s="7">
        <v>610</v>
      </c>
      <c r="F257" s="7" t="s">
        <v>54</v>
      </c>
      <c r="G257" s="7" t="s">
        <v>1</v>
      </c>
      <c r="H257" s="8">
        <f>H258+H259+H260</f>
        <v>6393900</v>
      </c>
      <c r="I257" s="8">
        <f>I258+I259+I260</f>
        <v>2970000</v>
      </c>
      <c r="J257" s="8">
        <f>J258+J259+J260</f>
        <v>2970000</v>
      </c>
      <c r="K257" s="8">
        <f>K258</f>
        <v>0</v>
      </c>
      <c r="L257" s="8">
        <f>L258</f>
        <v>0</v>
      </c>
      <c r="M257" s="8">
        <f>M258+M259+M260</f>
        <v>2970000</v>
      </c>
      <c r="N257" s="8">
        <f t="shared" si="71"/>
        <v>3423900</v>
      </c>
      <c r="O257" s="8">
        <v>0</v>
      </c>
    </row>
    <row r="258" spans="1:15" s="83" customFormat="1" ht="30.75" customHeight="1">
      <c r="A258" s="5" t="s">
        <v>56</v>
      </c>
      <c r="B258" s="6">
        <v>951</v>
      </c>
      <c r="C258" s="6" t="s">
        <v>66</v>
      </c>
      <c r="D258" s="7" t="s">
        <v>126</v>
      </c>
      <c r="E258" s="7" t="s">
        <v>67</v>
      </c>
      <c r="F258" s="7" t="s">
        <v>57</v>
      </c>
      <c r="G258" s="7">
        <v>100</v>
      </c>
      <c r="H258" s="8">
        <v>6393900</v>
      </c>
      <c r="I258" s="8">
        <v>2970000</v>
      </c>
      <c r="J258" s="8">
        <v>2970000</v>
      </c>
      <c r="K258" s="8">
        <v>0</v>
      </c>
      <c r="L258" s="8">
        <v>0</v>
      </c>
      <c r="M258" s="8">
        <v>2970000</v>
      </c>
      <c r="N258" s="8">
        <f t="shared" si="71"/>
        <v>3423900</v>
      </c>
      <c r="O258" s="8">
        <v>0</v>
      </c>
    </row>
    <row r="259" spans="1:15" s="83" customFormat="1" ht="30.75" customHeight="1" hidden="1">
      <c r="A259" s="5" t="s">
        <v>56</v>
      </c>
      <c r="B259" s="6">
        <v>951</v>
      </c>
      <c r="C259" s="6" t="s">
        <v>66</v>
      </c>
      <c r="D259" s="7" t="s">
        <v>126</v>
      </c>
      <c r="E259" s="7">
        <v>612</v>
      </c>
      <c r="F259" s="7" t="s">
        <v>57</v>
      </c>
      <c r="G259" s="7">
        <v>123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f>H259-J259</f>
        <v>0</v>
      </c>
      <c r="O259" s="8">
        <v>0</v>
      </c>
    </row>
    <row r="260" spans="1:15" s="83" customFormat="1" ht="30.75" customHeight="1" hidden="1">
      <c r="A260" s="5" t="s">
        <v>56</v>
      </c>
      <c r="B260" s="6">
        <v>951</v>
      </c>
      <c r="C260" s="6" t="s">
        <v>66</v>
      </c>
      <c r="D260" s="7" t="s">
        <v>126</v>
      </c>
      <c r="E260" s="7">
        <v>612</v>
      </c>
      <c r="F260" s="7" t="s">
        <v>57</v>
      </c>
      <c r="G260" s="7">
        <v>123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f>H260-J260</f>
        <v>0</v>
      </c>
      <c r="O260" s="8">
        <v>0</v>
      </c>
    </row>
    <row r="261" spans="1:15" s="83" customFormat="1" ht="21" customHeight="1" hidden="1">
      <c r="A261" s="5" t="s">
        <v>53</v>
      </c>
      <c r="B261" s="6">
        <v>951</v>
      </c>
      <c r="C261" s="6" t="s">
        <v>66</v>
      </c>
      <c r="D261" s="7" t="s">
        <v>126</v>
      </c>
      <c r="E261" s="7">
        <v>611</v>
      </c>
      <c r="F261" s="7" t="s">
        <v>54</v>
      </c>
      <c r="G261" s="7" t="s">
        <v>1</v>
      </c>
      <c r="H261" s="8">
        <f>H262</f>
        <v>0</v>
      </c>
      <c r="I261" s="8">
        <f>I262</f>
        <v>0</v>
      </c>
      <c r="J261" s="8">
        <f>J262</f>
        <v>0</v>
      </c>
      <c r="K261" s="8">
        <f>K263</f>
        <v>0</v>
      </c>
      <c r="L261" s="8">
        <f>L263</f>
        <v>0</v>
      </c>
      <c r="M261" s="8">
        <f>M262</f>
        <v>0</v>
      </c>
      <c r="N261" s="8">
        <f t="shared" si="71"/>
        <v>0</v>
      </c>
      <c r="O261" s="8">
        <v>0</v>
      </c>
    </row>
    <row r="262" spans="1:15" s="83" customFormat="1" ht="30.75" customHeight="1" hidden="1">
      <c r="A262" s="5" t="s">
        <v>56</v>
      </c>
      <c r="B262" s="6">
        <v>951</v>
      </c>
      <c r="C262" s="6" t="s">
        <v>66</v>
      </c>
      <c r="D262" s="7" t="s">
        <v>126</v>
      </c>
      <c r="E262" s="7">
        <v>611</v>
      </c>
      <c r="F262" s="7" t="s">
        <v>57</v>
      </c>
      <c r="G262" s="7">
        <v>104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f t="shared" si="71"/>
        <v>0</v>
      </c>
      <c r="O262" s="8">
        <v>0</v>
      </c>
    </row>
    <row r="263" spans="1:15" s="83" customFormat="1" ht="48" customHeight="1" hidden="1">
      <c r="A263" s="1" t="s">
        <v>324</v>
      </c>
      <c r="B263" s="2">
        <v>951</v>
      </c>
      <c r="C263" s="2" t="s">
        <v>66</v>
      </c>
      <c r="D263" s="3" t="s">
        <v>350</v>
      </c>
      <c r="E263" s="7" t="s">
        <v>1</v>
      </c>
      <c r="F263" s="7" t="s">
        <v>1</v>
      </c>
      <c r="G263" s="7" t="s">
        <v>1</v>
      </c>
      <c r="H263" s="4">
        <f>H264</f>
        <v>0</v>
      </c>
      <c r="I263" s="4">
        <f aca="true" t="shared" si="73" ref="I263:J270">I264</f>
        <v>0</v>
      </c>
      <c r="J263" s="4">
        <f t="shared" si="73"/>
        <v>0</v>
      </c>
      <c r="K263" s="4">
        <f aca="true" t="shared" si="74" ref="K263:O270">K264</f>
        <v>0</v>
      </c>
      <c r="L263" s="4">
        <f t="shared" si="74"/>
        <v>0</v>
      </c>
      <c r="M263" s="4">
        <f t="shared" si="74"/>
        <v>0</v>
      </c>
      <c r="N263" s="4">
        <f t="shared" si="71"/>
        <v>0</v>
      </c>
      <c r="O263" s="4">
        <v>0</v>
      </c>
    </row>
    <row r="264" spans="1:15" s="83" customFormat="1" ht="24.75" customHeight="1" hidden="1">
      <c r="A264" s="5" t="s">
        <v>53</v>
      </c>
      <c r="B264" s="6">
        <v>951</v>
      </c>
      <c r="C264" s="6" t="s">
        <v>66</v>
      </c>
      <c r="D264" s="7" t="s">
        <v>350</v>
      </c>
      <c r="E264" s="7" t="s">
        <v>67</v>
      </c>
      <c r="F264" s="7" t="s">
        <v>54</v>
      </c>
      <c r="G264" s="7" t="s">
        <v>1</v>
      </c>
      <c r="H264" s="8">
        <f>H265</f>
        <v>0</v>
      </c>
      <c r="I264" s="8">
        <f t="shared" si="73"/>
        <v>0</v>
      </c>
      <c r="J264" s="8">
        <f t="shared" si="73"/>
        <v>0</v>
      </c>
      <c r="K264" s="8">
        <f t="shared" si="74"/>
        <v>0</v>
      </c>
      <c r="L264" s="8">
        <f t="shared" si="74"/>
        <v>0</v>
      </c>
      <c r="M264" s="8">
        <f t="shared" si="74"/>
        <v>0</v>
      </c>
      <c r="N264" s="8">
        <f t="shared" si="71"/>
        <v>0</v>
      </c>
      <c r="O264" s="8">
        <v>0</v>
      </c>
    </row>
    <row r="265" spans="1:15" s="83" customFormat="1" ht="30" customHeight="1" hidden="1">
      <c r="A265" s="5" t="s">
        <v>56</v>
      </c>
      <c r="B265" s="6">
        <v>951</v>
      </c>
      <c r="C265" s="6" t="s">
        <v>66</v>
      </c>
      <c r="D265" s="7" t="s">
        <v>350</v>
      </c>
      <c r="E265" s="7" t="s">
        <v>67</v>
      </c>
      <c r="F265" s="7" t="s">
        <v>57</v>
      </c>
      <c r="G265" s="7">
        <v>316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 t="shared" si="71"/>
        <v>0</v>
      </c>
      <c r="O265" s="8">
        <v>0</v>
      </c>
    </row>
    <row r="266" spans="1:15" s="83" customFormat="1" ht="48" customHeight="1" hidden="1">
      <c r="A266" s="1" t="s">
        <v>324</v>
      </c>
      <c r="B266" s="2">
        <v>951</v>
      </c>
      <c r="C266" s="2" t="s">
        <v>66</v>
      </c>
      <c r="D266" s="3" t="s">
        <v>350</v>
      </c>
      <c r="E266" s="7" t="s">
        <v>1</v>
      </c>
      <c r="F266" s="7" t="s">
        <v>1</v>
      </c>
      <c r="G266" s="7" t="s">
        <v>1</v>
      </c>
      <c r="H266" s="4">
        <f>H267</f>
        <v>0</v>
      </c>
      <c r="I266" s="4">
        <f t="shared" si="73"/>
        <v>0</v>
      </c>
      <c r="J266" s="4">
        <f t="shared" si="73"/>
        <v>0</v>
      </c>
      <c r="K266" s="4">
        <f t="shared" si="74"/>
        <v>0</v>
      </c>
      <c r="L266" s="4">
        <f t="shared" si="74"/>
        <v>0</v>
      </c>
      <c r="M266" s="4">
        <f t="shared" si="74"/>
        <v>0</v>
      </c>
      <c r="N266" s="4">
        <f t="shared" si="71"/>
        <v>0</v>
      </c>
      <c r="O266" s="4">
        <v>0</v>
      </c>
    </row>
    <row r="267" spans="1:15" s="83" customFormat="1" ht="24.75" customHeight="1" hidden="1">
      <c r="A267" s="5" t="s">
        <v>53</v>
      </c>
      <c r="B267" s="6">
        <v>951</v>
      </c>
      <c r="C267" s="6" t="s">
        <v>66</v>
      </c>
      <c r="D267" s="7" t="s">
        <v>350</v>
      </c>
      <c r="E267" s="7" t="s">
        <v>67</v>
      </c>
      <c r="F267" s="7" t="s">
        <v>54</v>
      </c>
      <c r="G267" s="7" t="s">
        <v>1</v>
      </c>
      <c r="H267" s="8">
        <f>H268</f>
        <v>0</v>
      </c>
      <c r="I267" s="8">
        <f t="shared" si="73"/>
        <v>0</v>
      </c>
      <c r="J267" s="8">
        <f t="shared" si="73"/>
        <v>0</v>
      </c>
      <c r="K267" s="8">
        <f t="shared" si="74"/>
        <v>0</v>
      </c>
      <c r="L267" s="8">
        <f t="shared" si="74"/>
        <v>0</v>
      </c>
      <c r="M267" s="8">
        <f t="shared" si="74"/>
        <v>0</v>
      </c>
      <c r="N267" s="8">
        <f t="shared" si="71"/>
        <v>0</v>
      </c>
      <c r="O267" s="8">
        <v>0</v>
      </c>
    </row>
    <row r="268" spans="1:15" s="83" customFormat="1" ht="36" customHeight="1" hidden="1">
      <c r="A268" s="5" t="s">
        <v>56</v>
      </c>
      <c r="B268" s="6">
        <v>951</v>
      </c>
      <c r="C268" s="6" t="s">
        <v>66</v>
      </c>
      <c r="D268" s="7" t="s">
        <v>350</v>
      </c>
      <c r="E268" s="7" t="s">
        <v>67</v>
      </c>
      <c r="F268" s="7" t="s">
        <v>57</v>
      </c>
      <c r="G268" s="7">
        <v>185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f t="shared" si="71"/>
        <v>0</v>
      </c>
      <c r="O268" s="8">
        <v>0</v>
      </c>
    </row>
    <row r="269" spans="1:15" s="83" customFormat="1" ht="72.75" customHeight="1" hidden="1">
      <c r="A269" s="1" t="s">
        <v>483</v>
      </c>
      <c r="B269" s="2">
        <v>951</v>
      </c>
      <c r="C269" s="2" t="s">
        <v>66</v>
      </c>
      <c r="D269" s="2">
        <v>1010071180</v>
      </c>
      <c r="E269" s="7" t="s">
        <v>1</v>
      </c>
      <c r="F269" s="7" t="s">
        <v>1</v>
      </c>
      <c r="G269" s="7" t="s">
        <v>1</v>
      </c>
      <c r="H269" s="4">
        <f>H270</f>
        <v>0</v>
      </c>
      <c r="I269" s="4">
        <f t="shared" si="73"/>
        <v>0</v>
      </c>
      <c r="J269" s="4">
        <f t="shared" si="73"/>
        <v>0</v>
      </c>
      <c r="K269" s="4">
        <f t="shared" si="74"/>
        <v>0</v>
      </c>
      <c r="L269" s="4">
        <f t="shared" si="74"/>
        <v>0</v>
      </c>
      <c r="M269" s="4">
        <f t="shared" si="74"/>
        <v>0</v>
      </c>
      <c r="N269" s="4">
        <f t="shared" si="74"/>
        <v>0</v>
      </c>
      <c r="O269" s="4">
        <f t="shared" si="74"/>
        <v>0</v>
      </c>
    </row>
    <row r="270" spans="1:15" s="83" customFormat="1" ht="24.75" customHeight="1" hidden="1">
      <c r="A270" s="5" t="s">
        <v>53</v>
      </c>
      <c r="B270" s="6">
        <v>951</v>
      </c>
      <c r="C270" s="6" t="s">
        <v>66</v>
      </c>
      <c r="D270" s="6">
        <v>1010071180</v>
      </c>
      <c r="E270" s="7">
        <v>612</v>
      </c>
      <c r="F270" s="7" t="s">
        <v>54</v>
      </c>
      <c r="G270" s="7" t="s">
        <v>1</v>
      </c>
      <c r="H270" s="8">
        <f>H271</f>
        <v>0</v>
      </c>
      <c r="I270" s="8">
        <f t="shared" si="73"/>
        <v>0</v>
      </c>
      <c r="J270" s="8">
        <f t="shared" si="73"/>
        <v>0</v>
      </c>
      <c r="K270" s="8">
        <f t="shared" si="74"/>
        <v>0</v>
      </c>
      <c r="L270" s="8">
        <f t="shared" si="74"/>
        <v>0</v>
      </c>
      <c r="M270" s="8">
        <f t="shared" si="74"/>
        <v>0</v>
      </c>
      <c r="N270" s="8">
        <f t="shared" si="74"/>
        <v>0</v>
      </c>
      <c r="O270" s="8">
        <f t="shared" si="74"/>
        <v>0</v>
      </c>
    </row>
    <row r="271" spans="1:15" s="83" customFormat="1" ht="30" customHeight="1" hidden="1">
      <c r="A271" s="5" t="s">
        <v>56</v>
      </c>
      <c r="B271" s="6">
        <v>951</v>
      </c>
      <c r="C271" s="6" t="s">
        <v>66</v>
      </c>
      <c r="D271" s="6">
        <v>1010071180</v>
      </c>
      <c r="E271" s="7">
        <v>612</v>
      </c>
      <c r="F271" s="7" t="s">
        <v>57</v>
      </c>
      <c r="G271" s="7">
        <v>325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f>H271-I271</f>
        <v>0</v>
      </c>
      <c r="O271" s="8">
        <f>I271-J271</f>
        <v>0</v>
      </c>
    </row>
    <row r="272" spans="1:254" s="68" customFormat="1" ht="41.25" customHeight="1" hidden="1">
      <c r="A272" s="1" t="s">
        <v>68</v>
      </c>
      <c r="B272" s="2">
        <v>951</v>
      </c>
      <c r="C272" s="2" t="s">
        <v>69</v>
      </c>
      <c r="D272" s="3" t="s">
        <v>127</v>
      </c>
      <c r="E272" s="3" t="s">
        <v>1</v>
      </c>
      <c r="F272" s="3" t="s">
        <v>1</v>
      </c>
      <c r="G272" s="3" t="s">
        <v>1</v>
      </c>
      <c r="H272" s="4">
        <f>H273+H275</f>
        <v>0</v>
      </c>
      <c r="I272" s="4">
        <f>I273</f>
        <v>0</v>
      </c>
      <c r="J272" s="4">
        <f>J273</f>
        <v>0</v>
      </c>
      <c r="K272" s="4">
        <v>0</v>
      </c>
      <c r="L272" s="4">
        <v>0</v>
      </c>
      <c r="M272" s="4">
        <f>M273</f>
        <v>0</v>
      </c>
      <c r="N272" s="4">
        <f>H272-I272</f>
        <v>0</v>
      </c>
      <c r="O272" s="4">
        <f>I272-J272</f>
        <v>0</v>
      </c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  <c r="DU272" s="84"/>
      <c r="DV272" s="84"/>
      <c r="DW272" s="84"/>
      <c r="DX272" s="84"/>
      <c r="DY272" s="84"/>
      <c r="DZ272" s="84"/>
      <c r="EA272" s="84"/>
      <c r="EB272" s="84"/>
      <c r="EC272" s="84"/>
      <c r="ED272" s="84"/>
      <c r="EE272" s="84"/>
      <c r="EF272" s="84"/>
      <c r="EG272" s="84"/>
      <c r="EH272" s="84"/>
      <c r="EI272" s="84"/>
      <c r="EJ272" s="84"/>
      <c r="EK272" s="84"/>
      <c r="EL272" s="84"/>
      <c r="EM272" s="84"/>
      <c r="EN272" s="84"/>
      <c r="EO272" s="84"/>
      <c r="EP272" s="84"/>
      <c r="EQ272" s="84"/>
      <c r="ER272" s="84"/>
      <c r="ES272" s="84"/>
      <c r="ET272" s="84"/>
      <c r="EU272" s="84"/>
      <c r="EV272" s="84"/>
      <c r="EW272" s="84"/>
      <c r="EX272" s="84"/>
      <c r="EY272" s="84"/>
      <c r="EZ272" s="84"/>
      <c r="FA272" s="84"/>
      <c r="FB272" s="84"/>
      <c r="FC272" s="84"/>
      <c r="FD272" s="84"/>
      <c r="FE272" s="84"/>
      <c r="FF272" s="84"/>
      <c r="FG272" s="84"/>
      <c r="FH272" s="84"/>
      <c r="FI272" s="84"/>
      <c r="FJ272" s="84"/>
      <c r="FK272" s="84"/>
      <c r="FL272" s="84"/>
      <c r="FM272" s="84"/>
      <c r="FN272" s="84"/>
      <c r="FO272" s="84"/>
      <c r="FP272" s="84"/>
      <c r="FQ272" s="84"/>
      <c r="FR272" s="84"/>
      <c r="FS272" s="84"/>
      <c r="FT272" s="84"/>
      <c r="FU272" s="84"/>
      <c r="FV272" s="84"/>
      <c r="FW272" s="84"/>
      <c r="FX272" s="84"/>
      <c r="FY272" s="84"/>
      <c r="FZ272" s="84"/>
      <c r="GA272" s="84"/>
      <c r="GB272" s="84"/>
      <c r="GC272" s="84"/>
      <c r="GD272" s="84"/>
      <c r="GE272" s="84"/>
      <c r="GF272" s="84"/>
      <c r="GG272" s="84"/>
      <c r="GH272" s="84"/>
      <c r="GI272" s="84"/>
      <c r="GJ272" s="84"/>
      <c r="GK272" s="84"/>
      <c r="GL272" s="84"/>
      <c r="GM272" s="84"/>
      <c r="GN272" s="84"/>
      <c r="GO272" s="84"/>
      <c r="GP272" s="84"/>
      <c r="GQ272" s="84"/>
      <c r="GR272" s="84"/>
      <c r="GS272" s="84"/>
      <c r="GT272" s="84"/>
      <c r="GU272" s="84"/>
      <c r="GV272" s="84"/>
      <c r="GW272" s="84"/>
      <c r="GX272" s="84"/>
      <c r="GY272" s="84"/>
      <c r="GZ272" s="84"/>
      <c r="HA272" s="84"/>
      <c r="HB272" s="84"/>
      <c r="HC272" s="84"/>
      <c r="HD272" s="84"/>
      <c r="HE272" s="84"/>
      <c r="HF272" s="84"/>
      <c r="HG272" s="84"/>
      <c r="HH272" s="84"/>
      <c r="HI272" s="84"/>
      <c r="HJ272" s="84"/>
      <c r="HK272" s="84"/>
      <c r="HL272" s="84"/>
      <c r="HM272" s="84"/>
      <c r="HN272" s="84"/>
      <c r="HO272" s="84"/>
      <c r="HP272" s="84"/>
      <c r="HQ272" s="84"/>
      <c r="HR272" s="84"/>
      <c r="HS272" s="84"/>
      <c r="HT272" s="84"/>
      <c r="HU272" s="84"/>
      <c r="HV272" s="84"/>
      <c r="HW272" s="84"/>
      <c r="HX272" s="84"/>
      <c r="HY272" s="84"/>
      <c r="HZ272" s="84"/>
      <c r="IA272" s="84"/>
      <c r="IB272" s="84"/>
      <c r="IC272" s="84"/>
      <c r="ID272" s="84"/>
      <c r="IE272" s="84"/>
      <c r="IF272" s="84"/>
      <c r="IG272" s="84"/>
      <c r="IH272" s="84"/>
      <c r="II272" s="84"/>
      <c r="IJ272" s="84"/>
      <c r="IK272" s="84"/>
      <c r="IL272" s="84"/>
      <c r="IM272" s="84"/>
      <c r="IN272" s="84"/>
      <c r="IO272" s="84"/>
      <c r="IP272" s="84"/>
      <c r="IQ272" s="84"/>
      <c r="IR272" s="84"/>
      <c r="IS272" s="84"/>
      <c r="IT272" s="84"/>
    </row>
    <row r="273" spans="1:15" ht="25.5" customHeight="1" hidden="1">
      <c r="A273" s="5" t="s">
        <v>26</v>
      </c>
      <c r="B273" s="6">
        <v>951</v>
      </c>
      <c r="C273" s="6" t="s">
        <v>69</v>
      </c>
      <c r="D273" s="7" t="s">
        <v>127</v>
      </c>
      <c r="E273" s="7" t="s">
        <v>16</v>
      </c>
      <c r="F273" s="7">
        <v>300</v>
      </c>
      <c r="G273" s="7" t="s">
        <v>1</v>
      </c>
      <c r="H273" s="8">
        <f>H274+H276</f>
        <v>0</v>
      </c>
      <c r="I273" s="8">
        <f>I274+I276</f>
        <v>0</v>
      </c>
      <c r="J273" s="8">
        <f>J274+J276</f>
        <v>0</v>
      </c>
      <c r="K273" s="8">
        <f>K274</f>
        <v>0</v>
      </c>
      <c r="L273" s="8">
        <f>L274</f>
        <v>0</v>
      </c>
      <c r="M273" s="8">
        <f>M274+M276</f>
        <v>0</v>
      </c>
      <c r="N273" s="8">
        <f>N274</f>
        <v>0</v>
      </c>
      <c r="O273" s="8">
        <f>O274</f>
        <v>0</v>
      </c>
    </row>
    <row r="274" spans="1:15" ht="23.25" customHeight="1" hidden="1">
      <c r="A274" s="5" t="s">
        <v>26</v>
      </c>
      <c r="B274" s="6">
        <v>951</v>
      </c>
      <c r="C274" s="6" t="s">
        <v>69</v>
      </c>
      <c r="D274" s="7" t="s">
        <v>127</v>
      </c>
      <c r="E274" s="7" t="s">
        <v>16</v>
      </c>
      <c r="F274" s="7">
        <v>310</v>
      </c>
      <c r="G274" s="7" t="s">
        <v>8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f>H274-I274</f>
        <v>0</v>
      </c>
      <c r="O274" s="8">
        <f>I274-J274</f>
        <v>0</v>
      </c>
    </row>
    <row r="275" spans="1:15" ht="23.25" customHeight="1" hidden="1">
      <c r="A275" s="5" t="s">
        <v>102</v>
      </c>
      <c r="B275" s="6">
        <v>951</v>
      </c>
      <c r="C275" s="6" t="s">
        <v>69</v>
      </c>
      <c r="D275" s="7" t="s">
        <v>127</v>
      </c>
      <c r="E275" s="7" t="s">
        <v>16</v>
      </c>
      <c r="F275" s="7">
        <v>340</v>
      </c>
      <c r="G275" s="7" t="s">
        <v>1</v>
      </c>
      <c r="H275" s="8">
        <v>0</v>
      </c>
      <c r="I275" s="8">
        <f aca="true" t="shared" si="75" ref="I275:O275">I276</f>
        <v>0</v>
      </c>
      <c r="J275" s="8">
        <f t="shared" si="75"/>
        <v>0</v>
      </c>
      <c r="K275" s="8">
        <f t="shared" si="75"/>
        <v>0</v>
      </c>
      <c r="L275" s="8">
        <f t="shared" si="75"/>
        <v>0</v>
      </c>
      <c r="M275" s="8">
        <f t="shared" si="75"/>
        <v>0</v>
      </c>
      <c r="N275" s="8">
        <f t="shared" si="75"/>
        <v>0</v>
      </c>
      <c r="O275" s="8">
        <f t="shared" si="75"/>
        <v>0</v>
      </c>
    </row>
    <row r="276" spans="1:15" ht="25.5" customHeight="1" hidden="1">
      <c r="A276" s="5" t="s">
        <v>102</v>
      </c>
      <c r="B276" s="6">
        <v>951</v>
      </c>
      <c r="C276" s="6" t="s">
        <v>69</v>
      </c>
      <c r="D276" s="7" t="s">
        <v>127</v>
      </c>
      <c r="E276" s="7" t="s">
        <v>16</v>
      </c>
      <c r="F276" s="7">
        <v>340</v>
      </c>
      <c r="G276" s="7" t="s">
        <v>8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f>H276-I276</f>
        <v>0</v>
      </c>
      <c r="O276" s="8">
        <f>I276-J276</f>
        <v>0</v>
      </c>
    </row>
    <row r="277" spans="1:15" ht="30" customHeight="1">
      <c r="A277" s="104" t="s">
        <v>402</v>
      </c>
      <c r="B277" s="60">
        <v>450</v>
      </c>
      <c r="C277" s="231" t="s">
        <v>143</v>
      </c>
      <c r="D277" s="232"/>
      <c r="E277" s="232"/>
      <c r="F277" s="232"/>
      <c r="G277" s="233"/>
      <c r="H277" s="62" t="s">
        <v>143</v>
      </c>
      <c r="I277" s="62" t="s">
        <v>143</v>
      </c>
      <c r="J277" s="108">
        <v>902651.13</v>
      </c>
      <c r="K277" s="108"/>
      <c r="L277" s="108"/>
      <c r="M277" s="108">
        <v>902651.13</v>
      </c>
      <c r="N277" s="62" t="s">
        <v>143</v>
      </c>
      <c r="O277" s="62" t="s">
        <v>143</v>
      </c>
    </row>
    <row r="278" spans="1:15" ht="17.25" customHeight="1" hidden="1">
      <c r="A278" s="5"/>
      <c r="B278" s="6"/>
      <c r="C278" s="7"/>
      <c r="D278" s="7"/>
      <c r="E278" s="7"/>
      <c r="F278" s="68">
        <v>221</v>
      </c>
      <c r="G278" s="7"/>
      <c r="H278" s="8">
        <f>H17+H104</f>
        <v>55000</v>
      </c>
      <c r="I278" s="8">
        <f>I17+I104</f>
        <v>17368.87</v>
      </c>
      <c r="J278" s="8">
        <f>J17+J104</f>
        <v>17368.87</v>
      </c>
      <c r="K278" s="90">
        <v>0</v>
      </c>
      <c r="L278" s="90">
        <v>0</v>
      </c>
      <c r="M278" s="8">
        <f>M17+M104</f>
        <v>17368.87</v>
      </c>
      <c r="N278" s="8">
        <f>N17+N104</f>
        <v>37631.130000000005</v>
      </c>
      <c r="O278" s="90">
        <v>0</v>
      </c>
    </row>
    <row r="279" spans="1:15" ht="17.25" customHeight="1" hidden="1">
      <c r="A279" s="5"/>
      <c r="B279" s="6"/>
      <c r="C279" s="7"/>
      <c r="D279" s="7"/>
      <c r="E279" s="7"/>
      <c r="F279" s="68">
        <v>223</v>
      </c>
      <c r="G279" s="7"/>
      <c r="H279" s="8">
        <f>H18+H31+H215</f>
        <v>497000</v>
      </c>
      <c r="I279" s="8">
        <f>I18+I31+I215</f>
        <v>268251.6</v>
      </c>
      <c r="J279" s="8">
        <f>J18+J31+J215</f>
        <v>268251.6</v>
      </c>
      <c r="K279" s="90">
        <f aca="true" t="shared" si="76" ref="H279:L280">K18</f>
        <v>0</v>
      </c>
      <c r="L279" s="90">
        <f t="shared" si="76"/>
        <v>0</v>
      </c>
      <c r="M279" s="8">
        <f>M18+M31+M215</f>
        <v>268251.6</v>
      </c>
      <c r="N279" s="8">
        <f>N18+N31+N215</f>
        <v>228748.40000000002</v>
      </c>
      <c r="O279" s="90">
        <v>0</v>
      </c>
    </row>
    <row r="280" spans="1:15" ht="17.25" customHeight="1" hidden="1">
      <c r="A280" s="5"/>
      <c r="B280" s="6"/>
      <c r="C280" s="7"/>
      <c r="D280" s="7"/>
      <c r="E280" s="7"/>
      <c r="F280" s="68">
        <v>224</v>
      </c>
      <c r="G280" s="7"/>
      <c r="H280" s="8">
        <f t="shared" si="76"/>
        <v>0</v>
      </c>
      <c r="I280" s="8">
        <f>I19</f>
        <v>0</v>
      </c>
      <c r="J280" s="8">
        <f>J19</f>
        <v>0</v>
      </c>
      <c r="K280" s="90">
        <f t="shared" si="76"/>
        <v>0</v>
      </c>
      <c r="L280" s="90">
        <f t="shared" si="76"/>
        <v>0</v>
      </c>
      <c r="M280" s="8">
        <f>M19</f>
        <v>0</v>
      </c>
      <c r="N280" s="8">
        <f>N19</f>
        <v>0</v>
      </c>
      <c r="O280" s="90">
        <v>0</v>
      </c>
    </row>
    <row r="281" spans="1:15" ht="15" hidden="1">
      <c r="A281" s="66"/>
      <c r="B281" s="6"/>
      <c r="C281" s="67"/>
      <c r="D281" s="68"/>
      <c r="E281" s="68"/>
      <c r="F281" s="68">
        <v>225</v>
      </c>
      <c r="H281" s="69">
        <f>H20+H105+H132+H133+H208+H209+H217+H218+H221+H222+H230+H231+H251</f>
        <v>1220000</v>
      </c>
      <c r="I281" s="69">
        <f>I20+I105+I132+I133+I208+I209+I217+I218+I221+I222+I230+I231+I251</f>
        <v>955257.9199999999</v>
      </c>
      <c r="J281" s="69">
        <f>J20+J105+J132+J133+J208+J209+J217+J218+J221+J222+J230+J231+J251</f>
        <v>955257.9199999999</v>
      </c>
      <c r="K281" s="69">
        <f>K20+K133+K162+K183+K241</f>
        <v>0</v>
      </c>
      <c r="L281" s="69">
        <f>L20+L133+L162+L183+L241</f>
        <v>0</v>
      </c>
      <c r="M281" s="69">
        <f>M20+M105+M132+M133+M208+M209+M217+M218+M221+M222+M230+M231+M251</f>
        <v>955257.9199999999</v>
      </c>
      <c r="N281" s="69">
        <f>N20+N105+N132+N133+N208+N209+N217+N218+N221+N222+N230+N231+N251</f>
        <v>264742.08</v>
      </c>
      <c r="O281" s="69">
        <f>O20+O133+O162+O241</f>
        <v>0</v>
      </c>
    </row>
    <row r="282" spans="1:15" ht="15" hidden="1">
      <c r="A282" s="66"/>
      <c r="B282" s="6"/>
      <c r="C282" s="67"/>
      <c r="D282" s="68"/>
      <c r="E282" s="68"/>
      <c r="F282" s="68">
        <v>226</v>
      </c>
      <c r="H282" s="69">
        <f>H21+H34+H67+H73+H74+H77+H78+H255+H123+H134+H155+H157+H158+H223+H226+H232+H240+H241</f>
        <v>761000</v>
      </c>
      <c r="I282" s="69">
        <f>I21+I34+I67+I73+I74+I77+I78+I255+I123+I134+I155+I157+I158+I223+I226+I232+I240+I241</f>
        <v>347413.54</v>
      </c>
      <c r="J282" s="69">
        <f>J21+J34+J67+J73+J74+J77+J78+J255+J123+J134+J155+J157+J158+J223+J226+J232+J240+J241</f>
        <v>347413.54</v>
      </c>
      <c r="K282" s="69">
        <v>0</v>
      </c>
      <c r="L282" s="14">
        <v>0</v>
      </c>
      <c r="M282" s="69">
        <f>M21+M34+M67+M73+M74+M77+M78+M255+M123+M134+M155+M157+M158+M223+M226+M232+M240+M241</f>
        <v>347413.54</v>
      </c>
      <c r="N282" s="69">
        <f>N21+N34+N67+N73+N74+N77+N78+N255+N123+N134+N155+N157+N158+N223+N226+N232+N240+N241</f>
        <v>413586.46</v>
      </c>
      <c r="O282" s="14">
        <f>O21+O255+O55+O111+O114+O120+O123+O134+O149+O169+O80+O157</f>
        <v>0</v>
      </c>
    </row>
    <row r="283" spans="1:15" ht="15" hidden="1">
      <c r="A283" s="66"/>
      <c r="B283" s="6"/>
      <c r="C283" s="67"/>
      <c r="D283" s="68"/>
      <c r="E283" s="68"/>
      <c r="F283" s="68">
        <v>227</v>
      </c>
      <c r="H283" s="69">
        <f>H114</f>
        <v>1000</v>
      </c>
      <c r="I283" s="69">
        <f>I114</f>
        <v>800</v>
      </c>
      <c r="J283" s="69">
        <f>J114</f>
        <v>800</v>
      </c>
      <c r="K283" s="69">
        <v>0</v>
      </c>
      <c r="L283" s="14">
        <v>0</v>
      </c>
      <c r="M283" s="69">
        <f>M114</f>
        <v>800</v>
      </c>
      <c r="N283" s="69">
        <f>N114</f>
        <v>200</v>
      </c>
      <c r="O283" s="14">
        <v>0</v>
      </c>
    </row>
    <row r="284" spans="1:15" ht="15" hidden="1">
      <c r="A284" s="66"/>
      <c r="B284" s="6"/>
      <c r="C284" s="67"/>
      <c r="D284" s="68"/>
      <c r="E284" s="68"/>
      <c r="F284" s="68">
        <v>241</v>
      </c>
      <c r="H284" s="69">
        <f>H258+H259+H271</f>
        <v>6393900</v>
      </c>
      <c r="I284" s="69">
        <f>I258+I259+I271</f>
        <v>2970000</v>
      </c>
      <c r="J284" s="69">
        <f>J258+J259+J271</f>
        <v>2970000</v>
      </c>
      <c r="K284" s="69">
        <f>K30+K57+K58+K81+K88+K273+K22+K85</f>
        <v>0</v>
      </c>
      <c r="L284" s="14">
        <f>L30+L57+L58+L81+L88+L273+L22+L85</f>
        <v>0</v>
      </c>
      <c r="M284" s="69">
        <f>M258+M259+M271</f>
        <v>2970000</v>
      </c>
      <c r="N284" s="69">
        <f>N258+N259+N271</f>
        <v>3423900</v>
      </c>
      <c r="O284" s="69">
        <f>O51+O62+O88</f>
        <v>0</v>
      </c>
    </row>
    <row r="285" spans="1:15" ht="15" hidden="1">
      <c r="A285" s="66"/>
      <c r="B285" s="6"/>
      <c r="C285" s="67"/>
      <c r="D285" s="68"/>
      <c r="E285" s="68"/>
      <c r="F285" s="68">
        <v>251</v>
      </c>
      <c r="H285" s="69">
        <f>H40+H46+H205</f>
        <v>131700</v>
      </c>
      <c r="I285" s="69">
        <f>I40+I46+I205</f>
        <v>38253</v>
      </c>
      <c r="J285" s="69">
        <f>J40+J46+J205</f>
        <v>38253</v>
      </c>
      <c r="K285" s="69">
        <v>0</v>
      </c>
      <c r="L285" s="14">
        <v>0</v>
      </c>
      <c r="M285" s="69">
        <f>M40+M46+M205</f>
        <v>38253</v>
      </c>
      <c r="N285" s="69">
        <f>N40+N46+N205</f>
        <v>93447</v>
      </c>
      <c r="O285" s="69">
        <v>0</v>
      </c>
    </row>
    <row r="286" spans="1:15" ht="15" hidden="1">
      <c r="A286" s="66"/>
      <c r="B286" s="6"/>
      <c r="C286" s="67"/>
      <c r="D286" s="68"/>
      <c r="E286" s="68"/>
      <c r="F286" s="68">
        <v>266</v>
      </c>
      <c r="H286" s="69">
        <f>H9+H101</f>
        <v>7000</v>
      </c>
      <c r="I286" s="69">
        <f>I9+I101</f>
        <v>6470.91</v>
      </c>
      <c r="J286" s="69">
        <f>J9+J101</f>
        <v>6470.91</v>
      </c>
      <c r="K286" s="69">
        <v>0</v>
      </c>
      <c r="L286" s="14">
        <v>0</v>
      </c>
      <c r="M286" s="69">
        <f>M9+M101</f>
        <v>6470.91</v>
      </c>
      <c r="N286" s="69">
        <f>N9+N101</f>
        <v>529.0899999999999</v>
      </c>
      <c r="O286" s="69">
        <v>0</v>
      </c>
    </row>
    <row r="287" spans="1:15" ht="15" hidden="1">
      <c r="A287" s="66"/>
      <c r="B287" s="6"/>
      <c r="C287" s="67"/>
      <c r="D287" s="68"/>
      <c r="E287" s="68"/>
      <c r="F287" s="68">
        <v>291</v>
      </c>
      <c r="H287" s="69">
        <f>H63+H84</f>
        <v>81200</v>
      </c>
      <c r="I287" s="69">
        <f>I63+I84</f>
        <v>20786.37</v>
      </c>
      <c r="J287" s="69">
        <f>J63+J84</f>
        <v>20786.37</v>
      </c>
      <c r="K287" s="69">
        <f>K31+K58+K59+K82+K90+K274+K23+K87</f>
        <v>0</v>
      </c>
      <c r="L287" s="14">
        <f>L31+L58+L59+L82+L90+L274+L23+L87</f>
        <v>0</v>
      </c>
      <c r="M287" s="69">
        <f>M63+M84</f>
        <v>20786.37</v>
      </c>
      <c r="N287" s="69">
        <f>N63+N84</f>
        <v>60413.63</v>
      </c>
      <c r="O287" s="69">
        <f>O52+O63+O90</f>
        <v>0</v>
      </c>
    </row>
    <row r="288" spans="1:15" ht="15" hidden="1">
      <c r="A288" s="66"/>
      <c r="B288" s="6"/>
      <c r="C288" s="67"/>
      <c r="D288" s="68"/>
      <c r="E288" s="68"/>
      <c r="F288" s="68">
        <v>292</v>
      </c>
      <c r="H288" s="69">
        <f>H64</f>
        <v>0</v>
      </c>
      <c r="I288" s="69">
        <f>I64</f>
        <v>0</v>
      </c>
      <c r="J288" s="69">
        <f>J64</f>
        <v>0</v>
      </c>
      <c r="K288" s="69">
        <f>K32+K59+K60+K83+K91+K275+K24+K88</f>
        <v>0</v>
      </c>
      <c r="L288" s="14">
        <f>L32+L59+L60+L83+L91+L275+L24+L88</f>
        <v>0</v>
      </c>
      <c r="M288" s="69">
        <f>M64</f>
        <v>0</v>
      </c>
      <c r="N288" s="69">
        <f>N64</f>
        <v>0</v>
      </c>
      <c r="O288" s="69">
        <f>O53+O64+O91</f>
        <v>0</v>
      </c>
    </row>
    <row r="289" spans="1:15" ht="15" hidden="1">
      <c r="A289" s="66"/>
      <c r="B289" s="6"/>
      <c r="C289" s="67"/>
      <c r="D289" s="68"/>
      <c r="E289" s="68"/>
      <c r="F289" s="68">
        <v>296</v>
      </c>
      <c r="H289" s="69">
        <f>H52</f>
        <v>5000</v>
      </c>
      <c r="I289" s="69">
        <f>I52</f>
        <v>0</v>
      </c>
      <c r="J289" s="69">
        <f>J52</f>
        <v>0</v>
      </c>
      <c r="K289" s="69">
        <v>0</v>
      </c>
      <c r="L289" s="14">
        <v>0</v>
      </c>
      <c r="M289" s="69">
        <f>M52</f>
        <v>0</v>
      </c>
      <c r="N289" s="69">
        <f>N52</f>
        <v>5000</v>
      </c>
      <c r="O289" s="69">
        <v>0</v>
      </c>
    </row>
    <row r="290" spans="1:15" ht="15" hidden="1">
      <c r="A290" s="66"/>
      <c r="B290" s="6"/>
      <c r="C290" s="67"/>
      <c r="D290" s="68"/>
      <c r="E290" s="68"/>
      <c r="F290" s="68">
        <v>297</v>
      </c>
      <c r="H290" s="69">
        <f>H49+H90+H91+H202</f>
        <v>100000</v>
      </c>
      <c r="I290" s="69">
        <f>I49+I90+I91+I202</f>
        <v>100000</v>
      </c>
      <c r="J290" s="69">
        <f>J49+J90+J91+J202</f>
        <v>100000</v>
      </c>
      <c r="K290" s="69">
        <v>0</v>
      </c>
      <c r="L290" s="14">
        <v>0</v>
      </c>
      <c r="M290" s="69">
        <f>M49+M90+M91+M202</f>
        <v>100000</v>
      </c>
      <c r="N290" s="69">
        <f>N49+N90+N91+N202</f>
        <v>0</v>
      </c>
      <c r="O290" s="69">
        <v>0</v>
      </c>
    </row>
    <row r="291" spans="1:15" ht="15" hidden="1">
      <c r="A291" s="66"/>
      <c r="B291" s="6"/>
      <c r="C291" s="67"/>
      <c r="D291" s="68"/>
      <c r="E291" s="68"/>
      <c r="F291" s="68">
        <v>310</v>
      </c>
      <c r="H291" s="69">
        <f>H26+H212+H235</f>
        <v>560300</v>
      </c>
      <c r="I291" s="69">
        <f>I26+I212+I235</f>
        <v>0</v>
      </c>
      <c r="J291" s="69">
        <f>J26+J212+J235</f>
        <v>0</v>
      </c>
      <c r="K291" s="85">
        <v>0</v>
      </c>
      <c r="L291" s="86">
        <v>0</v>
      </c>
      <c r="M291" s="69">
        <f>M26+M212+M235</f>
        <v>0</v>
      </c>
      <c r="N291" s="69">
        <f>N26+N235</f>
        <v>0</v>
      </c>
      <c r="O291" s="14">
        <v>0</v>
      </c>
    </row>
    <row r="292" spans="1:15" ht="15" hidden="1">
      <c r="A292" s="66"/>
      <c r="B292" s="6"/>
      <c r="C292" s="67"/>
      <c r="D292" s="68"/>
      <c r="E292" s="68"/>
      <c r="F292" s="68">
        <v>346</v>
      </c>
      <c r="H292" s="69">
        <f>H29+H37+H70+H106+H123+H126+H236</f>
        <v>95700</v>
      </c>
      <c r="I292" s="69">
        <f>I29+I37+I70+I106+I123+I126+I236</f>
        <v>65701.03</v>
      </c>
      <c r="J292" s="69">
        <f>J29+J37+J70+J106+J123+J126+J236</f>
        <v>65701.03</v>
      </c>
      <c r="K292" s="85">
        <v>0</v>
      </c>
      <c r="L292" s="86">
        <v>0</v>
      </c>
      <c r="M292" s="69">
        <f>M29+M37+M70+M106+M123+M126+M236</f>
        <v>65701.03</v>
      </c>
      <c r="N292" s="69">
        <f>N29+N37+N70+N106+N123+N126+N236</f>
        <v>29998.97</v>
      </c>
      <c r="O292" s="14">
        <v>0</v>
      </c>
    </row>
    <row r="293" spans="1:15" ht="15" hidden="1">
      <c r="A293" s="66"/>
      <c r="B293" s="6"/>
      <c r="C293" s="67"/>
      <c r="D293" s="237" t="s">
        <v>75</v>
      </c>
      <c r="E293" s="238"/>
      <c r="F293" s="239"/>
      <c r="H293" s="69">
        <f>H5+H15+H32+H60+H65+H68+H112+H118+H121+H124+H130+H159+H200+H206+H213+H219+H224+H227+H238+H249+H253+H256+H269</f>
        <v>14853600</v>
      </c>
      <c r="I293" s="69">
        <f>I5+I15+I32+I60+I65+I68+I112+I118+I121+I124+I130+I159+I200+I206+I213+I219+I224+I227+I238+I249+I253+I256+I269</f>
        <v>6475868.62</v>
      </c>
      <c r="J293" s="69">
        <f>J5+J15+J32+J60+J65+J68+J112+J118+J121+J124+J130+J159+J200+J206+J213+J219+J224+J227+J238+J249+J253+J256+J269</f>
        <v>6475868.62</v>
      </c>
      <c r="K293" s="69">
        <f>K5+K15+K32+K60+K112+K118+K121+K159+K213+K238+K253+K256</f>
        <v>0</v>
      </c>
      <c r="L293" s="69">
        <f>L5+L15+L32+L60+L112+L118+L121+L159+L213+L238+L253+L256</f>
        <v>0</v>
      </c>
      <c r="M293" s="69">
        <f>M5+M15+M32+M60+M65+M68+M112+M118+M121+M124+M130+M159+M200+M206+M213+M219+M224+M227+M238+M249+M253+M256+M269</f>
        <v>6475868.62</v>
      </c>
      <c r="N293" s="69">
        <f>N5+N15+N32+N60+N65+N68+N112+N118+N121+N124+N130+N159+N200+N206+N213+N219+N224+N227+N238+N249+N253+N256+N269</f>
        <v>8377731.38</v>
      </c>
      <c r="O293" s="69">
        <f>O5+O15+O253+O112+O115+O118+O121+O130+O159+O166+O213+O238+O242+O256+O263+O266+O272</f>
        <v>0</v>
      </c>
    </row>
    <row r="294" spans="1:254" s="15" customFormat="1" ht="15" hidden="1">
      <c r="A294" s="70"/>
      <c r="B294" s="71"/>
      <c r="C294" s="72"/>
      <c r="D294" s="240" t="s">
        <v>76</v>
      </c>
      <c r="E294" s="241"/>
      <c r="F294" s="242"/>
      <c r="G294" s="72"/>
      <c r="H294" s="73">
        <f>H35+H38+H44+H47+H50+H71+H75+H92+H95+H98+H153+H203</f>
        <v>789300</v>
      </c>
      <c r="I294" s="73">
        <f>I35+I38+I44+I47+I50+I71+I75+I92+I95+I98+I153+I203</f>
        <v>368843.64</v>
      </c>
      <c r="J294" s="73">
        <f>J35+J38+J44+J47+J50+J71+J75+J92+J95+J98+J153+J203</f>
        <v>368843.64</v>
      </c>
      <c r="K294" s="73">
        <f>K35+K50+K75+K92+K98</f>
        <v>0</v>
      </c>
      <c r="L294" s="73">
        <f>L35+L50+L75+L92+L98</f>
        <v>0</v>
      </c>
      <c r="M294" s="73">
        <f>M35+M38+M44+M47+M50+M71+M75+M92+M95+M98+M153+M203</f>
        <v>368843.64</v>
      </c>
      <c r="N294" s="73">
        <f>N35+N38+N44+N47+N50+N71+N75+N92+N95+N98+N153+N203</f>
        <v>420456.36</v>
      </c>
      <c r="O294" s="16">
        <f>O35+O38+O41+O53+O56+O75+O98+O124</f>
        <v>0</v>
      </c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</row>
    <row r="295" spans="1:15" ht="15" hidden="1">
      <c r="A295" s="66"/>
      <c r="B295" s="6"/>
      <c r="C295" s="67"/>
      <c r="D295" s="243" t="s">
        <v>77</v>
      </c>
      <c r="E295" s="243"/>
      <c r="F295" s="243"/>
      <c r="H295" s="69">
        <f aca="true" t="shared" si="77" ref="H295:N295">H293+H294</f>
        <v>15642900</v>
      </c>
      <c r="I295" s="69">
        <f t="shared" si="77"/>
        <v>6844712.26</v>
      </c>
      <c r="J295" s="69">
        <f t="shared" si="77"/>
        <v>6844712.26</v>
      </c>
      <c r="K295" s="69">
        <f t="shared" si="77"/>
        <v>0</v>
      </c>
      <c r="L295" s="69">
        <f t="shared" si="77"/>
        <v>0</v>
      </c>
      <c r="M295" s="69">
        <f t="shared" si="77"/>
        <v>6844712.26</v>
      </c>
      <c r="N295" s="69">
        <f t="shared" si="77"/>
        <v>8798187.74</v>
      </c>
      <c r="O295" s="14">
        <f>O36+O39+O42+O54+O57+O76+O99+O125</f>
        <v>0</v>
      </c>
    </row>
    <row r="296" spans="1:254" s="17" customFormat="1" ht="15" hidden="1">
      <c r="A296" s="74"/>
      <c r="B296" s="75"/>
      <c r="C296" s="76"/>
      <c r="D296" s="76"/>
      <c r="E296" s="76"/>
      <c r="F296" s="76"/>
      <c r="G296" s="76"/>
      <c r="H296" s="107"/>
      <c r="I296" s="76"/>
      <c r="J296" s="76"/>
      <c r="K296" s="76"/>
      <c r="M296" s="27"/>
      <c r="N296" s="18"/>
      <c r="O296" s="1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</row>
    <row r="297" spans="1:14" ht="15" hidden="1">
      <c r="A297" s="66"/>
      <c r="B297" s="228" t="s">
        <v>507</v>
      </c>
      <c r="C297" s="229"/>
      <c r="D297" s="229"/>
      <c r="E297" s="230"/>
      <c r="F297" s="77">
        <v>210</v>
      </c>
      <c r="H297" s="69">
        <f>H298+H299+H300</f>
        <v>5523700</v>
      </c>
      <c r="I297" s="69">
        <f>I298+I299+I300</f>
        <v>1959041.7000000002</v>
      </c>
      <c r="J297" s="69">
        <f>J298+J299+J300</f>
        <v>1959041.7000000002</v>
      </c>
      <c r="K297" s="69">
        <f>K298+K299+K300</f>
        <v>0</v>
      </c>
      <c r="L297" s="86">
        <v>0</v>
      </c>
      <c r="M297" s="69">
        <f>M298+M299+M300</f>
        <v>1959041.7000000002</v>
      </c>
      <c r="N297" s="69">
        <f>N298+N299+N300</f>
        <v>3564658.2999999993</v>
      </c>
    </row>
    <row r="298" spans="1:15" ht="15" hidden="1">
      <c r="A298" s="66"/>
      <c r="B298" s="6"/>
      <c r="C298" s="67"/>
      <c r="D298" s="67"/>
      <c r="E298" s="67"/>
      <c r="F298" s="67">
        <v>211</v>
      </c>
      <c r="H298" s="78">
        <f>H7</f>
        <v>3875900</v>
      </c>
      <c r="I298" s="78">
        <f>I7+I8</f>
        <v>1456687.57</v>
      </c>
      <c r="J298" s="78">
        <f>J7+J8</f>
        <v>1456687.57</v>
      </c>
      <c r="K298" s="85">
        <v>0</v>
      </c>
      <c r="L298" s="86">
        <v>0</v>
      </c>
      <c r="M298" s="78">
        <f>M7</f>
        <v>1456687.57</v>
      </c>
      <c r="N298" s="78">
        <f>N7</f>
        <v>2419212.4299999997</v>
      </c>
      <c r="O298" s="14">
        <v>0</v>
      </c>
    </row>
    <row r="299" spans="1:15" ht="15" hidden="1">
      <c r="A299" s="66"/>
      <c r="B299" s="6"/>
      <c r="C299" s="67"/>
      <c r="D299" s="67"/>
      <c r="E299" s="67"/>
      <c r="F299" s="67">
        <v>212</v>
      </c>
      <c r="H299" s="8">
        <f>H13</f>
        <v>365500</v>
      </c>
      <c r="I299" s="8">
        <f>I13</f>
        <v>78590.99</v>
      </c>
      <c r="J299" s="8">
        <f>J13</f>
        <v>78590.99</v>
      </c>
      <c r="K299" s="85">
        <v>0</v>
      </c>
      <c r="L299" s="86">
        <v>0</v>
      </c>
      <c r="M299" s="8">
        <f>M13</f>
        <v>78590.99</v>
      </c>
      <c r="N299" s="8">
        <f>N13</f>
        <v>286909.01</v>
      </c>
      <c r="O299" s="14">
        <v>0</v>
      </c>
    </row>
    <row r="300" spans="1:15" ht="15" hidden="1">
      <c r="A300" s="66"/>
      <c r="B300" s="6"/>
      <c r="C300" s="67"/>
      <c r="D300" s="67"/>
      <c r="E300" s="67"/>
      <c r="F300" s="67">
        <v>213</v>
      </c>
      <c r="H300" s="8">
        <f>H10</f>
        <v>1282300</v>
      </c>
      <c r="I300" s="8">
        <f>I10</f>
        <v>423763.14</v>
      </c>
      <c r="J300" s="8">
        <f>J10</f>
        <v>423763.14</v>
      </c>
      <c r="K300" s="85">
        <v>0</v>
      </c>
      <c r="L300" s="86">
        <v>0</v>
      </c>
      <c r="M300" s="8">
        <f>M10</f>
        <v>423763.14</v>
      </c>
      <c r="N300" s="8">
        <f>N10</f>
        <v>858536.86</v>
      </c>
      <c r="O300" s="14">
        <v>0</v>
      </c>
    </row>
    <row r="301" spans="1:11" ht="15" hidden="1">
      <c r="A301" s="66"/>
      <c r="B301" s="6"/>
      <c r="C301" s="67"/>
      <c r="D301" s="67"/>
      <c r="E301" s="67"/>
      <c r="F301" s="67"/>
      <c r="J301" s="67"/>
      <c r="K301" s="67"/>
    </row>
    <row r="302" spans="4:15" ht="15" hidden="1">
      <c r="D302" s="10" t="s">
        <v>429</v>
      </c>
      <c r="F302" s="10">
        <v>211</v>
      </c>
      <c r="H302" s="69">
        <f>H100</f>
        <v>161500</v>
      </c>
      <c r="I302" s="69">
        <f>I100</f>
        <v>78873.23</v>
      </c>
      <c r="J302" s="69">
        <f>J100</f>
        <v>78873.23</v>
      </c>
      <c r="K302" s="86">
        <v>0</v>
      </c>
      <c r="L302" s="86">
        <v>0</v>
      </c>
      <c r="M302" s="69">
        <f>M100</f>
        <v>78873.23</v>
      </c>
      <c r="N302" s="69">
        <f>N100</f>
        <v>82626.77</v>
      </c>
      <c r="O302" s="14">
        <v>0</v>
      </c>
    </row>
    <row r="303" spans="6:15" ht="15" hidden="1">
      <c r="F303" s="10">
        <v>213</v>
      </c>
      <c r="H303" s="69">
        <f>H102</f>
        <v>49400</v>
      </c>
      <c r="I303" s="69">
        <f>I102</f>
        <v>16034.88</v>
      </c>
      <c r="J303" s="69">
        <f>J102</f>
        <v>16034.88</v>
      </c>
      <c r="K303" s="86">
        <v>0</v>
      </c>
      <c r="L303" s="86">
        <v>0</v>
      </c>
      <c r="M303" s="69">
        <f>M102</f>
        <v>16034.88</v>
      </c>
      <c r="N303" s="69">
        <f>N102</f>
        <v>33365.12</v>
      </c>
      <c r="O303" s="14">
        <v>0</v>
      </c>
    </row>
    <row r="304" ht="15" hidden="1">
      <c r="J304" s="67"/>
    </row>
    <row r="305" spans="4:15" ht="15" hidden="1">
      <c r="D305" s="10" t="s">
        <v>430</v>
      </c>
      <c r="F305" s="10">
        <v>211</v>
      </c>
      <c r="H305" s="69">
        <f>H8</f>
        <v>0</v>
      </c>
      <c r="I305" s="69">
        <f>I8</f>
        <v>0</v>
      </c>
      <c r="J305" s="69">
        <f>J8</f>
        <v>0</v>
      </c>
      <c r="K305" s="86">
        <v>0</v>
      </c>
      <c r="L305" s="86">
        <v>0</v>
      </c>
      <c r="M305" s="69">
        <f>M8</f>
        <v>0</v>
      </c>
      <c r="N305" s="69">
        <f>N8</f>
        <v>0</v>
      </c>
      <c r="O305" s="14">
        <v>0</v>
      </c>
    </row>
    <row r="306" spans="6:15" ht="15" hidden="1">
      <c r="F306" s="10">
        <v>212</v>
      </c>
      <c r="H306" s="69">
        <f>H14</f>
        <v>0</v>
      </c>
      <c r="I306" s="69">
        <f>I14</f>
        <v>0</v>
      </c>
      <c r="J306" s="69">
        <f>J14</f>
        <v>0</v>
      </c>
      <c r="K306" s="69">
        <f>K14</f>
        <v>0</v>
      </c>
      <c r="L306" s="86">
        <v>0</v>
      </c>
      <c r="M306" s="69">
        <f>M14</f>
        <v>0</v>
      </c>
      <c r="N306" s="69">
        <f>N14</f>
        <v>0</v>
      </c>
      <c r="O306" s="14">
        <v>0</v>
      </c>
    </row>
    <row r="307" spans="6:15" ht="15" hidden="1">
      <c r="F307" s="10">
        <v>213</v>
      </c>
      <c r="H307" s="69">
        <f>H11</f>
        <v>0</v>
      </c>
      <c r="I307" s="69">
        <f>I11</f>
        <v>0</v>
      </c>
      <c r="J307" s="69">
        <f>J11</f>
        <v>0</v>
      </c>
      <c r="K307" s="86">
        <v>0</v>
      </c>
      <c r="L307" s="86">
        <v>0</v>
      </c>
      <c r="M307" s="69">
        <f>M11</f>
        <v>0</v>
      </c>
      <c r="N307" s="69">
        <f>N11</f>
        <v>0</v>
      </c>
      <c r="O307" s="14">
        <v>0</v>
      </c>
    </row>
    <row r="308" ht="15" hidden="1">
      <c r="J308" s="67"/>
    </row>
    <row r="309" ht="15" hidden="1">
      <c r="J309" s="67"/>
    </row>
    <row r="310" ht="15" hidden="1">
      <c r="J310" s="67"/>
    </row>
    <row r="311" ht="15" hidden="1">
      <c r="J311" s="67"/>
    </row>
    <row r="312" ht="15" hidden="1">
      <c r="J312" s="67"/>
    </row>
    <row r="313" ht="15" hidden="1">
      <c r="J313" s="67"/>
    </row>
    <row r="314" spans="1:15" ht="15" hidden="1">
      <c r="A314" s="20"/>
      <c r="B314" s="21"/>
      <c r="C314" s="22"/>
      <c r="D314" s="22"/>
      <c r="E314" s="22"/>
      <c r="F314" s="22"/>
      <c r="G314" s="87"/>
      <c r="H314" s="88"/>
      <c r="I314" s="87"/>
      <c r="J314" s="87"/>
      <c r="K314" s="22"/>
      <c r="L314" s="22"/>
      <c r="M314" s="28"/>
      <c r="N314" s="23"/>
      <c r="O314" s="23"/>
    </row>
    <row r="315" spans="1:15" ht="15">
      <c r="A315" s="24"/>
      <c r="B315" s="25"/>
      <c r="C315" s="9"/>
      <c r="D315" s="9"/>
      <c r="E315" s="9"/>
      <c r="F315" s="9"/>
      <c r="G315" s="83"/>
      <c r="H315" s="89"/>
      <c r="I315" s="83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83"/>
      <c r="H316" s="89"/>
      <c r="I316" s="83"/>
      <c r="J316" s="9"/>
      <c r="K316" s="9"/>
      <c r="L316" s="9"/>
      <c r="M316" s="29"/>
      <c r="N316" s="26"/>
      <c r="O316" s="26"/>
    </row>
    <row r="317" spans="1:15" ht="18" customHeight="1">
      <c r="A317" s="24"/>
      <c r="B317" s="25"/>
      <c r="C317" s="9"/>
      <c r="D317" s="9"/>
      <c r="E317" s="9"/>
      <c r="F317" s="9"/>
      <c r="G317" s="83"/>
      <c r="H317" s="89"/>
      <c r="I317" s="83"/>
      <c r="J317" s="9"/>
      <c r="K317" s="9"/>
      <c r="L317" s="9"/>
      <c r="M317" s="29"/>
      <c r="N317" s="26"/>
      <c r="O317" s="26"/>
    </row>
    <row r="318" spans="1:15" ht="18" customHeight="1">
      <c r="A318" s="24"/>
      <c r="B318" s="25"/>
      <c r="C318" s="9"/>
      <c r="D318" s="9"/>
      <c r="E318" s="9"/>
      <c r="F318" s="9"/>
      <c r="G318" s="83"/>
      <c r="H318" s="89"/>
      <c r="I318" s="83"/>
      <c r="J318" s="9"/>
      <c r="K318" s="9"/>
      <c r="L318" s="9"/>
      <c r="M318" s="29"/>
      <c r="N318" s="26"/>
      <c r="O318" s="26"/>
    </row>
    <row r="319" spans="1:254" s="22" customFormat="1" ht="15">
      <c r="A319" s="24"/>
      <c r="B319" s="25"/>
      <c r="C319" s="9"/>
      <c r="D319" s="9"/>
      <c r="E319" s="9"/>
      <c r="F319" s="9"/>
      <c r="G319" s="83"/>
      <c r="H319" s="89"/>
      <c r="I319" s="83"/>
      <c r="J319" s="9"/>
      <c r="K319" s="9"/>
      <c r="L319" s="9"/>
      <c r="M319" s="29"/>
      <c r="N319" s="26"/>
      <c r="O319" s="26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</row>
    <row r="320" spans="1:15" ht="15">
      <c r="A320" s="24"/>
      <c r="B320" s="25"/>
      <c r="C320" s="9"/>
      <c r="D320" s="9"/>
      <c r="E320" s="9"/>
      <c r="F320" s="9"/>
      <c r="G320" s="83"/>
      <c r="H320" s="89"/>
      <c r="I320" s="83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83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83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83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83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83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83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83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83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83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83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83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83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83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83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83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83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83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83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83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83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83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83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83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83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83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83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83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83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83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83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83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83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83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83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83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83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83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83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83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83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83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83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83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83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83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83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83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83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83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83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83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83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83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83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83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83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83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83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83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83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83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83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83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83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83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83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83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83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83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83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83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83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83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83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83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83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83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83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83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83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83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83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83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83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83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83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83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83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83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83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83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83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83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83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83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83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83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83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83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83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83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83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83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83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83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83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83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83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83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83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83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83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83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83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83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83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83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83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83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83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83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83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83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83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83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83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83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83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83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83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83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83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83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83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83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83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83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83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83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83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83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83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83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83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83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83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83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83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83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83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83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83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83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83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83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83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83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83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83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83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83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83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83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83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83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83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83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83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83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83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83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83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83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83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83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83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83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83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83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83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83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83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83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83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83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83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83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83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83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83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83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83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83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83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83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83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83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83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83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83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83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83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83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83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83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83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83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83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83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83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83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83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83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83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83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83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83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83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83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83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83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83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83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83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83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83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83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83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83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83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83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83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83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83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83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83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83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83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83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83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83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83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83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83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83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83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83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83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83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83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83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83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83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83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83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83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83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83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83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83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83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83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83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83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83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83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83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83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83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83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83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83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83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83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83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83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83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83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83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83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83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83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83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83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83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83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83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83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83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83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83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83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83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83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83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83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83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83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83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83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83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83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83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83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83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83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83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83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83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83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83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83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83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83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83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83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83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83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83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83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83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83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83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83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83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83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83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83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83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83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83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83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83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83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83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83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83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83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83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83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83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83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83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83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83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83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83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83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83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83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83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83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83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83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83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83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83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83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83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83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83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83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83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83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83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83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83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83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83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83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83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83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83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83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83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83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83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83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83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83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83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83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83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83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83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83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83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83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83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83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83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83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83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83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83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83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83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83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83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83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83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83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83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83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83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83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83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83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83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83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83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83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83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83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83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83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83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83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83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83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83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83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83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83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83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83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83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83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83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83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83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83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83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83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83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83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83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83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83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83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83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83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83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83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83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83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83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83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83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83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83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83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83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83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83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83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83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83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83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83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83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83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83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83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83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83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83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83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83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83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83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83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83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83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83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83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83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83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83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83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83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83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83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83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83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83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83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83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83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83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83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83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83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83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83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83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83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83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83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83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83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83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83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83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83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83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83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83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83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83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83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83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83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83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83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83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83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83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83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83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83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83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83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83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83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83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83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83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83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83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83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83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83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83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83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83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83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83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83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83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83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83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83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83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83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83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83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83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83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83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83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83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83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83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83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83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83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83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83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83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83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83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83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83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83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83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83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83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83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83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83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83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83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83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83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83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83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83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83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83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83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83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83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83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83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83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83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83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83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83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83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83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83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83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83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83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83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83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83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83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83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83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83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83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83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83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83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83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83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83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83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83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83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83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83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83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83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83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83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83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83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83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83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83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83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83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83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83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83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83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83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83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83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83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83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83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83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83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83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83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83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83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83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83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83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83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83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83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83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83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83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83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83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83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83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83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83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83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83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83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83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83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83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83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83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83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83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83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83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83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83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83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83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83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83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83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83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83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83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83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83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83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83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83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83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83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83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83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83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83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83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83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83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83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83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83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83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83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83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83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83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83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83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83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83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83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83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83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83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83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83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83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83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83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83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83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83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83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83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83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83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83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83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83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83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83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83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83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83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83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83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83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83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83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83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83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83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83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83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83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83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83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83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83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83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83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83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83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83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83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83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83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83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83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83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83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83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83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83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83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83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83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83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83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83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83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83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83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83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83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83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83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83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83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83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83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83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83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83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83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83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83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83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83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83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83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83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83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83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83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83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83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83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83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83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83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83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83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83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83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83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83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83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83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83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83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83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83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83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83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83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83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83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83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83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83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83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83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83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83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83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83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83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83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83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83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83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83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83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83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83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83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83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83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83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83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83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83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83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83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83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83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83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83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83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83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83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83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83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83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83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83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83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83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83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83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83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83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83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83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83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83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83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83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83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83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83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83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83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83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83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83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83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83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83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83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83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83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83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83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83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83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83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83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83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83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83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83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83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83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83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83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83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83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83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83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83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83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83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83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83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83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83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83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83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83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83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83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83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83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83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83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83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83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83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83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83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83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83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83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83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83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83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83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83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83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83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83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83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83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83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83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83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83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83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83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83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83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83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83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83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83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83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83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83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83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83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83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83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83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83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83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83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83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83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83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83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83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83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83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83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83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83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83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83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83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83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83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83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83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83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83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83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83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83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83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83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83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83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83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83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83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83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83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83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83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83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83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83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83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83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83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83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83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83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83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83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83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83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83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83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83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83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83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83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83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83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83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83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83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83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83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83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83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83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83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83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83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83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83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83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83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83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83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83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83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83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83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83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83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83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83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83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83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83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83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83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83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83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83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83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83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83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83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83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83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83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83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83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83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83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83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83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83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83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83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83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83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83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83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83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83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83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83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83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83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83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83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83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83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83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83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83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83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83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83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83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83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83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83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83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83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83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83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83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83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83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83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83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83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83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83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83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83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83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83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83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83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83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83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83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83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83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83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83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83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83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83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83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83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83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83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83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83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83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83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83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83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83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83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83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83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83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83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83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83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83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83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83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83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83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83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83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83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83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83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83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83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83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83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83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83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83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83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83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83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83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83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83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83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83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83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83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83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83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83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83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83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83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83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83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83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83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83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83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83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83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83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83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83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83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83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83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83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83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83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83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83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83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83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83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83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83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83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83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83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83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83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83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83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83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83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83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83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83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83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83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83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83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83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83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83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83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83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83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83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83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83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83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83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83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83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83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83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83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83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83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83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83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83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83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83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83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83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83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83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83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83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83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83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83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83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83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83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83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83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83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83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83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83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83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83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83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83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83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83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83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83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83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83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83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83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83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83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83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83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83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83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83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83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83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83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83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83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83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83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83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83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83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83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83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83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83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83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83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83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83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83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83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83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83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83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83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83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83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83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83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83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83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83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83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83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83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83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83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83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83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83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83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83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83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83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83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83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83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83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83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83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83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83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83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83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83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83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83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83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83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83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83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83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83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83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83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83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83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83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83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83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83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83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83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83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83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83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83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83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83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83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83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83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83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83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83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83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83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83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83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83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83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83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83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83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83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83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83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83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83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83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83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83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83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83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83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83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83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83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83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83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83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83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83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83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83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83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83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83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83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83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83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83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83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83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83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83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83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83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83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83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83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83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83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83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83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83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83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83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83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83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83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83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83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83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83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83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83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83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83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83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83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83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83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83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83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83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83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83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83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83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83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83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83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83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83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83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83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83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83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83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83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83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83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83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83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83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83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83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83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83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83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83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83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83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83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83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83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83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83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83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83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83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83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83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83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83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83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83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83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83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83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83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83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83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83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83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83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83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83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83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83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83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83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83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83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83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83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83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83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83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83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83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83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83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83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83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83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83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83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83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83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83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83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83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83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83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83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83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83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83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83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83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83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83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83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83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83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83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83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83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83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83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83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83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83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83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83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83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83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83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83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83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83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83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83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83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83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83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83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83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83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83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83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83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83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83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83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83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83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83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83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83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83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83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83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83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83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83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83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83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83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83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83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83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83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83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83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83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83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83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83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83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83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83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83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83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83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83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83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83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83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83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83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83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83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83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83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83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83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83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83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83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83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83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83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83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83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83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83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83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83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83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83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83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83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83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83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83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83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83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83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83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83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83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83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83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83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83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83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83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83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83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83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83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83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83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83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83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83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83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83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83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83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83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83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83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83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83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83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83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83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83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83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83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83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83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83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83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83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83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83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83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83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83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83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83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83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83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83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83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83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83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83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83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83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83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83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83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83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83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83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83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83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83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83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83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83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83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83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83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83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83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83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83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83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83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83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83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83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83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83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83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83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83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83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83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83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83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83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83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83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83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83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83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83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83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83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83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83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83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83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83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83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83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83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83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83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83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83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83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83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83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83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83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83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83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83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83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83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83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83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83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83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83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83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83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83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83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83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83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83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83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83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83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83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83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83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83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83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83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83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83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83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83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83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83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83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83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83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83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83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83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83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83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83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83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83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83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83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83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83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83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83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83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83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83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83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83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83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83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83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83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83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83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83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83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83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83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83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83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83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83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83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83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83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83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83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83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83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83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83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83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83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83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83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83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83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83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83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83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83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83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83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83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83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83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83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83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83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83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83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83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83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83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83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83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83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83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83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83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83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83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83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83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83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83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83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83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83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83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83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83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83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83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83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83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83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83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83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83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83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83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83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83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83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83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83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83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83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83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83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83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83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83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83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83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83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83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83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83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83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83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83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83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83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83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83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83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83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83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83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83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83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83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83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83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83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83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83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83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83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83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83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83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83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83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83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83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83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83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83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83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83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83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83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83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83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83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83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83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83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83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83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83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83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83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83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83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83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83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83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83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83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83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83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83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83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83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83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83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83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83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83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83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83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83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83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83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83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83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83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83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83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83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83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83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83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83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83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83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83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83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83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83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83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83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83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83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83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83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83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83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83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83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83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83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83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83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83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83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83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83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83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83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83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83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83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83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83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83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83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83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83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83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83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83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83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83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83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83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83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83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83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83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83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83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83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83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83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83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83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83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83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83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83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83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83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83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83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83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83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83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83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83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83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83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83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83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83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83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83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83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83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83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83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83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83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83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83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83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83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83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83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83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83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83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83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83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83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83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83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83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83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83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83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83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83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83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83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83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83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83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83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83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83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83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83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83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83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83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83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83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83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83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83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83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83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83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83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83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83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83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83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83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83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83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83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83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83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83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83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83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83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83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83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83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83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83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83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83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83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83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83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83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83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83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83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83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83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83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83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83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83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83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83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83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83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83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83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83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83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83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83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83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83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83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83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83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83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83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83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83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83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83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83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83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83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83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83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83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83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83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83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83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83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83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83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83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83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83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83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83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83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83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83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83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83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83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83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83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83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83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83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83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83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83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83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83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83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83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83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83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83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83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83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83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83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83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83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83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83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83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83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83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83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83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83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83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83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83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83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83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83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83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83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83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83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83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83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83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83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83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83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83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83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83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83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83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83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83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83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83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83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83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83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83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83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83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83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83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83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83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83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83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83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83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83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83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83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83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83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83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83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83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83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83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83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83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83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83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83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83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83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83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83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83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83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83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83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83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83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83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83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83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83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83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83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83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83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83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83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83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83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83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83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83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83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83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83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83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83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83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83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83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83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83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83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83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83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83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83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83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83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83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83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83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83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83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83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83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83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83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83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83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83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83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83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83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83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83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83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83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83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83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83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83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83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83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83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83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83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83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83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83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83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83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83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83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83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83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83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83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83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83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83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83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83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83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83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83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83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83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83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83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83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83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83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83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83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83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83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83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83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83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83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83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83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83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83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83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83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83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83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83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83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83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83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83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83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83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83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83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83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83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83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83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83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83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83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83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83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83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83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83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83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83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83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83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83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83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83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83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83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83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83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83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83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83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83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83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83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83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83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83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83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83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83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83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83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83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83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83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83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83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83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83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83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83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83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83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83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83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83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83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83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83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83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83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83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83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83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83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83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83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83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83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83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83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83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83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83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83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83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83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83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83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83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83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83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83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83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83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83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83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83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83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83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83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83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83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83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83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83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83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83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83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83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83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83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83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83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83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83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83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83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83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83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83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83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83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83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83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83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83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83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83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83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83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83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83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83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83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83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83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83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83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83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83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83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83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83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83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83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83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83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83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83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83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83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83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83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83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83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83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83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83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83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83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83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83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83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83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83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83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83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83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83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83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83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83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83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83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83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83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83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83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83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83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83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83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83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83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83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83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83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83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83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83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83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83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83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83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83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83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83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83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83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83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83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83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83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83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83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83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83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83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83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83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83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83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83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83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83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83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83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83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83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83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83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83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83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83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83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83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83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83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83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83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83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83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83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83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83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83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83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83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83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83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83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83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83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83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83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83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83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83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83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83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83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83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83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83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83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83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83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83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83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83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83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83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83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83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83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83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83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83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83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83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83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83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83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83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83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83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83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83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83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83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83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83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83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83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83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83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83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83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83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83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83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83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83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83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83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83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83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83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83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83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83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83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83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83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83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83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83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83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83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83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83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83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83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83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83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83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83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83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83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83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83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83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83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83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83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83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83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83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83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83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83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83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83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83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83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83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83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83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83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83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83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83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83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83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83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83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83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83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83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83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83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83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83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83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83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83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83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83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83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83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83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83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83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83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83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83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83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83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83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83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83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83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83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83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83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83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83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83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83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83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83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83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83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83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83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83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83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83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83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83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83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83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83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83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83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83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83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83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83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83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83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83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83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83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83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83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83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83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83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83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83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83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83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83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83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83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83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83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83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83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83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83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83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83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83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83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83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83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83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83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83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83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83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83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83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83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83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83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83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83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83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83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83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83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83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83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83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83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83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83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83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83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83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83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83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83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83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83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83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83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83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83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83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83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83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83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83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83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83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83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83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83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83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83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83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83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83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83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83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83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83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83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83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83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83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83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83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83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83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83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83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83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83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83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83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83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83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83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83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83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83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83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83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83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83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83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83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83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83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83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83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83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83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83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83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83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83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83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83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83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83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83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83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83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83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83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83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83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83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83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83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83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83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83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83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83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83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83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83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83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83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83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83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83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83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83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83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83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83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83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83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83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83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83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83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83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83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83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83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83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83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83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83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83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83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83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83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83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83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83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83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83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83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83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83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83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83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83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83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83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83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83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83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83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83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83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83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83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83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83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83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83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83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83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83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83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83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83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83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83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83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83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83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83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83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83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83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83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83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83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83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83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83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83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83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83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83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83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83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83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83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83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83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83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83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83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83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83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83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83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83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83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83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83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83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83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83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83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83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83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83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83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83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83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83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83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83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83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83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83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83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83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83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83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83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83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83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83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83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83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83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83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83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83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83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83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83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83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83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83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83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83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83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83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83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83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83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83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83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83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83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83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83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83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83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83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83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83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83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83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83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83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83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83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83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83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83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83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83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83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83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83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83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83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83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83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83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83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83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83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83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83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83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83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83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83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83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83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83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83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83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83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83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83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83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83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83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83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83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83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83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83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83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83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83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83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83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83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83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83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83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83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83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83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83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83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83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83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83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83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83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83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83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83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83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83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83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83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83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83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83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83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83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83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83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83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83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83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83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83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83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83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83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83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83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83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83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83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83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83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83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83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83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83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83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83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83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83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83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83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83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83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83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83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83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83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83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83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83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83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83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83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83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83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83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83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83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83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83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83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83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83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83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83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83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83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83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83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83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83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83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83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83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83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83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83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83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83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83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83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83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83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83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83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83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83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83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83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83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83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83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83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83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83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83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83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83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83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83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83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83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83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83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83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83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83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83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83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83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83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83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83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83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83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83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83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83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83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83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83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83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83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83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83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83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83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83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83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83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83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83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83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83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83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83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83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83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83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83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83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83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83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83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83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83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83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83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83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83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83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83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83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83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83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83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83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83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83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83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83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83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83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83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83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83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83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83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83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83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83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83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83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83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83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83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83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83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83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83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83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83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83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83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83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83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83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83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83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83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83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83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83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83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83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83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83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83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83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83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83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83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83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83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83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83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83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83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83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83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83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83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83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83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83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83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83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83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83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83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83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83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83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83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83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83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83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83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83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83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83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83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83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83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83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83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83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83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83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83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83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83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83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83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83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83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83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83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83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83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83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83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83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83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83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83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83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83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83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83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83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83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83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83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83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83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83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83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83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83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83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83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83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83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83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83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83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83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83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83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83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83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83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83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83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83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83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83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83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83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83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83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83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83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83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83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83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83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83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83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83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83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83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83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83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83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83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83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83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83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83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83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83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83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83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83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83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83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83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83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83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83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83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83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83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83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83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83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83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83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83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83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83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83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83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83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83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83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83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83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83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83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83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83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83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83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83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83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83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83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83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83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83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83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83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83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83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83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83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83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83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83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83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83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83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83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83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83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83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83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83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83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83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83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83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83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83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83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83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83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83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83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83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83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83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83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83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83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83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83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83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83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83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83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83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83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83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83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83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83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83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83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83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83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83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83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83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83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83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83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83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83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83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83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83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83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83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83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83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83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83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83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83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83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83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83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83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83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83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83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83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83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83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83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83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83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83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83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83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83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83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83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83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83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83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83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83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83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83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83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83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83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83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83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83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83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83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83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83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83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83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83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83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83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83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83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83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83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83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83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83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83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83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83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83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83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83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83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83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83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83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83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83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83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83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83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83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83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83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83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83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83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83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83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83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83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83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83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83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83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83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83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83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83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83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83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83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83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83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83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83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83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83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83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83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83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83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83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83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83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83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83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83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83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83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83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83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83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83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83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83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83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83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83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83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83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83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83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83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83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83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83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83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83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83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83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83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83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83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83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83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83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83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83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83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83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83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83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83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83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83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83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83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83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83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83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83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83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83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83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83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83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83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83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83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83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83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83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83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83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83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83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83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83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83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83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83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83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83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83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83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83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83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83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83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83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83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83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83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83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83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83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83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83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83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83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83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83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83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83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83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83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83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83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83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83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83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83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83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83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83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83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83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83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83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83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83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83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83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83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83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83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83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83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83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83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83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83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83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83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83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83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83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83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83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83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83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83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83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83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83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83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83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83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83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83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83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83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83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83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83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83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83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83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83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83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83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83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83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83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83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83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83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83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83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83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83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83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83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83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83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83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83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83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83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83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83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83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83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83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83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83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83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83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83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83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83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83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83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83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83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83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83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83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83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83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83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83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83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83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83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83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83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83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83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83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83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83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83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83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83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83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83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83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83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83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83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83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83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83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83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83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83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83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83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83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83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83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83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83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83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83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83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83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83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83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83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83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83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83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83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83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83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83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83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83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83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83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83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83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83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83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83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83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83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83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83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83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83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83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83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83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83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83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83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83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83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83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83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83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83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83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83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83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83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83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83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83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83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83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83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83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83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83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83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83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83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83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83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83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83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83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83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83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83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83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83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83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83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83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83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83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83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83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83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83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83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83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83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83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83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83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83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83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83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83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83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83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83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83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83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83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83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83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83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83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83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83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83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83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83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83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83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83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83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83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83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83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83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83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83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83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83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83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83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83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83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83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83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83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83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83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83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83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83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83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83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83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83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83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83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83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83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83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83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83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83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83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83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83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83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83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83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83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83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83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83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83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83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83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83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83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83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83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83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83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83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83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83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83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83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83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83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83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83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83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83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83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83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83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83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83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83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83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83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83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83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83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83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83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83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83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83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83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83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83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83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83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83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83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83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83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83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83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83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83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83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83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83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83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83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83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83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83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83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83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83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83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83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83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83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83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83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83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83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83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83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83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83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83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83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83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83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83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83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83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83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83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83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83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83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83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83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83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83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83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83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83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83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83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83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83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83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83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83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83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83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83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83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83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83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83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83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83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83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83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83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83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83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83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83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83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83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83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83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83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83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83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83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83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83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83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83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83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83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83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83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83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83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83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83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83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83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83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83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83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83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83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83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83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83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83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83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83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83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83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83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83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83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83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83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83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83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83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83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83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83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83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83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83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83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83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83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83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83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83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83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83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83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83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83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83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83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83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83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83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83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83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83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83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83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83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83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83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83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83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83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83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83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83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83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83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83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83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83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83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83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83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83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83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83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83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83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83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83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83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83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83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83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83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83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83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83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83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83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83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83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83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83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83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83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83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83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83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83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83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83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83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83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83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83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83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83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83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83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83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83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83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83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83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83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83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83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83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83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83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83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83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83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83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83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83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83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83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83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83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83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83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83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83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83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83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83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83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83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83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83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83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83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83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83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83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83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83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83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83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83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83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83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83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83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83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83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83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83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83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83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83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83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83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83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83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83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83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83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83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83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83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83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83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83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83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83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83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83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83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83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83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83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83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83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83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83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83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83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83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83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83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83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83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83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83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83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83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83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83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83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83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83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83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83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83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83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83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83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83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83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83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83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83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83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83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83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83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83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83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83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83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83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83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83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83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83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83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83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83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83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83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83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83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83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83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83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83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83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83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83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83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83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83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83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83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83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83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83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83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83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83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83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83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83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83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83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83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83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83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83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83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83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83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83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83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83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83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83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83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83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83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83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83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83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83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83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83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83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83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83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83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83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83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83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83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83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83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83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83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83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83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83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83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83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83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83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83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83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83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83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83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83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83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83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83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83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83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83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83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83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83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83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83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83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83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83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83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83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83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83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83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83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83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83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83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83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83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83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83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83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83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83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83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83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83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83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83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83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83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83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83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83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83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83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83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83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83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83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83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83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83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83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83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83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83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83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83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83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83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83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83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83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83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83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83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83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83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83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83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83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83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83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83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83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83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83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83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83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83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83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83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83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83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83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83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83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83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83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83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83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83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83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83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83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83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83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83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83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83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83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83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83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83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83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83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83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83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83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83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83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83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83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83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83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83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83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83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83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83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83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83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83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83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83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83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83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83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83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83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83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83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83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83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83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83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83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83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83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83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83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83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83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83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83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83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83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83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83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83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83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83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83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83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83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83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83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83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83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83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83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83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83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83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83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83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83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83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83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83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83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83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83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83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83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83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83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83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83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83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83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83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83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83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83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83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83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83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83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83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83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83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83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83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83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83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83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83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83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83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83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83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83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83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83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83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83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83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83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83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83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83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83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83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83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83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83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83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83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83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83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83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83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83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83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83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83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83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83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83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83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83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83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83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83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83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83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83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83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83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83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83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83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83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83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83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83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83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83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83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83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83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83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83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83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83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83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83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83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83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83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83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83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83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83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83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83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83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83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83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83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83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83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83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83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83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83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83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83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83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83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83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83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83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83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83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83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83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83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83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83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83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83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83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83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83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83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83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83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83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83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83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83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83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83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83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83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83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83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83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83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83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83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83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83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83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83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83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83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83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83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83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83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83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83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83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83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83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83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83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83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83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83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83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83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83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83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83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83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83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83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83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83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83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83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83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83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83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83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83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83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83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83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83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83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83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83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83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83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83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83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83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83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83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83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83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83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83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83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83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83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83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83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83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83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83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83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83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83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83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83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83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83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83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83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83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83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83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83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83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83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83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83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83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83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83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83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83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83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83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83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83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83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83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83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83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83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83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83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83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83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83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83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83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83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83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83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83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83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83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83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83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83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83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83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83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83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83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83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83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83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83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83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83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83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83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83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83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83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83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83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83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83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83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83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83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83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83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83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83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83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83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83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83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83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83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83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83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83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83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83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83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83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83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83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83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83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83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83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83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83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83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83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83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83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83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83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83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83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83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83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83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83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83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83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83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83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83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83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83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83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83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83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83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83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83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83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83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83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83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83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83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83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83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83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83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83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83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83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83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83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83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83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83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83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83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83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83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83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83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83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83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83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83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83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83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83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83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83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83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83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83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83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83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83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83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83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83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83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83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83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83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83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83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83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83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83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83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83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83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83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83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83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83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83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83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83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83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83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83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83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83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83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83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83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83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83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83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83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83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83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83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83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83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83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83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83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83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83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83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83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83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83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83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83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83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83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83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83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83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83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83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83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83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83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83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83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83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83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83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83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83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83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83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83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83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83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83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83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83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83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83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83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83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83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83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83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83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83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83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83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83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83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83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83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83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83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83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83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83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83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83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83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83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83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83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83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83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83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83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83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83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83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83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83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83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83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83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83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83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83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83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83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83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83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83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83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83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83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83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83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83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83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83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83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83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83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83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83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83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83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83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83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83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83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83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83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83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83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83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83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83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83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83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83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83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83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83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83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83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83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83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83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83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83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83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83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83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83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83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83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83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83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83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83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83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83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83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83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83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83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83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83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83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83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83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83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83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83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83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83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83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83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83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83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83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83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83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83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83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83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83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83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83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83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83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83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83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83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83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83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83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83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83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83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83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83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83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83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83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83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83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83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83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83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83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83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83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83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83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83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83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83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83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83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83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83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83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83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83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83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83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83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83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83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83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83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83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83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83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83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83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83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83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83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83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83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83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83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83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83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83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83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83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83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83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83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83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83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83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83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83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83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83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83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83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83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83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83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83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83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83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83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83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83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83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83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83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83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83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83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83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83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83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83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83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83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83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83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83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83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83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83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83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83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83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83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83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83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83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83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83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83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83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83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83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83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83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83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83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83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83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83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83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83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83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83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83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83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83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83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83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83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83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83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83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83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83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83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83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83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83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83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83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83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83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83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83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83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83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83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83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83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83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83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83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83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83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83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83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83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83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83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83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83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83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83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83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83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83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83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83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83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83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83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83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83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83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83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83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83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83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83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83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83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83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83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83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83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83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83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83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83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83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83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83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83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83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83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83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83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83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83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83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83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83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83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83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83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83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83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83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83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83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83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83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83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83"/>
      <c r="J5659" s="9"/>
      <c r="K5659" s="9"/>
      <c r="L5659" s="9"/>
      <c r="M5659" s="29"/>
      <c r="N5659" s="26"/>
      <c r="O5659" s="26"/>
    </row>
    <row r="5660" spans="1:15" ht="15">
      <c r="A5660" s="24"/>
      <c r="B5660" s="25"/>
      <c r="C5660" s="9"/>
      <c r="D5660" s="9"/>
      <c r="E5660" s="9"/>
      <c r="F5660" s="9"/>
      <c r="G5660" s="83"/>
      <c r="H5660" s="89"/>
      <c r="I5660" s="83"/>
      <c r="J5660" s="9"/>
      <c r="K5660" s="9"/>
      <c r="L5660" s="9"/>
      <c r="M5660" s="29"/>
      <c r="N5660" s="26"/>
      <c r="O5660" s="26"/>
    </row>
    <row r="5661" spans="1:15" ht="15">
      <c r="A5661" s="24"/>
      <c r="B5661" s="25"/>
      <c r="C5661" s="9"/>
      <c r="D5661" s="9"/>
      <c r="E5661" s="9"/>
      <c r="F5661" s="9"/>
      <c r="G5661" s="83"/>
      <c r="H5661" s="89"/>
      <c r="I5661" s="83"/>
      <c r="J5661" s="9"/>
      <c r="K5661" s="9"/>
      <c r="L5661" s="9"/>
      <c r="M5661" s="29"/>
      <c r="N5661" s="26"/>
      <c r="O5661" s="26"/>
    </row>
    <row r="5662" spans="1:15" ht="15">
      <c r="A5662" s="24"/>
      <c r="B5662" s="25"/>
      <c r="C5662" s="9"/>
      <c r="D5662" s="9"/>
      <c r="E5662" s="9"/>
      <c r="F5662" s="9"/>
      <c r="G5662" s="83"/>
      <c r="H5662" s="89"/>
      <c r="I5662" s="83"/>
      <c r="J5662" s="9"/>
      <c r="K5662" s="9"/>
      <c r="L5662" s="9"/>
      <c r="M5662" s="29"/>
      <c r="N5662" s="26"/>
      <c r="O5662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B297:E297"/>
    <mergeCell ref="C277:G277"/>
    <mergeCell ref="D3:I3"/>
    <mergeCell ref="D293:F293"/>
    <mergeCell ref="D294:F294"/>
    <mergeCell ref="D295:F295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9">
      <selection activeCell="I39" sqref="I39:X39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380</v>
      </c>
    </row>
    <row r="2" spans="1:166" s="35" customFormat="1" ht="36.75" customHeight="1">
      <c r="A2" s="303" t="s">
        <v>157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5"/>
    </row>
    <row r="3" spans="1:166" s="35" customFormat="1" ht="33.75" customHeight="1">
      <c r="A3" s="306" t="s">
        <v>156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294" t="s">
        <v>377</v>
      </c>
      <c r="AQ3" s="294"/>
      <c r="AR3" s="294"/>
      <c r="AS3" s="294"/>
      <c r="AT3" s="294"/>
      <c r="AU3" s="294"/>
      <c r="AV3" s="295" t="s">
        <v>378</v>
      </c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8"/>
      <c r="BL3" s="295" t="s">
        <v>379</v>
      </c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8"/>
      <c r="CF3" s="312" t="s">
        <v>154</v>
      </c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295" t="s">
        <v>153</v>
      </c>
      <c r="EU3" s="296"/>
      <c r="EV3" s="296"/>
      <c r="EW3" s="296"/>
      <c r="EX3" s="296"/>
      <c r="EY3" s="296"/>
      <c r="EZ3" s="296"/>
      <c r="FA3" s="296"/>
      <c r="FB3" s="296"/>
      <c r="FC3" s="296"/>
      <c r="FD3" s="296"/>
      <c r="FE3" s="296"/>
      <c r="FF3" s="296"/>
      <c r="FG3" s="296"/>
      <c r="FH3" s="296"/>
      <c r="FI3" s="296"/>
      <c r="FJ3" s="297"/>
    </row>
    <row r="4" spans="1:166" s="35" customFormat="1" ht="74.2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294"/>
      <c r="AQ4" s="294"/>
      <c r="AR4" s="294"/>
      <c r="AS4" s="294"/>
      <c r="AT4" s="294"/>
      <c r="AU4" s="294"/>
      <c r="AV4" s="309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1"/>
      <c r="BL4" s="309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1"/>
      <c r="CF4" s="294" t="s">
        <v>376</v>
      </c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 t="s">
        <v>152</v>
      </c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 t="s">
        <v>151</v>
      </c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 t="s">
        <v>150</v>
      </c>
      <c r="EF4" s="294"/>
      <c r="EG4" s="294"/>
      <c r="EH4" s="294"/>
      <c r="EI4" s="294"/>
      <c r="EJ4" s="294"/>
      <c r="EK4" s="294"/>
      <c r="EL4" s="294"/>
      <c r="EM4" s="294"/>
      <c r="EN4" s="294"/>
      <c r="EO4" s="294"/>
      <c r="EP4" s="294"/>
      <c r="EQ4" s="294"/>
      <c r="ER4" s="294"/>
      <c r="ES4" s="294"/>
      <c r="ET4" s="298"/>
      <c r="EU4" s="299"/>
      <c r="EV4" s="299"/>
      <c r="EW4" s="299"/>
      <c r="EX4" s="299"/>
      <c r="EY4" s="299"/>
      <c r="EZ4" s="299"/>
      <c r="FA4" s="299"/>
      <c r="FB4" s="299"/>
      <c r="FC4" s="299"/>
      <c r="FD4" s="299"/>
      <c r="FE4" s="299"/>
      <c r="FF4" s="299"/>
      <c r="FG4" s="299"/>
      <c r="FH4" s="299"/>
      <c r="FI4" s="299"/>
      <c r="FJ4" s="300"/>
    </row>
    <row r="5" spans="1:166" s="35" customFormat="1" ht="18.75">
      <c r="A5" s="278">
        <v>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>
        <v>2</v>
      </c>
      <c r="AQ5" s="278"/>
      <c r="AR5" s="278"/>
      <c r="AS5" s="278"/>
      <c r="AT5" s="278"/>
      <c r="AU5" s="278"/>
      <c r="AV5" s="291">
        <v>3</v>
      </c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3"/>
      <c r="BL5" s="291">
        <v>4</v>
      </c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3"/>
      <c r="CF5" s="278">
        <v>5</v>
      </c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>
        <v>6</v>
      </c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>
        <v>7</v>
      </c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>
        <v>8</v>
      </c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91">
        <v>9</v>
      </c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  <c r="FI5" s="301"/>
      <c r="FJ5" s="302"/>
    </row>
    <row r="6" spans="1:166" s="35" customFormat="1" ht="45.75" customHeight="1">
      <c r="A6" s="290" t="s">
        <v>149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89" t="s">
        <v>403</v>
      </c>
      <c r="AQ6" s="289"/>
      <c r="AR6" s="289"/>
      <c r="AS6" s="289"/>
      <c r="AT6" s="289"/>
      <c r="AU6" s="289"/>
      <c r="AV6" s="263" t="s">
        <v>143</v>
      </c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5"/>
      <c r="BL6" s="263">
        <v>170000</v>
      </c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5"/>
      <c r="CF6" s="267">
        <f>CF16+CF11</f>
        <v>-902651.129999999</v>
      </c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>
        <f>CF6</f>
        <v>-902651.129999999</v>
      </c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3">
        <f>ET16</f>
        <v>1072651.129999999</v>
      </c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5"/>
    </row>
    <row r="7" spans="1:166" s="35" customFormat="1" ht="32.25" customHeight="1">
      <c r="A7" s="288" t="s">
        <v>148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9"/>
      <c r="AQ7" s="289"/>
      <c r="AR7" s="289"/>
      <c r="AS7" s="289"/>
      <c r="AT7" s="289"/>
      <c r="AU7" s="289"/>
      <c r="AV7" s="263" t="s">
        <v>143</v>
      </c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5"/>
      <c r="BL7" s="263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5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3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5"/>
    </row>
    <row r="8" spans="1:166" s="35" customFormat="1" ht="32.25" customHeight="1">
      <c r="A8" s="287" t="s">
        <v>147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120" t="s">
        <v>146</v>
      </c>
      <c r="AQ8" s="120"/>
      <c r="AR8" s="120"/>
      <c r="AS8" s="120"/>
      <c r="AT8" s="120"/>
      <c r="AU8" s="120"/>
      <c r="AV8" s="263" t="s">
        <v>143</v>
      </c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5"/>
      <c r="BL8" s="263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5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3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5"/>
    </row>
    <row r="9" spans="1:166" s="35" customFormat="1" ht="32.25" customHeight="1">
      <c r="A9" s="287" t="s">
        <v>384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120"/>
      <c r="AQ9" s="120"/>
      <c r="AR9" s="120"/>
      <c r="AS9" s="120"/>
      <c r="AT9" s="120"/>
      <c r="AU9" s="120"/>
      <c r="AV9" s="263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5"/>
      <c r="BL9" s="263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5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3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5"/>
    </row>
    <row r="10" spans="1:166" s="35" customFormat="1" ht="32.25" customHeight="1">
      <c r="A10" s="287" t="s">
        <v>381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120"/>
      <c r="AQ10" s="120"/>
      <c r="AR10" s="120"/>
      <c r="AS10" s="120"/>
      <c r="AT10" s="120"/>
      <c r="AU10" s="120"/>
      <c r="AV10" s="263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5"/>
      <c r="BL10" s="263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5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3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5"/>
    </row>
    <row r="11" spans="1:166" s="35" customFormat="1" ht="32.25" customHeight="1">
      <c r="A11" s="268" t="s">
        <v>382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70"/>
      <c r="AP11" s="271"/>
      <c r="AQ11" s="272"/>
      <c r="AR11" s="272"/>
      <c r="AS11" s="272"/>
      <c r="AT11" s="272"/>
      <c r="AU11" s="273"/>
      <c r="AV11" s="313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5"/>
      <c r="BL11" s="263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5"/>
      <c r="CF11" s="263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5"/>
      <c r="CW11" s="263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5"/>
      <c r="DN11" s="263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5"/>
      <c r="EE11" s="263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5"/>
      <c r="ET11" s="263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5"/>
    </row>
    <row r="12" spans="1:166" s="35" customFormat="1" ht="32.25" customHeight="1">
      <c r="A12" s="283" t="s">
        <v>383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120"/>
      <c r="AQ12" s="120"/>
      <c r="AR12" s="120"/>
      <c r="AS12" s="120"/>
      <c r="AT12" s="120"/>
      <c r="AU12" s="120"/>
      <c r="AV12" s="263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5"/>
      <c r="BL12" s="263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5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3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5"/>
    </row>
    <row r="13" spans="1:166" s="35" customFormat="1" ht="32.25" customHeight="1">
      <c r="A13" s="287" t="s">
        <v>145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120" t="s">
        <v>144</v>
      </c>
      <c r="AQ13" s="120"/>
      <c r="AR13" s="120"/>
      <c r="AS13" s="120"/>
      <c r="AT13" s="120"/>
      <c r="AU13" s="120"/>
      <c r="AV13" s="263" t="s">
        <v>143</v>
      </c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5"/>
      <c r="BL13" s="263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5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3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5"/>
    </row>
    <row r="14" spans="1:166" s="35" customFormat="1" ht="32.25" customHeight="1">
      <c r="A14" s="280" t="s">
        <v>384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2"/>
      <c r="AP14" s="120"/>
      <c r="AQ14" s="120"/>
      <c r="AR14" s="120"/>
      <c r="AS14" s="120"/>
      <c r="AT14" s="120"/>
      <c r="AU14" s="120"/>
      <c r="AV14" s="263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5"/>
      <c r="BL14" s="263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5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3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5"/>
    </row>
    <row r="15" spans="1:166" s="35" customFormat="1" ht="32.25" customHeight="1">
      <c r="A15" s="268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70"/>
      <c r="AP15" s="271"/>
      <c r="AQ15" s="272"/>
      <c r="AR15" s="272"/>
      <c r="AS15" s="272"/>
      <c r="AT15" s="272"/>
      <c r="AU15" s="273"/>
      <c r="AV15" s="263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5"/>
      <c r="BL15" s="263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5"/>
      <c r="CF15" s="263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5"/>
      <c r="CW15" s="263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5"/>
      <c r="DN15" s="263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5"/>
      <c r="EE15" s="263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5"/>
      <c r="ET15" s="263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5"/>
    </row>
    <row r="16" spans="1:166" s="35" customFormat="1" ht="32.25" customHeight="1">
      <c r="A16" s="283" t="s">
        <v>142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120" t="s">
        <v>141</v>
      </c>
      <c r="AQ16" s="120"/>
      <c r="AR16" s="120"/>
      <c r="AS16" s="120"/>
      <c r="AT16" s="120"/>
      <c r="AU16" s="120"/>
      <c r="AV16" s="263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5"/>
      <c r="BL16" s="263">
        <v>170000</v>
      </c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5"/>
      <c r="CF16" s="263">
        <f>CF17+CF18</f>
        <v>-902651.129999999</v>
      </c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5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>
        <f>CF16</f>
        <v>-902651.129999999</v>
      </c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3">
        <f>ET18+ET17</f>
        <v>1072651.129999999</v>
      </c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5"/>
    </row>
    <row r="17" spans="1:166" s="35" customFormat="1" ht="32.25" customHeight="1">
      <c r="A17" s="283" t="s">
        <v>385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120" t="s">
        <v>140</v>
      </c>
      <c r="AQ17" s="120"/>
      <c r="AR17" s="120"/>
      <c r="AS17" s="120"/>
      <c r="AT17" s="120"/>
      <c r="AU17" s="120"/>
      <c r="AV17" s="284" t="s">
        <v>139</v>
      </c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6"/>
      <c r="BL17" s="263">
        <f>-доходы!BJ18</f>
        <v>-15472900</v>
      </c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5"/>
      <c r="CF17" s="267">
        <f>-доходы!CF18</f>
        <v>-7747363.389999999</v>
      </c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>
        <f>CF17</f>
        <v>-7747363.389999999</v>
      </c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3">
        <f>BL17-CF17</f>
        <v>-7725536.610000001</v>
      </c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5"/>
    </row>
    <row r="18" spans="1:166" s="35" customFormat="1" ht="32.25" customHeight="1">
      <c r="A18" s="283" t="s">
        <v>386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120" t="s">
        <v>138</v>
      </c>
      <c r="AQ18" s="120"/>
      <c r="AR18" s="120"/>
      <c r="AS18" s="120"/>
      <c r="AT18" s="120"/>
      <c r="AU18" s="120"/>
      <c r="AV18" s="284" t="s">
        <v>137</v>
      </c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6"/>
      <c r="BL18" s="263">
        <f>расходы!H4</f>
        <v>15642900</v>
      </c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5"/>
      <c r="CF18" s="267">
        <f>расходы!I4</f>
        <v>6844712.26</v>
      </c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7">
        <f>CF18</f>
        <v>6844712.26</v>
      </c>
      <c r="EF18" s="267"/>
      <c r="EG18" s="267"/>
      <c r="EH18" s="267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3">
        <f>BL18-CF18</f>
        <v>8798187.74</v>
      </c>
      <c r="EU18" s="264"/>
      <c r="EV18" s="264"/>
      <c r="EW18" s="264"/>
      <c r="EX18" s="264"/>
      <c r="EY18" s="264"/>
      <c r="EZ18" s="264"/>
      <c r="FA18" s="264"/>
      <c r="FB18" s="264"/>
      <c r="FC18" s="264"/>
      <c r="FD18" s="264"/>
      <c r="FE18" s="264"/>
      <c r="FF18" s="264"/>
      <c r="FG18" s="264"/>
      <c r="FH18" s="264"/>
      <c r="FI18" s="264"/>
      <c r="FJ18" s="265"/>
    </row>
    <row r="19" spans="1:166" s="35" customFormat="1" ht="32.25" customHeight="1">
      <c r="A19" s="268" t="s">
        <v>387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70"/>
      <c r="AP19" s="271" t="s">
        <v>388</v>
      </c>
      <c r="AQ19" s="272"/>
      <c r="AR19" s="272"/>
      <c r="AS19" s="272"/>
      <c r="AT19" s="272"/>
      <c r="AU19" s="273"/>
      <c r="AV19" s="263" t="s">
        <v>143</v>
      </c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5"/>
      <c r="BL19" s="263" t="s">
        <v>143</v>
      </c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5"/>
      <c r="CF19" s="263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5"/>
      <c r="CW19" s="263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5"/>
      <c r="DN19" s="263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5"/>
      <c r="EE19" s="263"/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5"/>
      <c r="ET19" s="263"/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4"/>
      <c r="FF19" s="264"/>
      <c r="FG19" s="264"/>
      <c r="FH19" s="264"/>
      <c r="FI19" s="264"/>
      <c r="FJ19" s="265"/>
    </row>
    <row r="20" spans="1:166" s="35" customFormat="1" ht="57.75" customHeight="1">
      <c r="A20" s="275" t="s">
        <v>392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7"/>
      <c r="AP20" s="271" t="s">
        <v>389</v>
      </c>
      <c r="AQ20" s="272"/>
      <c r="AR20" s="272"/>
      <c r="AS20" s="272"/>
      <c r="AT20" s="272"/>
      <c r="AU20" s="273"/>
      <c r="AV20" s="263" t="s">
        <v>143</v>
      </c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5"/>
      <c r="BL20" s="263" t="s">
        <v>143</v>
      </c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5"/>
      <c r="CF20" s="263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5"/>
      <c r="CW20" s="263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5"/>
      <c r="DN20" s="263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5"/>
      <c r="EE20" s="263"/>
      <c r="EF20" s="264"/>
      <c r="EG20" s="264"/>
      <c r="EH20" s="264"/>
      <c r="EI20" s="264"/>
      <c r="EJ20" s="264"/>
      <c r="EK20" s="264"/>
      <c r="EL20" s="264"/>
      <c r="EM20" s="264"/>
      <c r="EN20" s="264"/>
      <c r="EO20" s="264"/>
      <c r="EP20" s="264"/>
      <c r="EQ20" s="264"/>
      <c r="ER20" s="264"/>
      <c r="ES20" s="265"/>
      <c r="ET20" s="263"/>
      <c r="EU20" s="264"/>
      <c r="EV20" s="264"/>
      <c r="EW20" s="264"/>
      <c r="EX20" s="264"/>
      <c r="EY20" s="264"/>
      <c r="EZ20" s="264"/>
      <c r="FA20" s="264"/>
      <c r="FB20" s="264"/>
      <c r="FC20" s="264"/>
      <c r="FD20" s="264"/>
      <c r="FE20" s="264"/>
      <c r="FF20" s="264"/>
      <c r="FG20" s="264"/>
      <c r="FH20" s="264"/>
      <c r="FI20" s="264"/>
      <c r="FJ20" s="265"/>
    </row>
    <row r="21" spans="1:166" s="35" customFormat="1" ht="32.25" customHeight="1">
      <c r="A21" s="268" t="s">
        <v>393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70"/>
      <c r="AP21" s="271"/>
      <c r="AQ21" s="272"/>
      <c r="AR21" s="272"/>
      <c r="AS21" s="272"/>
      <c r="AT21" s="272"/>
      <c r="AU21" s="273"/>
      <c r="AV21" s="263" t="s">
        <v>143</v>
      </c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5"/>
      <c r="BL21" s="263" t="s">
        <v>143</v>
      </c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5"/>
      <c r="CF21" s="284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6"/>
      <c r="CW21" s="263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5"/>
      <c r="DN21" s="263"/>
      <c r="DO21" s="264"/>
      <c r="DP21" s="264"/>
      <c r="DQ21" s="264"/>
      <c r="DR21" s="264"/>
      <c r="DS21" s="264"/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5"/>
      <c r="EE21" s="263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5"/>
      <c r="ET21" s="263"/>
      <c r="EU21" s="264"/>
      <c r="EV21" s="264"/>
      <c r="EW21" s="264"/>
      <c r="EX21" s="264"/>
      <c r="EY21" s="264"/>
      <c r="EZ21" s="264"/>
      <c r="FA21" s="264"/>
      <c r="FB21" s="264"/>
      <c r="FC21" s="264"/>
      <c r="FD21" s="264"/>
      <c r="FE21" s="264"/>
      <c r="FF21" s="264"/>
      <c r="FG21" s="264"/>
      <c r="FH21" s="264"/>
      <c r="FI21" s="264"/>
      <c r="FJ21" s="265"/>
    </row>
    <row r="22" spans="1:166" s="35" customFormat="1" ht="32.25" customHeight="1">
      <c r="A22" s="268" t="s">
        <v>394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70"/>
      <c r="AP22" s="271" t="s">
        <v>390</v>
      </c>
      <c r="AQ22" s="272"/>
      <c r="AR22" s="272"/>
      <c r="AS22" s="272"/>
      <c r="AT22" s="272"/>
      <c r="AU22" s="273"/>
      <c r="AV22" s="263" t="s">
        <v>143</v>
      </c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5"/>
      <c r="BL22" s="263" t="s">
        <v>143</v>
      </c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5"/>
      <c r="CF22" s="284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6"/>
      <c r="CW22" s="263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5"/>
      <c r="DN22" s="263"/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5"/>
      <c r="EE22" s="263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5"/>
      <c r="ET22" s="263"/>
      <c r="EU22" s="264"/>
      <c r="EV22" s="264"/>
      <c r="EW22" s="264"/>
      <c r="EX22" s="264"/>
      <c r="EY22" s="264"/>
      <c r="EZ22" s="264"/>
      <c r="FA22" s="264"/>
      <c r="FB22" s="264"/>
      <c r="FC22" s="264"/>
      <c r="FD22" s="264"/>
      <c r="FE22" s="264"/>
      <c r="FF22" s="264"/>
      <c r="FG22" s="264"/>
      <c r="FH22" s="264"/>
      <c r="FI22" s="264"/>
      <c r="FJ22" s="265"/>
    </row>
    <row r="23" spans="1:166" s="35" customFormat="1" ht="32.25" customHeight="1">
      <c r="A23" s="268" t="s">
        <v>395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70"/>
      <c r="AP23" s="271" t="s">
        <v>391</v>
      </c>
      <c r="AQ23" s="272"/>
      <c r="AR23" s="272"/>
      <c r="AS23" s="272"/>
      <c r="AT23" s="272"/>
      <c r="AU23" s="273"/>
      <c r="AV23" s="263" t="s">
        <v>143</v>
      </c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5"/>
      <c r="BL23" s="263" t="s">
        <v>143</v>
      </c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5"/>
      <c r="CF23" s="284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6"/>
      <c r="CW23" s="263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5"/>
      <c r="DN23" s="263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5"/>
      <c r="EE23" s="263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4"/>
      <c r="ES23" s="265"/>
      <c r="ET23" s="263"/>
      <c r="EU23" s="264"/>
      <c r="EV23" s="264"/>
      <c r="EW23" s="264"/>
      <c r="EX23" s="264"/>
      <c r="EY23" s="264"/>
      <c r="EZ23" s="264"/>
      <c r="FA23" s="264"/>
      <c r="FB23" s="264"/>
      <c r="FC23" s="264"/>
      <c r="FD23" s="264"/>
      <c r="FE23" s="264"/>
      <c r="FF23" s="264"/>
      <c r="FG23" s="264"/>
      <c r="FH23" s="264"/>
      <c r="FI23" s="264"/>
      <c r="FJ23" s="265"/>
    </row>
    <row r="24" spans="1:166" s="35" customFormat="1" ht="18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380</v>
      </c>
    </row>
    <row r="26" spans="1:166" s="35" customFormat="1" ht="35.25" customHeight="1">
      <c r="A26" s="306" t="s">
        <v>156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294" t="s">
        <v>377</v>
      </c>
      <c r="AQ26" s="294"/>
      <c r="AR26" s="294"/>
      <c r="AS26" s="294"/>
      <c r="AT26" s="294"/>
      <c r="AU26" s="294"/>
      <c r="AV26" s="295" t="s">
        <v>378</v>
      </c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8"/>
      <c r="BL26" s="295" t="s">
        <v>379</v>
      </c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8"/>
      <c r="CF26" s="312" t="s">
        <v>154</v>
      </c>
      <c r="CG26" s="312"/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2"/>
      <c r="CX26" s="312"/>
      <c r="CY26" s="312"/>
      <c r="CZ26" s="312"/>
      <c r="DA26" s="312"/>
      <c r="DB26" s="312"/>
      <c r="DC26" s="312"/>
      <c r="DD26" s="312"/>
      <c r="DE26" s="312"/>
      <c r="DF26" s="312"/>
      <c r="DG26" s="312"/>
      <c r="DH26" s="312"/>
      <c r="DI26" s="312"/>
      <c r="DJ26" s="312"/>
      <c r="DK26" s="312"/>
      <c r="DL26" s="312"/>
      <c r="DM26" s="312"/>
      <c r="DN26" s="312"/>
      <c r="DO26" s="312"/>
      <c r="DP26" s="312"/>
      <c r="DQ26" s="312"/>
      <c r="DR26" s="312"/>
      <c r="DS26" s="312"/>
      <c r="DT26" s="312"/>
      <c r="DU26" s="312"/>
      <c r="DV26" s="312"/>
      <c r="DW26" s="312"/>
      <c r="DX26" s="312"/>
      <c r="DY26" s="312"/>
      <c r="DZ26" s="312"/>
      <c r="EA26" s="312"/>
      <c r="EB26" s="312"/>
      <c r="EC26" s="312"/>
      <c r="ED26" s="312"/>
      <c r="EE26" s="312"/>
      <c r="EF26" s="312"/>
      <c r="EG26" s="312"/>
      <c r="EH26" s="312"/>
      <c r="EI26" s="312"/>
      <c r="EJ26" s="312"/>
      <c r="EK26" s="312"/>
      <c r="EL26" s="312"/>
      <c r="EM26" s="312"/>
      <c r="EN26" s="312"/>
      <c r="EO26" s="312"/>
      <c r="EP26" s="312"/>
      <c r="EQ26" s="312"/>
      <c r="ER26" s="312"/>
      <c r="ES26" s="312"/>
      <c r="ET26" s="295" t="s">
        <v>153</v>
      </c>
      <c r="EU26" s="296"/>
      <c r="EV26" s="296"/>
      <c r="EW26" s="296"/>
      <c r="EX26" s="296"/>
      <c r="EY26" s="296"/>
      <c r="EZ26" s="296"/>
      <c r="FA26" s="296"/>
      <c r="FB26" s="296"/>
      <c r="FC26" s="296"/>
      <c r="FD26" s="296"/>
      <c r="FE26" s="296"/>
      <c r="FF26" s="296"/>
      <c r="FG26" s="296"/>
      <c r="FH26" s="296"/>
      <c r="FI26" s="296"/>
      <c r="FJ26" s="297"/>
    </row>
    <row r="27" spans="1:166" s="35" customFormat="1" ht="75.75" customHeight="1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294"/>
      <c r="AQ27" s="294"/>
      <c r="AR27" s="294"/>
      <c r="AS27" s="294"/>
      <c r="AT27" s="294"/>
      <c r="AU27" s="294"/>
      <c r="AV27" s="309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1"/>
      <c r="BL27" s="309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1"/>
      <c r="CF27" s="294" t="s">
        <v>376</v>
      </c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 t="s">
        <v>152</v>
      </c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 t="s">
        <v>151</v>
      </c>
      <c r="DO27" s="294"/>
      <c r="DP27" s="294"/>
      <c r="DQ27" s="294"/>
      <c r="DR27" s="294"/>
      <c r="DS27" s="294"/>
      <c r="DT27" s="294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 t="s">
        <v>150</v>
      </c>
      <c r="EF27" s="294"/>
      <c r="EG27" s="29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294"/>
      <c r="ES27" s="294"/>
      <c r="ET27" s="298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300"/>
    </row>
    <row r="28" spans="1:166" s="35" customFormat="1" ht="18.75">
      <c r="A28" s="278">
        <v>1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>
        <v>2</v>
      </c>
      <c r="AQ28" s="278"/>
      <c r="AR28" s="278"/>
      <c r="AS28" s="278"/>
      <c r="AT28" s="278"/>
      <c r="AU28" s="278"/>
      <c r="AV28" s="291">
        <v>3</v>
      </c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3"/>
      <c r="BL28" s="291">
        <v>4</v>
      </c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3"/>
      <c r="CF28" s="278">
        <v>5</v>
      </c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>
        <v>6</v>
      </c>
      <c r="CX28" s="278"/>
      <c r="CY28" s="278"/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78"/>
      <c r="DM28" s="278"/>
      <c r="DN28" s="278">
        <v>7</v>
      </c>
      <c r="DO28" s="278"/>
      <c r="DP28" s="278"/>
      <c r="DQ28" s="278"/>
      <c r="DR28" s="278"/>
      <c r="DS28" s="278"/>
      <c r="DT28" s="278"/>
      <c r="DU28" s="278"/>
      <c r="DV28" s="278"/>
      <c r="DW28" s="278"/>
      <c r="DX28" s="278"/>
      <c r="DY28" s="278"/>
      <c r="DZ28" s="278"/>
      <c r="EA28" s="278"/>
      <c r="EB28" s="278"/>
      <c r="EC28" s="278"/>
      <c r="ED28" s="278"/>
      <c r="EE28" s="278">
        <v>8</v>
      </c>
      <c r="EF28" s="278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8"/>
      <c r="ER28" s="278"/>
      <c r="ES28" s="278"/>
      <c r="ET28" s="291">
        <v>9</v>
      </c>
      <c r="EU28" s="301"/>
      <c r="EV28" s="301"/>
      <c r="EW28" s="301"/>
      <c r="EX28" s="301"/>
      <c r="EY28" s="301"/>
      <c r="EZ28" s="301"/>
      <c r="FA28" s="301"/>
      <c r="FB28" s="301"/>
      <c r="FC28" s="301"/>
      <c r="FD28" s="301"/>
      <c r="FE28" s="301"/>
      <c r="FF28" s="301"/>
      <c r="FG28" s="301"/>
      <c r="FH28" s="301"/>
      <c r="FI28" s="301"/>
      <c r="FJ28" s="302"/>
    </row>
    <row r="29" spans="1:166" s="35" customFormat="1" ht="45.75" customHeight="1">
      <c r="A29" s="290" t="s">
        <v>399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89" t="s">
        <v>396</v>
      </c>
      <c r="AQ29" s="289"/>
      <c r="AR29" s="289"/>
      <c r="AS29" s="289"/>
      <c r="AT29" s="289"/>
      <c r="AU29" s="289"/>
      <c r="AV29" s="263" t="s">
        <v>143</v>
      </c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5"/>
      <c r="BL29" s="263" t="s">
        <v>143</v>
      </c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5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3" t="s">
        <v>143</v>
      </c>
      <c r="EU29" s="264"/>
      <c r="EV29" s="264"/>
      <c r="EW29" s="264"/>
      <c r="EX29" s="264"/>
      <c r="EY29" s="264"/>
      <c r="EZ29" s="264"/>
      <c r="FA29" s="264"/>
      <c r="FB29" s="264"/>
      <c r="FC29" s="264"/>
      <c r="FD29" s="264"/>
      <c r="FE29" s="264"/>
      <c r="FF29" s="264"/>
      <c r="FG29" s="264"/>
      <c r="FH29" s="264"/>
      <c r="FI29" s="264"/>
      <c r="FJ29" s="265"/>
    </row>
    <row r="30" spans="1:166" s="35" customFormat="1" ht="32.25" customHeight="1">
      <c r="A30" s="288" t="s">
        <v>148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9"/>
      <c r="AQ30" s="289"/>
      <c r="AR30" s="289"/>
      <c r="AS30" s="289"/>
      <c r="AT30" s="289"/>
      <c r="AU30" s="289"/>
      <c r="AV30" s="263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5"/>
      <c r="BL30" s="263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5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3"/>
      <c r="EU30" s="264"/>
      <c r="EV30" s="264"/>
      <c r="EW30" s="264"/>
      <c r="EX30" s="264"/>
      <c r="EY30" s="264"/>
      <c r="EZ30" s="264"/>
      <c r="FA30" s="264"/>
      <c r="FB30" s="264"/>
      <c r="FC30" s="264"/>
      <c r="FD30" s="264"/>
      <c r="FE30" s="264"/>
      <c r="FF30" s="264"/>
      <c r="FG30" s="264"/>
      <c r="FH30" s="264"/>
      <c r="FI30" s="264"/>
      <c r="FJ30" s="265"/>
    </row>
    <row r="31" spans="1:166" s="35" customFormat="1" ht="32.25" customHeight="1">
      <c r="A31" s="287" t="s">
        <v>400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120" t="s">
        <v>397</v>
      </c>
      <c r="AQ31" s="120"/>
      <c r="AR31" s="120"/>
      <c r="AS31" s="120"/>
      <c r="AT31" s="120"/>
      <c r="AU31" s="120"/>
      <c r="AV31" s="263" t="s">
        <v>143</v>
      </c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5"/>
      <c r="BL31" s="263" t="s">
        <v>143</v>
      </c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5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3" t="s">
        <v>143</v>
      </c>
      <c r="EU31" s="264"/>
      <c r="EV31" s="264"/>
      <c r="EW31" s="264"/>
      <c r="EX31" s="264"/>
      <c r="EY31" s="264"/>
      <c r="EZ31" s="264"/>
      <c r="FA31" s="264"/>
      <c r="FB31" s="264"/>
      <c r="FC31" s="264"/>
      <c r="FD31" s="264"/>
      <c r="FE31" s="264"/>
      <c r="FF31" s="264"/>
      <c r="FG31" s="264"/>
      <c r="FH31" s="264"/>
      <c r="FI31" s="264"/>
      <c r="FJ31" s="265"/>
    </row>
    <row r="32" spans="1:166" s="35" customFormat="1" ht="32.25" customHeight="1">
      <c r="A32" s="287" t="s">
        <v>401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120" t="s">
        <v>398</v>
      </c>
      <c r="AQ32" s="120"/>
      <c r="AR32" s="120"/>
      <c r="AS32" s="120"/>
      <c r="AT32" s="120"/>
      <c r="AU32" s="120"/>
      <c r="AV32" s="263" t="s">
        <v>143</v>
      </c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5"/>
      <c r="BL32" s="263" t="s">
        <v>143</v>
      </c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5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3" t="s">
        <v>143</v>
      </c>
      <c r="EU32" s="264"/>
      <c r="EV32" s="264"/>
      <c r="EW32" s="264"/>
      <c r="EX32" s="264"/>
      <c r="EY32" s="264"/>
      <c r="EZ32" s="264"/>
      <c r="FA32" s="264"/>
      <c r="FB32" s="264"/>
      <c r="FC32" s="264"/>
      <c r="FD32" s="264"/>
      <c r="FE32" s="264"/>
      <c r="FF32" s="264"/>
      <c r="FG32" s="264"/>
      <c r="FH32" s="264"/>
      <c r="FI32" s="264"/>
      <c r="FJ32" s="265"/>
    </row>
    <row r="33" s="35" customFormat="1" ht="27.75" customHeight="1"/>
    <row r="34" spans="1:84" s="35" customFormat="1" ht="47.25" customHeight="1">
      <c r="A34" s="91" t="s">
        <v>414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74" t="s">
        <v>484</v>
      </c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CF34" s="35" t="s">
        <v>136</v>
      </c>
    </row>
    <row r="35" spans="14:149" s="35" customFormat="1" ht="20.25">
      <c r="N35" s="262" t="s">
        <v>133</v>
      </c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H35" s="266" t="s">
        <v>132</v>
      </c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CF35" s="35" t="s">
        <v>135</v>
      </c>
      <c r="CG35" s="35" t="s">
        <v>336</v>
      </c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S35" s="279" t="s">
        <v>349</v>
      </c>
      <c r="DT35" s="279"/>
      <c r="DU35" s="279"/>
      <c r="DV35" s="279"/>
      <c r="DW35" s="279"/>
      <c r="DX35" s="279"/>
      <c r="DY35" s="279"/>
      <c r="DZ35" s="279"/>
      <c r="EA35" s="279"/>
      <c r="EB35" s="279"/>
      <c r="EC35" s="279"/>
      <c r="ED35" s="279"/>
      <c r="EE35" s="279"/>
      <c r="EF35" s="279"/>
      <c r="EG35" s="279"/>
      <c r="EH35" s="279"/>
      <c r="EI35" s="279"/>
      <c r="EJ35" s="279"/>
      <c r="EK35" s="279"/>
      <c r="EL35" s="279"/>
      <c r="EM35" s="279"/>
      <c r="EN35" s="279"/>
      <c r="EO35" s="279"/>
      <c r="EP35" s="279"/>
      <c r="EQ35" s="279"/>
      <c r="ER35" s="279"/>
      <c r="ES35" s="279"/>
    </row>
    <row r="36" spans="1:153" s="35" customFormat="1" ht="44.25" customHeight="1">
      <c r="A36" s="35" t="s">
        <v>134</v>
      </c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H36" s="274" t="s">
        <v>441</v>
      </c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DC36" s="262" t="s">
        <v>133</v>
      </c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S36" s="262" t="s">
        <v>132</v>
      </c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W36" s="82"/>
    </row>
    <row r="37" spans="18:60" s="35" customFormat="1" ht="15.75" customHeight="1">
      <c r="R37" s="262" t="s">
        <v>133</v>
      </c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H37" s="266" t="s">
        <v>132</v>
      </c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60" t="s">
        <v>131</v>
      </c>
      <c r="B39" s="260"/>
      <c r="C39" s="261" t="s">
        <v>332</v>
      </c>
      <c r="D39" s="261"/>
      <c r="E39" s="261"/>
      <c r="F39" s="35" t="s">
        <v>131</v>
      </c>
      <c r="I39" s="259" t="s">
        <v>508</v>
      </c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60">
        <v>20</v>
      </c>
      <c r="Z39" s="260"/>
      <c r="AA39" s="260"/>
      <c r="AB39" s="260"/>
      <c r="AC39" s="260"/>
      <c r="AD39" s="170" t="s">
        <v>485</v>
      </c>
      <c r="AE39" s="170"/>
      <c r="AF39" s="170"/>
      <c r="BL39" s="39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2022-06-30T11:47:03Z</cp:lastPrinted>
  <dcterms:created xsi:type="dcterms:W3CDTF">2015-02-02T08:55:52Z</dcterms:created>
  <dcterms:modified xsi:type="dcterms:W3CDTF">2022-07-12T11:25:40Z</dcterms:modified>
  <cp:category/>
  <cp:version/>
  <cp:contentType/>
  <cp:contentStatus/>
</cp:coreProperties>
</file>