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'отчет'!$A$32:$AM$32</definedName>
    <definedName name="_xlnm.Print_Area" localSheetId="0">'отчет'!$A$1:$FH$291</definedName>
  </definedNames>
  <calcPr fullCalcOnLoad="1"/>
</workbook>
</file>

<file path=xl/sharedStrings.xml><?xml version="1.0" encoding="utf-8"?>
<sst xmlns="http://schemas.openxmlformats.org/spreadsheetml/2006/main" count="603" uniqueCount="281">
  <si>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</si>
  <si>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</si>
  <si>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</si>
  <si>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</si>
  <si>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</si>
  <si>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</si>
  <si>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</si>
  <si>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</si>
  <si>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</si>
  <si>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</si>
  <si>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</si>
  <si>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</si>
  <si>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</si>
  <si>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</si>
  <si>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</si>
  <si>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</si>
  <si>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</si>
  <si>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</si>
  <si>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</si>
  <si>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</si>
  <si>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</si>
  <si>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</si>
  <si>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</si>
  <si>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</si>
  <si>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</si>
  <si>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</si>
  <si>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</si>
  <si>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</si>
  <si>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</si>
  <si>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</si>
  <si>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</si>
  <si>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</si>
  <si>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</si>
  <si>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</si>
  <si>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</si>
  <si>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</si>
  <si>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</si>
  <si>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</si>
  <si>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</si>
  <si>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</si>
  <si>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</si>
  <si>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</si>
  <si>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</si>
  <si>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</si>
  <si>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</si>
  <si>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</si>
  <si>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</si>
  <si>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</si>
  <si>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</si>
  <si>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</si>
  <si>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</si>
  <si>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</si>
  <si>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</si>
  <si>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</si>
  <si>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</si>
  <si>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</si>
  <si>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</si>
  <si>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</si>
  <si>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</si>
  <si>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</si>
  <si>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</si>
  <si>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</si>
  <si>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</si>
  <si>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</si>
  <si>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</si>
  <si>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</si>
  <si>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</si>
  <si>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</si>
  <si>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</si>
  <si>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</si>
  <si>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</si>
  <si>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в т.ч. по муниципальным служащим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</si>
  <si>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</si>
  <si>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</si>
  <si>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</si>
  <si>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</si>
  <si>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</si>
  <si>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</si>
  <si>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</si>
  <si>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</si>
  <si>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</si>
  <si>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</si>
  <si>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</si>
  <si>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</si>
  <si>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</si>
  <si>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</si>
  <si>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</si>
  <si>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</si>
  <si>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</si>
  <si>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</si>
  <si>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</si>
  <si>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</si>
  <si>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</si>
  <si>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</si>
  <si>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</si>
  <si>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</si>
  <si>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</si>
  <si>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</si>
  <si>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</si>
  <si>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</si>
  <si>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</si>
  <si>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</si>
  <si>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</si>
  <si>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</si>
  <si>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</si>
  <si>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</si>
  <si>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</si>
  <si>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</si>
  <si>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</si>
  <si>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</si>
  <si>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</si>
  <si>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</si>
  <si>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</si>
  <si>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</si>
  <si>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</si>
  <si>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</si>
  <si>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</si>
  <si>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</si>
  <si>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</si>
  <si>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</si>
  <si>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</si>
  <si>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</si>
  <si>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</si>
  <si>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</si>
  <si>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</si>
  <si>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</si>
  <si>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</si>
  <si>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</si>
  <si>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</si>
  <si>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</si>
  <si>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</si>
  <si>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</si>
  <si>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</si>
  <si>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</si>
  <si>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</si>
  <si>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</si>
  <si>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</si>
  <si>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</si>
  <si>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</si>
  <si>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</si>
  <si>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</si>
  <si>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</si>
  <si>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</si>
  <si>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</si>
  <si>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</si>
  <si>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</si>
  <si>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</si>
  <si>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</si>
  <si>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</si>
  <si>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</si>
  <si>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</si>
  <si>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</si>
  <si>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</si>
  <si>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</si>
  <si>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</si>
  <si>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</si>
  <si>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</si>
  <si>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</si>
  <si>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</si>
  <si>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</si>
  <si>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</si>
  <si>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</si>
  <si>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</si>
  <si>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</si>
  <si>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</si>
  <si>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</si>
  <si>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</si>
  <si>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</si>
  <si>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</si>
  <si>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</si>
  <si>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</si>
  <si>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</si>
  <si>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</si>
  <si>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</si>
  <si>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</si>
  <si>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</si>
  <si>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</si>
  <si>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</si>
  <si>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</si>
  <si>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</si>
  <si>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</si>
  <si>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</si>
  <si>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</si>
  <si>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</si>
  <si>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</si>
  <si>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</si>
  <si>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</si>
  <si>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</si>
  <si>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</si>
  <si>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</si>
  <si>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</si>
  <si>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</si>
  <si>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</si>
  <si>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</si>
  <si>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</si>
  <si>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</si>
  <si>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</si>
  <si>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</si>
  <si>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</si>
  <si>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</si>
  <si>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</si>
  <si>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</si>
  <si>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</si>
  <si>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</si>
  <si>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</si>
  <si>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</si>
  <si>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</si>
  <si>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</si>
  <si>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1  11  05013 10 0000 120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</si>
  <si>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</si>
  <si>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</si>
  <si>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</si>
  <si>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</si>
  <si>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</si>
  <si>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</si>
  <si>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</si>
  <si>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</si>
  <si>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</si>
  <si>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</si>
  <si>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</si>
  <si>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</si>
  <si>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</si>
  <si>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</si>
  <si>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</si>
  <si>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</si>
  <si>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</si>
  <si>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</si>
  <si>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</si>
  <si>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</si>
  <si>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</si>
  <si>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</si>
  <si>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</si>
  <si>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</si>
  <si>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951.0409.5222700.411 ф.19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</si>
  <si>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</si>
  <si>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</si>
  <si>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</si>
  <si>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</si>
  <si>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</si>
  <si>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</si>
  <si>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</si>
  <si>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</si>
  <si>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</si>
  <si>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</si>
  <si>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</si>
  <si>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</si>
  <si>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 xml:space="preserve"> 1 06 06013 10 4000 110</t>
  </si>
  <si>
    <t>03.02.2012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</si>
  <si>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</si>
  <si>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</si>
  <si>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</si>
  <si>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</si>
  <si>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</si>
  <si>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</si>
  <si>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</si>
  <si>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</si>
  <si>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</si>
  <si>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</si>
  <si>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</si>
  <si>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</si>
  <si>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</si>
  <si>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</si>
  <si>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02</t>
  </si>
  <si>
    <t>марта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</si>
  <si>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</si>
  <si>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</si>
  <si>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</si>
  <si>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</si>
  <si>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</si>
  <si>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</si>
  <si>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</si>
  <si>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</si>
  <si>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</si>
  <si>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</si>
  <si>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</si>
  <si>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</si>
  <si>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</si>
  <si>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</si>
  <si>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</si>
  <si>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</si>
  <si>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http://krasnosadovskoe.ru/load/otchety/otchet_ob_ispolnenii_bjudzheta_na_01_03_2012g/3-1-0-77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</si>
</sst>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4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center" vertical="top" wrapText="1"/>
    </xf>
    <xf numFmtId="4" fontId="25" fillId="0" borderId="13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2" fontId="22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vertical="top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7" fillId="0" borderId="0" xfId="0" applyFont="1" applyAlignment="1">
      <alignment/>
    </xf>
    <xf numFmtId="4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2" fontId="22" fillId="0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49" fontId="23" fillId="0" borderId="23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center"/>
    </xf>
    <xf numFmtId="4" fontId="22" fillId="24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23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23" fillId="0" borderId="25" xfId="0" applyFont="1" applyFill="1" applyBorder="1" applyAlignment="1">
      <alignment horizontal="left" wrapText="1"/>
    </xf>
    <xf numFmtId="2" fontId="23" fillId="0" borderId="13" xfId="0" applyNumberFormat="1" applyFont="1" applyBorder="1" applyAlignment="1">
      <alignment horizontal="center"/>
    </xf>
    <xf numFmtId="4" fontId="25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3" fillId="0" borderId="25" xfId="0" applyFont="1" applyFill="1" applyBorder="1" applyAlignment="1">
      <alignment wrapText="1"/>
    </xf>
    <xf numFmtId="4" fontId="23" fillId="24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vertical="center" wrapText="1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wrapText="1" shrinkToFit="1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wrapText="1"/>
    </xf>
    <xf numFmtId="0" fontId="22" fillId="0" borderId="14" xfId="0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0" fontId="23" fillId="0" borderId="2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166" fontId="22" fillId="0" borderId="13" xfId="43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23" fillId="0" borderId="23" xfId="0" applyNumberFormat="1" applyFont="1" applyFill="1" applyBorder="1" applyAlignment="1">
      <alignment horizontal="left" wrapText="1"/>
    </xf>
    <xf numFmtId="49" fontId="23" fillId="0" borderId="24" xfId="0" applyNumberFormat="1" applyFont="1" applyFill="1" applyBorder="1" applyAlignment="1">
      <alignment horizontal="left" wrapText="1"/>
    </xf>
    <xf numFmtId="49" fontId="23" fillId="0" borderId="25" xfId="0" applyNumberFormat="1" applyFont="1" applyFill="1" applyBorder="1" applyAlignment="1">
      <alignment horizontal="left" wrapText="1"/>
    </xf>
    <xf numFmtId="0" fontId="22" fillId="0" borderId="23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2" fillId="0" borderId="25" xfId="0" applyFont="1" applyFill="1" applyBorder="1" applyAlignment="1">
      <alignment wrapText="1"/>
    </xf>
    <xf numFmtId="3" fontId="23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8" xfId="0" applyFont="1" applyBorder="1" applyAlignment="1">
      <alignment horizontal="center" vertical="top"/>
    </xf>
    <xf numFmtId="0" fontId="23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left" wrapText="1"/>
    </xf>
    <xf numFmtId="0" fontId="1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asnosadovskoe.ru/load/otchety/otchet_ob_ispolnenii_bjudzheta_na_01_03_2012g/3-1-0-7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view="pageBreakPreview" zoomScaleSheetLayoutView="100" workbookViewId="0" topLeftCell="A282">
      <selection activeCell="A292" sqref="A292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0.00390625" style="1" customWidth="1"/>
    <col min="35" max="35" width="0.875" style="1" hidden="1" customWidth="1"/>
    <col min="36" max="36" width="1.00390625" style="1" hidden="1" customWidth="1"/>
    <col min="37" max="37" width="22.37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9" width="0.875" style="1" customWidth="1"/>
    <col min="50" max="50" width="0.37109375" style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3.25390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25390625" style="1" customWidth="1"/>
    <col min="84" max="84" width="0.875" style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5.25390625" style="1" customWidth="1"/>
    <col min="100" max="100" width="0.2421875" style="1" customWidth="1"/>
    <col min="101" max="101" width="5.625" style="1" customWidth="1"/>
    <col min="102" max="110" width="0.875" style="1" customWidth="1"/>
    <col min="111" max="111" width="0.37109375" style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customWidth="1"/>
    <col min="117" max="117" width="0.875" style="1" hidden="1" customWidth="1"/>
    <col min="118" max="120" width="0.875" style="1" customWidth="1"/>
    <col min="121" max="121" width="2.375" style="1" customWidth="1"/>
    <col min="122" max="122" width="0.3710937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8" width="0.875" style="1" customWidth="1"/>
    <col min="149" max="149" width="4.375" style="1" customWidth="1"/>
    <col min="150" max="150" width="0.12890625" style="1" customWidth="1"/>
    <col min="151" max="152" width="0.875" style="1" customWidth="1"/>
    <col min="153" max="153" width="6.25390625" style="1" customWidth="1"/>
    <col min="154" max="155" width="2.875" style="1" customWidth="1"/>
    <col min="156" max="160" width="0.875" style="1" customWidth="1"/>
    <col min="161" max="161" width="8.00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20.25" customHeight="1">
      <c r="A1" s="115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20.25" customHeight="1" thickBot="1">
      <c r="A2" s="113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5"/>
      <c r="ES2" s="5"/>
      <c r="ET2" s="123" t="s">
        <v>0</v>
      </c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5"/>
    </row>
    <row r="3" spans="1:166" s="4" customFormat="1" ht="16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26" t="s">
        <v>17</v>
      </c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8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17" t="s">
        <v>263</v>
      </c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8">
        <v>2012</v>
      </c>
      <c r="CF4" s="118"/>
      <c r="CG4" s="118"/>
      <c r="CH4" s="118"/>
      <c r="CI4" s="118"/>
      <c r="CJ4" s="119" t="s">
        <v>4</v>
      </c>
      <c r="CK4" s="119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05" t="s">
        <v>247</v>
      </c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60"/>
    </row>
    <row r="5" spans="1:166" s="4" customFormat="1" ht="24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04" t="s">
        <v>52</v>
      </c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29" t="s">
        <v>53</v>
      </c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1"/>
    </row>
    <row r="6" spans="1:166" s="4" customFormat="1" ht="21.7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4" t="s">
        <v>124</v>
      </c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05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60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05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60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32">
        <v>383</v>
      </c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4"/>
    </row>
    <row r="9" spans="1:166" s="4" customFormat="1" ht="18.75">
      <c r="A9" s="113" t="s">
        <v>20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114"/>
    </row>
    <row r="10" spans="1:167" s="4" customFormat="1" ht="19.5" customHeight="1">
      <c r="A10" s="106" t="s">
        <v>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8"/>
      <c r="AN10" s="106" t="s">
        <v>23</v>
      </c>
      <c r="AO10" s="107"/>
      <c r="AP10" s="107"/>
      <c r="AQ10" s="107"/>
      <c r="AR10" s="107"/>
      <c r="AS10" s="108"/>
      <c r="AT10" s="106" t="s">
        <v>28</v>
      </c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8"/>
      <c r="BJ10" s="106" t="s">
        <v>146</v>
      </c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8"/>
      <c r="CF10" s="122" t="s">
        <v>24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1"/>
      <c r="ET10" s="42" t="s">
        <v>29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5"/>
    </row>
    <row r="11" spans="1:167" s="4" customFormat="1" ht="115.5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  <c r="AN11" s="109"/>
      <c r="AO11" s="110"/>
      <c r="AP11" s="110"/>
      <c r="AQ11" s="110"/>
      <c r="AR11" s="110"/>
      <c r="AS11" s="111"/>
      <c r="AT11" s="109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1"/>
      <c r="BJ11" s="109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1"/>
      <c r="CF11" s="120" t="s">
        <v>147</v>
      </c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1"/>
      <c r="CW11" s="122" t="s">
        <v>25</v>
      </c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1"/>
      <c r="DN11" s="122" t="s">
        <v>26</v>
      </c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1"/>
      <c r="EE11" s="122" t="s">
        <v>27</v>
      </c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5"/>
    </row>
    <row r="12" spans="1:167" s="4" customFormat="1" ht="18.75">
      <c r="A12" s="123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5"/>
      <c r="AN12" s="123">
        <v>2</v>
      </c>
      <c r="AO12" s="124"/>
      <c r="AP12" s="124"/>
      <c r="AQ12" s="124"/>
      <c r="AR12" s="124"/>
      <c r="AS12" s="125"/>
      <c r="AT12" s="123">
        <v>3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5"/>
      <c r="BJ12" s="123">
        <v>4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5"/>
      <c r="CF12" s="123" t="s">
        <v>125</v>
      </c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5"/>
      <c r="CW12" s="123">
        <v>6</v>
      </c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  <c r="DN12" s="123">
        <v>7</v>
      </c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5"/>
      <c r="EE12" s="123">
        <v>8</v>
      </c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5"/>
      <c r="ET12" s="39">
        <v>9</v>
      </c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5"/>
    </row>
    <row r="13" spans="1:167" s="12" customFormat="1" ht="15" customHeight="1">
      <c r="A13" s="40" t="s">
        <v>21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30</v>
      </c>
      <c r="AO13" s="41"/>
      <c r="AP13" s="41"/>
      <c r="AQ13" s="41"/>
      <c r="AR13" s="41"/>
      <c r="AS13" s="4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3">
        <f>BJ15+BJ71</f>
        <v>4977400</v>
      </c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>
        <f>CF15+CF72</f>
        <v>916238.86</v>
      </c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53">
        <f>CF13</f>
        <v>916238.86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11"/>
    </row>
    <row r="14" spans="1:167" s="4" customFormat="1" ht="15" customHeight="1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7" t="s">
        <v>31</v>
      </c>
      <c r="AO14" s="37"/>
      <c r="AP14" s="37"/>
      <c r="AQ14" s="37"/>
      <c r="AR14" s="37"/>
      <c r="AS14" s="37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"/>
    </row>
    <row r="15" spans="1:167" s="12" customFormat="1" ht="18" customHeight="1">
      <c r="A15" s="55" t="s">
        <v>155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1"/>
      <c r="AO15" s="51"/>
      <c r="AP15" s="51"/>
      <c r="AQ15" s="51"/>
      <c r="AR15" s="51"/>
      <c r="AS15" s="51"/>
      <c r="AT15" s="51" t="s">
        <v>91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3">
        <f>BJ16+BJ35+BJ49+BJ60+BJ67+BJ24</f>
        <v>2140900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>
        <f>CF16+CF35+CF49+CF67+CF60+CF64</f>
        <v>319738.86</v>
      </c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3">
        <f aca="true" t="shared" si="0" ref="EE15:EE41">CF15</f>
        <v>319738.86</v>
      </c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11"/>
    </row>
    <row r="16" spans="1:167" s="12" customFormat="1" ht="17.25" customHeight="1">
      <c r="A16" s="95" t="s">
        <v>175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51"/>
      <c r="AO16" s="51"/>
      <c r="AP16" s="51"/>
      <c r="AQ16" s="51"/>
      <c r="AR16" s="51"/>
      <c r="AS16" s="51"/>
      <c r="AT16" s="51" t="s">
        <v>156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3">
        <f>BJ17</f>
        <v>653900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>
        <f>CF17+CF24</f>
        <v>62723.55</v>
      </c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3">
        <f t="shared" si="0"/>
        <v>62723.55</v>
      </c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10"/>
      <c r="FJ16" s="10"/>
      <c r="FK16" s="11"/>
    </row>
    <row r="17" spans="1:167" s="12" customFormat="1" ht="15" customHeight="1">
      <c r="A17" s="95" t="s">
        <v>51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51"/>
      <c r="AO17" s="51"/>
      <c r="AP17" s="51"/>
      <c r="AQ17" s="51"/>
      <c r="AR17" s="51"/>
      <c r="AS17" s="51"/>
      <c r="AT17" s="51" t="s">
        <v>109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3">
        <f>BJ18</f>
        <v>653900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>
        <f>CF18+CF21</f>
        <v>39756.89</v>
      </c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53">
        <f t="shared" si="0"/>
        <v>39756.89</v>
      </c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10"/>
      <c r="FI17" s="10"/>
      <c r="FJ17" s="10"/>
      <c r="FK17" s="11"/>
    </row>
    <row r="18" spans="1:167" s="12" customFormat="1" ht="18" customHeight="1">
      <c r="A18" s="55" t="s">
        <v>51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1"/>
      <c r="AO18" s="51"/>
      <c r="AP18" s="51"/>
      <c r="AQ18" s="51"/>
      <c r="AR18" s="51"/>
      <c r="AS18" s="51"/>
      <c r="AT18" s="51" t="s">
        <v>201</v>
      </c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3">
        <v>653900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>
        <f>CF19+CF20</f>
        <v>40512.28</v>
      </c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3">
        <f t="shared" si="0"/>
        <v>40512.28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11"/>
    </row>
    <row r="19" spans="1:170" s="4" customFormat="1" ht="15.75" customHeight="1">
      <c r="A19" s="54" t="s">
        <v>51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2"/>
      <c r="AO19" s="52"/>
      <c r="AP19" s="52"/>
      <c r="AQ19" s="52"/>
      <c r="AR19" s="52"/>
      <c r="AS19" s="52"/>
      <c r="AT19" s="52" t="s">
        <v>200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48">
        <v>0</v>
      </c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>
        <v>40468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48">
        <f t="shared" si="0"/>
        <v>40468</v>
      </c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"/>
      <c r="FN19" s="5"/>
    </row>
    <row r="20" spans="1:170" s="4" customFormat="1" ht="15.75" customHeight="1">
      <c r="A20" s="54" t="s">
        <v>51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2"/>
      <c r="AO20" s="52"/>
      <c r="AP20" s="52"/>
      <c r="AQ20" s="52"/>
      <c r="AR20" s="52"/>
      <c r="AS20" s="52"/>
      <c r="AT20" s="52" t="s">
        <v>264</v>
      </c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48">
        <v>0</v>
      </c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>
        <v>44.28</v>
      </c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48">
        <f>CF20</f>
        <v>44.28</v>
      </c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"/>
      <c r="FN20" s="5"/>
    </row>
    <row r="21" spans="1:170" s="12" customFormat="1" ht="15.75" customHeight="1">
      <c r="A21" s="55" t="s">
        <v>51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1"/>
      <c r="AO21" s="51"/>
      <c r="AP21" s="51"/>
      <c r="AQ21" s="51"/>
      <c r="AR21" s="51"/>
      <c r="AS21" s="51"/>
      <c r="AT21" s="51" t="s">
        <v>265</v>
      </c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3">
        <v>0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>
        <f>CF22+CF23</f>
        <v>-755.39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53">
        <f>CF21</f>
        <v>-755.39</v>
      </c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11"/>
      <c r="FN21" s="11"/>
    </row>
    <row r="22" spans="1:170" s="4" customFormat="1" ht="15.75" customHeight="1">
      <c r="A22" s="54" t="s">
        <v>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2"/>
      <c r="AO22" s="52"/>
      <c r="AP22" s="52"/>
      <c r="AQ22" s="52"/>
      <c r="AR22" s="52"/>
      <c r="AS22" s="52"/>
      <c r="AT22" s="52" t="s">
        <v>265</v>
      </c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48">
        <v>0</v>
      </c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>
        <v>-755.4</v>
      </c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48">
        <f>CF22</f>
        <v>-755.4</v>
      </c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"/>
      <c r="FN22" s="5"/>
    </row>
    <row r="23" spans="1:170" s="4" customFormat="1" ht="15.75" customHeight="1">
      <c r="A23" s="54" t="s">
        <v>51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2"/>
      <c r="AO23" s="52"/>
      <c r="AP23" s="52"/>
      <c r="AQ23" s="52"/>
      <c r="AR23" s="52"/>
      <c r="AS23" s="52"/>
      <c r="AT23" s="52" t="s">
        <v>266</v>
      </c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48">
        <v>0</v>
      </c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>
        <v>0.01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48">
        <f>CF23</f>
        <v>0.01</v>
      </c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"/>
      <c r="FN23" s="5"/>
    </row>
    <row r="24" spans="1:167" s="4" customFormat="1" ht="16.5" customHeight="1">
      <c r="A24" s="67" t="s">
        <v>157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51"/>
      <c r="AO24" s="51"/>
      <c r="AP24" s="51"/>
      <c r="AQ24" s="51"/>
      <c r="AR24" s="51"/>
      <c r="AS24" s="51"/>
      <c r="AT24" s="51" t="s">
        <v>110</v>
      </c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3">
        <f>BJ25+BJ32</f>
        <v>203000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>
        <f>CF32+CF25</f>
        <v>22966.66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3">
        <f t="shared" si="0"/>
        <v>22966.66</v>
      </c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16"/>
      <c r="FJ24" s="16"/>
      <c r="FK24" s="5"/>
    </row>
    <row r="25" spans="1:175" s="4" customFormat="1" ht="39" customHeight="1">
      <c r="A25" s="55" t="s">
        <v>165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1"/>
      <c r="AO25" s="51"/>
      <c r="AP25" s="51"/>
      <c r="AQ25" s="51"/>
      <c r="AR25" s="51"/>
      <c r="AS25" s="51"/>
      <c r="AT25" s="51" t="s">
        <v>163</v>
      </c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3">
        <f>BJ26+BJ29</f>
        <v>164900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>
        <f>CF27+CF30</f>
        <v>22516.66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3">
        <f t="shared" si="0"/>
        <v>22516.66</v>
      </c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16"/>
      <c r="FJ25" s="16"/>
      <c r="FK25" s="5"/>
      <c r="FS25" s="5"/>
    </row>
    <row r="26" spans="1:167" s="12" customFormat="1" ht="45.75" customHeight="1">
      <c r="A26" s="55" t="s">
        <v>166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1"/>
      <c r="AO26" s="51"/>
      <c r="AP26" s="51"/>
      <c r="AQ26" s="51"/>
      <c r="AR26" s="51"/>
      <c r="AS26" s="51"/>
      <c r="AT26" s="51" t="s">
        <v>202</v>
      </c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3">
        <f>BJ27</f>
        <v>149800</v>
      </c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>
        <f>CF27</f>
        <v>13771.13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53">
        <f t="shared" si="0"/>
        <v>13771.13</v>
      </c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11"/>
    </row>
    <row r="27" spans="1:167" s="4" customFormat="1" ht="42" customHeight="1">
      <c r="A27" s="54" t="s">
        <v>166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2"/>
      <c r="AO27" s="52"/>
      <c r="AP27" s="52"/>
      <c r="AQ27" s="52"/>
      <c r="AR27" s="52"/>
      <c r="AS27" s="52"/>
      <c r="AT27" s="52" t="s">
        <v>203</v>
      </c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48">
        <v>149800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>
        <f>CF28</f>
        <v>13771.13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48">
        <f t="shared" si="0"/>
        <v>13771.13</v>
      </c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"/>
    </row>
    <row r="28" spans="1:167" s="12" customFormat="1" ht="40.5" customHeight="1">
      <c r="A28" s="54" t="s">
        <v>166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1"/>
      <c r="AO28" s="82"/>
      <c r="AP28" s="82"/>
      <c r="AQ28" s="82"/>
      <c r="AR28" s="82"/>
      <c r="AS28" s="82"/>
      <c r="AT28" s="52" t="s">
        <v>196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48">
        <v>0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>
        <v>13771.13</v>
      </c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8">
        <f t="shared" si="0"/>
        <v>13771.13</v>
      </c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10"/>
      <c r="FI28" s="10"/>
      <c r="FJ28" s="10"/>
      <c r="FK28" s="11"/>
    </row>
    <row r="29" spans="1:167" s="4" customFormat="1" ht="55.5" customHeight="1">
      <c r="A29" s="55" t="s">
        <v>167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1"/>
      <c r="AO29" s="51"/>
      <c r="AP29" s="51"/>
      <c r="AQ29" s="51"/>
      <c r="AR29" s="51"/>
      <c r="AS29" s="51"/>
      <c r="AT29" s="51" t="s">
        <v>205</v>
      </c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3">
        <f>BJ30</f>
        <v>15100</v>
      </c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>
        <f>CF30</f>
        <v>8745.53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6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56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48">
        <f t="shared" si="0"/>
        <v>8745.53</v>
      </c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56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16"/>
      <c r="FI29" s="16"/>
      <c r="FJ29" s="16"/>
      <c r="FK29" s="5"/>
    </row>
    <row r="30" spans="1:167" s="12" customFormat="1" ht="40.5" customHeight="1">
      <c r="A30" s="54" t="s">
        <v>189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1"/>
      <c r="AO30" s="51"/>
      <c r="AP30" s="51"/>
      <c r="AQ30" s="51"/>
      <c r="AR30" s="51"/>
      <c r="AS30" s="51"/>
      <c r="AT30" s="52" t="s">
        <v>204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48">
        <v>15100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>
        <f>CF31</f>
        <v>8745.53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48">
        <f t="shared" si="0"/>
        <v>8745.53</v>
      </c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11"/>
    </row>
    <row r="31" spans="1:167" s="12" customFormat="1" ht="40.5" customHeight="1">
      <c r="A31" s="54" t="s">
        <v>189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1"/>
      <c r="AO31" s="51"/>
      <c r="AP31" s="51"/>
      <c r="AQ31" s="51"/>
      <c r="AR31" s="51"/>
      <c r="AS31" s="51"/>
      <c r="AT31" s="52" t="s">
        <v>267</v>
      </c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48"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>
        <v>8745.53</v>
      </c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48">
        <f>CF31</f>
        <v>8745.53</v>
      </c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11"/>
    </row>
    <row r="32" spans="1:167" s="12" customFormat="1" ht="21" customHeight="1">
      <c r="A32" s="70" t="s">
        <v>174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51"/>
      <c r="AO32" s="51"/>
      <c r="AP32" s="51"/>
      <c r="AQ32" s="51"/>
      <c r="AR32" s="51"/>
      <c r="AS32" s="51"/>
      <c r="AT32" s="51" t="s">
        <v>206</v>
      </c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3">
        <f>BJ33</f>
        <v>38100</v>
      </c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>
        <f>CF33+CF34</f>
        <v>450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53">
        <f t="shared" si="0"/>
        <v>450</v>
      </c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11"/>
    </row>
    <row r="33" spans="1:167" s="12" customFormat="1" ht="22.5" customHeight="1">
      <c r="A33" s="50" t="s">
        <v>174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  <c r="AO33" s="51"/>
      <c r="AP33" s="51"/>
      <c r="AQ33" s="51"/>
      <c r="AR33" s="51"/>
      <c r="AS33" s="51"/>
      <c r="AT33" s="52" t="s">
        <v>207</v>
      </c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48">
        <v>38100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>
        <v>0</v>
      </c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53">
        <f t="shared" si="0"/>
        <v>0</v>
      </c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10"/>
      <c r="FI33" s="10"/>
      <c r="FJ33" s="10"/>
      <c r="FK33" s="11"/>
    </row>
    <row r="34" spans="1:167" s="12" customFormat="1" ht="22.5" customHeight="1">
      <c r="A34" s="50" t="s">
        <v>174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/>
      <c r="AO34" s="51"/>
      <c r="AP34" s="51"/>
      <c r="AQ34" s="51"/>
      <c r="AR34" s="51"/>
      <c r="AS34" s="51"/>
      <c r="AT34" s="52" t="s">
        <v>268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48">
        <v>0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>
        <v>450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3">
        <f>CF34</f>
        <v>450</v>
      </c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10"/>
      <c r="FI34" s="10"/>
      <c r="FJ34" s="10"/>
      <c r="FK34" s="11"/>
    </row>
    <row r="35" spans="1:167" s="4" customFormat="1" ht="19.5" customHeight="1">
      <c r="A35" s="67" t="s">
        <v>158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52"/>
      <c r="AO35" s="52"/>
      <c r="AP35" s="52"/>
      <c r="AQ35" s="52"/>
      <c r="AR35" s="52"/>
      <c r="AS35" s="52"/>
      <c r="AT35" s="51" t="s">
        <v>112</v>
      </c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12">
        <f>BJ36+BJ40</f>
        <v>1213600</v>
      </c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53">
        <f>CF36+CF40</f>
        <v>60890.310000000005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3">
        <f t="shared" si="0"/>
        <v>60890.310000000005</v>
      </c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16"/>
      <c r="FI35" s="16"/>
      <c r="FJ35" s="16"/>
      <c r="FK35" s="5"/>
    </row>
    <row r="36" spans="1:167" s="4" customFormat="1" ht="18" customHeight="1">
      <c r="A36" s="67" t="s">
        <v>111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51"/>
      <c r="AO36" s="51"/>
      <c r="AP36" s="51"/>
      <c r="AQ36" s="51"/>
      <c r="AR36" s="51"/>
      <c r="AS36" s="51"/>
      <c r="AT36" s="51" t="s">
        <v>113</v>
      </c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3">
        <f>BJ37</f>
        <v>246900</v>
      </c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>
        <f>CF37</f>
        <v>772.79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3">
        <f t="shared" si="0"/>
        <v>772.79</v>
      </c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16"/>
      <c r="FI36" s="16"/>
      <c r="FJ36" s="16"/>
      <c r="FK36" s="5"/>
    </row>
    <row r="37" spans="1:167" s="12" customFormat="1" ht="57.75" customHeight="1">
      <c r="A37" s="55" t="s">
        <v>185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1"/>
      <c r="AO37" s="51"/>
      <c r="AP37" s="51"/>
      <c r="AQ37" s="51"/>
      <c r="AR37" s="51"/>
      <c r="AS37" s="51"/>
      <c r="AT37" s="51" t="s">
        <v>92</v>
      </c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3">
        <v>246900</v>
      </c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>
        <f>CF38+CF39</f>
        <v>772.79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3">
        <f t="shared" si="0"/>
        <v>772.79</v>
      </c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11"/>
    </row>
    <row r="38" spans="1:167" s="4" customFormat="1" ht="15" customHeight="1">
      <c r="A38" s="68" t="s">
        <v>111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52"/>
      <c r="AO38" s="52"/>
      <c r="AP38" s="52"/>
      <c r="AQ38" s="52"/>
      <c r="AR38" s="52"/>
      <c r="AS38" s="52"/>
      <c r="AT38" s="52" t="s">
        <v>93</v>
      </c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48">
        <v>0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>
        <v>671.16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48">
        <f t="shared" si="0"/>
        <v>671.16</v>
      </c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"/>
    </row>
    <row r="39" spans="1:167" s="4" customFormat="1" ht="15" customHeight="1">
      <c r="A39" s="68" t="s">
        <v>111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52"/>
      <c r="AO39" s="52"/>
      <c r="AP39" s="52"/>
      <c r="AQ39" s="52"/>
      <c r="AR39" s="52"/>
      <c r="AS39" s="52"/>
      <c r="AT39" s="52" t="s">
        <v>245</v>
      </c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48">
        <v>0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>
        <v>101.63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48">
        <f>CF39</f>
        <v>101.63</v>
      </c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"/>
    </row>
    <row r="40" spans="1:167" s="12" customFormat="1" ht="21.75" customHeight="1">
      <c r="A40" s="67" t="s">
        <v>94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51"/>
      <c r="AO40" s="51"/>
      <c r="AP40" s="51"/>
      <c r="AQ40" s="51"/>
      <c r="AR40" s="51"/>
      <c r="AS40" s="51"/>
      <c r="AT40" s="51" t="s">
        <v>149</v>
      </c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3">
        <f>BJ42+BJ47</f>
        <v>966700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>
        <f>CF42+CF46</f>
        <v>60117.520000000004</v>
      </c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3">
        <f t="shared" si="0"/>
        <v>60117.520000000004</v>
      </c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11"/>
    </row>
    <row r="41" spans="1:167" s="12" customFormat="1" ht="18" customHeight="1">
      <c r="A41" s="67" t="s">
        <v>176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51"/>
      <c r="AO41" s="51"/>
      <c r="AP41" s="51"/>
      <c r="AQ41" s="51"/>
      <c r="AR41" s="51"/>
      <c r="AS41" s="51"/>
      <c r="AT41" s="51" t="s">
        <v>114</v>
      </c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3">
        <f>BJ42</f>
        <v>795000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>
        <f>CF42</f>
        <v>1848.04</v>
      </c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53">
        <f t="shared" si="0"/>
        <v>1848.04</v>
      </c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10"/>
      <c r="FI41" s="10"/>
      <c r="FJ41" s="10"/>
      <c r="FK41" s="11"/>
    </row>
    <row r="42" spans="1:167" s="12" customFormat="1" ht="22.5" customHeight="1">
      <c r="A42" s="67" t="s">
        <v>177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51"/>
      <c r="AO42" s="51"/>
      <c r="AP42" s="51"/>
      <c r="AQ42" s="51"/>
      <c r="AR42" s="51"/>
      <c r="AS42" s="51"/>
      <c r="AT42" s="51" t="s">
        <v>95</v>
      </c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3">
        <v>795000</v>
      </c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>
        <f>CF43+CF44+CF45</f>
        <v>1848.04</v>
      </c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53">
        <f aca="true" t="shared" si="1" ref="EE42:EE49">CF42</f>
        <v>1848.04</v>
      </c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11"/>
    </row>
    <row r="43" spans="1:167" s="4" customFormat="1" ht="15" customHeight="1">
      <c r="A43" s="68" t="s">
        <v>177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52"/>
      <c r="AO43" s="52"/>
      <c r="AP43" s="52"/>
      <c r="AQ43" s="52"/>
      <c r="AR43" s="52"/>
      <c r="AS43" s="52"/>
      <c r="AT43" s="52" t="s">
        <v>96</v>
      </c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48">
        <v>0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>
        <v>1559.2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48">
        <f t="shared" si="1"/>
        <v>1559.2</v>
      </c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"/>
    </row>
    <row r="44" spans="1:167" s="4" customFormat="1" ht="15" customHeight="1">
      <c r="A44" s="43" t="s">
        <v>177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57"/>
      <c r="AN44" s="58"/>
      <c r="AO44" s="59"/>
      <c r="AP44" s="59"/>
      <c r="AQ44" s="59"/>
      <c r="AR44" s="59"/>
      <c r="AS44" s="60"/>
      <c r="AT44" s="58" t="s">
        <v>97</v>
      </c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60"/>
      <c r="BJ44" s="61">
        <v>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3"/>
      <c r="CF44" s="61">
        <v>288.84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3"/>
      <c r="CW44" s="64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6"/>
      <c r="DN44" s="64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6"/>
      <c r="EE44" s="61">
        <f t="shared" si="1"/>
        <v>288.84</v>
      </c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3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"/>
    </row>
    <row r="45" spans="1:167" s="4" customFormat="1" ht="15" customHeight="1">
      <c r="A45" s="43" t="s">
        <v>177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57"/>
      <c r="AN45" s="58"/>
      <c r="AO45" s="59"/>
      <c r="AP45" s="59"/>
      <c r="AQ45" s="59"/>
      <c r="AR45" s="59"/>
      <c r="AS45" s="60"/>
      <c r="AT45" s="58" t="s">
        <v>246</v>
      </c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60"/>
      <c r="BJ45" s="61">
        <v>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3"/>
      <c r="CF45" s="61">
        <v>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3"/>
      <c r="CW45" s="64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6"/>
      <c r="DN45" s="64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6"/>
      <c r="EE45" s="61">
        <f>CF45</f>
        <v>0</v>
      </c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3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"/>
    </row>
    <row r="46" spans="1:167" s="4" customFormat="1" ht="18" customHeight="1">
      <c r="A46" s="67" t="s">
        <v>178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52"/>
      <c r="AO46" s="52"/>
      <c r="AP46" s="52"/>
      <c r="AQ46" s="52"/>
      <c r="AR46" s="52"/>
      <c r="AS46" s="52"/>
      <c r="AT46" s="51" t="s">
        <v>115</v>
      </c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3">
        <f>BJ47</f>
        <v>171700</v>
      </c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>
        <f>CF47</f>
        <v>58269.48</v>
      </c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53">
        <f t="shared" si="1"/>
        <v>58269.48</v>
      </c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16"/>
      <c r="FI46" s="16"/>
      <c r="FJ46" s="16"/>
      <c r="FK46" s="5"/>
    </row>
    <row r="47" spans="1:167" s="12" customFormat="1" ht="19.5" customHeight="1">
      <c r="A47" s="67" t="s">
        <v>178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51"/>
      <c r="AO47" s="51"/>
      <c r="AP47" s="51"/>
      <c r="AQ47" s="51"/>
      <c r="AR47" s="51"/>
      <c r="AS47" s="51"/>
      <c r="AT47" s="51" t="s">
        <v>98</v>
      </c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3">
        <v>171700</v>
      </c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>
        <f>CF48</f>
        <v>58269.48</v>
      </c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3">
        <f t="shared" si="1"/>
        <v>58269.48</v>
      </c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11"/>
    </row>
    <row r="48" spans="1:167" s="4" customFormat="1" ht="15" customHeight="1">
      <c r="A48" s="68" t="s">
        <v>178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52"/>
      <c r="AO48" s="52"/>
      <c r="AP48" s="52"/>
      <c r="AQ48" s="52"/>
      <c r="AR48" s="52"/>
      <c r="AS48" s="52"/>
      <c r="AT48" s="52" t="s">
        <v>99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48">
        <v>0</v>
      </c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>
        <v>58269.48</v>
      </c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48">
        <f t="shared" si="1"/>
        <v>58269.48</v>
      </c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"/>
    </row>
    <row r="49" spans="1:167" s="12" customFormat="1" ht="19.5" customHeight="1">
      <c r="A49" s="67" t="s">
        <v>159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51"/>
      <c r="AO49" s="51"/>
      <c r="AP49" s="51"/>
      <c r="AQ49" s="51"/>
      <c r="AR49" s="51"/>
      <c r="AS49" s="51"/>
      <c r="AT49" s="51" t="s">
        <v>100</v>
      </c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3">
        <f>BJ50</f>
        <v>7000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>
        <f>CF50</f>
        <v>4500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53">
        <f t="shared" si="1"/>
        <v>4500</v>
      </c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11"/>
    </row>
    <row r="50" spans="1:167" s="12" customFormat="1" ht="57.75" customHeight="1">
      <c r="A50" s="54" t="s">
        <v>179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2"/>
      <c r="AO50" s="52"/>
      <c r="AP50" s="52"/>
      <c r="AQ50" s="52"/>
      <c r="AR50" s="52"/>
      <c r="AS50" s="52"/>
      <c r="AT50" s="52" t="s">
        <v>116</v>
      </c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48">
        <f>BJ51</f>
        <v>7000</v>
      </c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>
        <f>CF51</f>
        <v>4500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8">
        <f>CF50</f>
        <v>4500</v>
      </c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10"/>
      <c r="FJ50" s="10"/>
      <c r="FK50" s="11"/>
    </row>
    <row r="51" spans="1:167" s="12" customFormat="1" ht="93.75" customHeight="1">
      <c r="A51" s="50" t="s">
        <v>180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2"/>
      <c r="AO51" s="52"/>
      <c r="AP51" s="52"/>
      <c r="AQ51" s="52"/>
      <c r="AR51" s="52"/>
      <c r="AS51" s="52"/>
      <c r="AT51" s="52" t="s">
        <v>197</v>
      </c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48">
        <v>7000</v>
      </c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>
        <v>4500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8">
        <f>CF51</f>
        <v>4500</v>
      </c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10"/>
      <c r="FJ51" s="10"/>
      <c r="FK51" s="11"/>
    </row>
    <row r="52" spans="1:167" s="12" customFormat="1" ht="90.75" customHeight="1">
      <c r="A52" s="50" t="s">
        <v>180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2"/>
      <c r="AO52" s="52"/>
      <c r="AP52" s="52"/>
      <c r="AQ52" s="52"/>
      <c r="AR52" s="52"/>
      <c r="AS52" s="52"/>
      <c r="AT52" s="52" t="s">
        <v>105</v>
      </c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48">
        <v>0</v>
      </c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>
        <v>4500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8">
        <f>CF52</f>
        <v>4500</v>
      </c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10"/>
      <c r="FJ52" s="10"/>
      <c r="FK52" s="11"/>
    </row>
    <row r="53" spans="1:167" s="4" customFormat="1" ht="55.5" customHeight="1">
      <c r="A53" s="70" t="s">
        <v>269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52"/>
      <c r="AO53" s="52"/>
      <c r="AP53" s="52"/>
      <c r="AQ53" s="52"/>
      <c r="AR53" s="52"/>
      <c r="AS53" s="52"/>
      <c r="AT53" s="51" t="s">
        <v>270</v>
      </c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3">
        <v>0</v>
      </c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>
        <f>CF54</f>
        <v>0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3">
        <f aca="true" t="shared" si="2" ref="EE53:EE58">CF53</f>
        <v>0</v>
      </c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16"/>
      <c r="FI53" s="16"/>
      <c r="FJ53" s="16"/>
      <c r="FK53" s="5"/>
    </row>
    <row r="54" spans="1:167" s="12" customFormat="1" ht="20.25" customHeight="1">
      <c r="A54" s="67" t="s">
        <v>271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51"/>
      <c r="AO54" s="51"/>
      <c r="AP54" s="51"/>
      <c r="AQ54" s="51"/>
      <c r="AR54" s="51"/>
      <c r="AS54" s="51"/>
      <c r="AT54" s="51" t="s">
        <v>272</v>
      </c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3">
        <v>0</v>
      </c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>
        <f>CF56</f>
        <v>0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53">
        <f t="shared" si="2"/>
        <v>0</v>
      </c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11"/>
    </row>
    <row r="55" spans="1:167" s="12" customFormat="1" ht="36" customHeight="1">
      <c r="A55" s="55" t="s">
        <v>273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1"/>
      <c r="AO55" s="51"/>
      <c r="AP55" s="51"/>
      <c r="AQ55" s="51"/>
      <c r="AR55" s="51"/>
      <c r="AS55" s="51"/>
      <c r="AT55" s="51" t="s">
        <v>274</v>
      </c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3">
        <v>0</v>
      </c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>
        <f>CF56</f>
        <v>0</v>
      </c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53">
        <f>CF55</f>
        <v>0</v>
      </c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10"/>
      <c r="FI55" s="10"/>
      <c r="FJ55" s="10"/>
      <c r="FK55" s="11"/>
    </row>
    <row r="56" spans="1:167" s="12" customFormat="1" ht="18.75" customHeight="1">
      <c r="A56" s="67" t="s">
        <v>275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51"/>
      <c r="AO56" s="51"/>
      <c r="AP56" s="51"/>
      <c r="AQ56" s="51"/>
      <c r="AR56" s="51"/>
      <c r="AS56" s="51"/>
      <c r="AT56" s="51" t="s">
        <v>276</v>
      </c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3">
        <v>0</v>
      </c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>
        <f>CF57+CF58+CF59</f>
        <v>0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53">
        <f t="shared" si="2"/>
        <v>0</v>
      </c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10"/>
      <c r="FI56" s="10"/>
      <c r="FJ56" s="10"/>
      <c r="FK56" s="11"/>
    </row>
    <row r="57" spans="1:167" s="4" customFormat="1" ht="19.5" customHeight="1">
      <c r="A57" s="68" t="s">
        <v>275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52"/>
      <c r="AO57" s="52"/>
      <c r="AP57" s="52"/>
      <c r="AQ57" s="52"/>
      <c r="AR57" s="52"/>
      <c r="AS57" s="52"/>
      <c r="AT57" s="52" t="s">
        <v>277</v>
      </c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48">
        <v>0</v>
      </c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>
        <v>75</v>
      </c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48">
        <f t="shared" si="2"/>
        <v>75</v>
      </c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"/>
    </row>
    <row r="58" spans="1:167" s="4" customFormat="1" ht="21" customHeight="1">
      <c r="A58" s="68" t="s">
        <v>275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52"/>
      <c r="AO58" s="52"/>
      <c r="AP58" s="52"/>
      <c r="AQ58" s="52"/>
      <c r="AR58" s="52"/>
      <c r="AS58" s="52"/>
      <c r="AT58" s="52" t="s">
        <v>278</v>
      </c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48">
        <v>0</v>
      </c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>
        <v>75</v>
      </c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48">
        <f t="shared" si="2"/>
        <v>75</v>
      </c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"/>
    </row>
    <row r="59" spans="1:167" s="4" customFormat="1" ht="21" customHeight="1">
      <c r="A59" s="68" t="s">
        <v>275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52"/>
      <c r="AO59" s="52"/>
      <c r="AP59" s="52"/>
      <c r="AQ59" s="52"/>
      <c r="AR59" s="52"/>
      <c r="AS59" s="52"/>
      <c r="AT59" s="52" t="s">
        <v>279</v>
      </c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48">
        <v>0</v>
      </c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>
        <v>-150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48">
        <f>CF59</f>
        <v>-150</v>
      </c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"/>
    </row>
    <row r="60" spans="1:167" s="4" customFormat="1" ht="63" customHeight="1">
      <c r="A60" s="70" t="s">
        <v>160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52"/>
      <c r="AO60" s="52"/>
      <c r="AP60" s="52"/>
      <c r="AQ60" s="52"/>
      <c r="AR60" s="52"/>
      <c r="AS60" s="52"/>
      <c r="AT60" s="51" t="s">
        <v>117</v>
      </c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3">
        <f>BJ61+BJ64</f>
        <v>61400</v>
      </c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>
        <f>CF61</f>
        <v>0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3">
        <f aca="true" t="shared" si="3" ref="EE60:EE66">CF60</f>
        <v>0</v>
      </c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16"/>
      <c r="FJ60" s="16"/>
      <c r="FK60" s="5"/>
    </row>
    <row r="61" spans="1:167" s="12" customFormat="1" ht="20.25" customHeight="1">
      <c r="A61" s="70" t="s">
        <v>181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51"/>
      <c r="AO61" s="51"/>
      <c r="AP61" s="51"/>
      <c r="AQ61" s="51"/>
      <c r="AR61" s="51"/>
      <c r="AS61" s="51"/>
      <c r="AT61" s="51" t="s">
        <v>118</v>
      </c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3">
        <f>BJ62</f>
        <v>59400</v>
      </c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>
        <f>CF62</f>
        <v>0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3">
        <f t="shared" si="3"/>
        <v>0</v>
      </c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11"/>
    </row>
    <row r="62" spans="1:167" s="12" customFormat="1" ht="19.5" customHeight="1">
      <c r="A62" s="70" t="s">
        <v>119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51"/>
      <c r="AO62" s="51"/>
      <c r="AP62" s="51"/>
      <c r="AQ62" s="51"/>
      <c r="AR62" s="51"/>
      <c r="AS62" s="51"/>
      <c r="AT62" s="51" t="s">
        <v>120</v>
      </c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3">
        <f>BJ63</f>
        <v>59400</v>
      </c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>
        <f>CF63</f>
        <v>0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53">
        <f t="shared" si="3"/>
        <v>0</v>
      </c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11"/>
    </row>
    <row r="63" spans="1:167" s="4" customFormat="1" ht="17.25" customHeight="1">
      <c r="A63" s="68" t="s">
        <v>119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52"/>
      <c r="AO63" s="52"/>
      <c r="AP63" s="52"/>
      <c r="AQ63" s="52"/>
      <c r="AR63" s="52"/>
      <c r="AS63" s="52"/>
      <c r="AT63" s="52" t="s">
        <v>208</v>
      </c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48">
        <v>59400</v>
      </c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>
        <v>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48">
        <f t="shared" si="3"/>
        <v>0</v>
      </c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"/>
    </row>
    <row r="64" spans="1:167" s="4" customFormat="1" ht="38.25" customHeight="1">
      <c r="A64" s="70" t="s">
        <v>128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51"/>
      <c r="AO64" s="51"/>
      <c r="AP64" s="51"/>
      <c r="AQ64" s="51"/>
      <c r="AR64" s="51"/>
      <c r="AS64" s="51"/>
      <c r="AT64" s="51" t="s">
        <v>129</v>
      </c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3">
        <f>BJ65</f>
        <v>2000</v>
      </c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>
        <f>CF65</f>
        <v>0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48">
        <f t="shared" si="3"/>
        <v>0</v>
      </c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16"/>
      <c r="FI64" s="16"/>
      <c r="FJ64" s="16"/>
      <c r="FK64" s="5"/>
    </row>
    <row r="65" spans="1:167" s="4" customFormat="1" ht="56.25" customHeight="1">
      <c r="A65" s="50" t="s">
        <v>130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2"/>
      <c r="AO65" s="52"/>
      <c r="AP65" s="52"/>
      <c r="AQ65" s="52"/>
      <c r="AR65" s="52"/>
      <c r="AS65" s="52"/>
      <c r="AT65" s="52" t="s">
        <v>131</v>
      </c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48">
        <f>BJ66</f>
        <v>2000</v>
      </c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>
        <f>CF66</f>
        <v>0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48">
        <f t="shared" si="3"/>
        <v>0</v>
      </c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16"/>
      <c r="FI65" s="16"/>
      <c r="FJ65" s="16"/>
      <c r="FK65" s="5"/>
    </row>
    <row r="66" spans="1:167" s="4" customFormat="1" ht="55.5" customHeight="1">
      <c r="A66" s="50" t="s">
        <v>132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2"/>
      <c r="AO66" s="52"/>
      <c r="AP66" s="52"/>
      <c r="AQ66" s="52"/>
      <c r="AR66" s="52"/>
      <c r="AS66" s="52"/>
      <c r="AT66" s="52" t="s">
        <v>123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48">
        <v>2000</v>
      </c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>
        <v>0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48">
        <f t="shared" si="3"/>
        <v>0</v>
      </c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16"/>
      <c r="FI66" s="16"/>
      <c r="FJ66" s="16"/>
      <c r="FK66" s="5"/>
    </row>
    <row r="67" spans="1:167" s="4" customFormat="1" ht="42.75" customHeight="1">
      <c r="A67" s="55" t="s">
        <v>161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1"/>
      <c r="AO67" s="51"/>
      <c r="AP67" s="51"/>
      <c r="AQ67" s="51"/>
      <c r="AR67" s="51"/>
      <c r="AS67" s="51"/>
      <c r="AT67" s="51" t="s">
        <v>122</v>
      </c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3">
        <f>BJ68</f>
        <v>2000</v>
      </c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>
        <f>CF68</f>
        <v>191625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3">
        <f aca="true" t="shared" si="4" ref="EE67:EE75">CF67</f>
        <v>191625</v>
      </c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5"/>
    </row>
    <row r="68" spans="1:167" s="12" customFormat="1" ht="39.75" customHeight="1">
      <c r="A68" s="54" t="s">
        <v>142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2"/>
      <c r="AO68" s="52"/>
      <c r="AP68" s="52"/>
      <c r="AQ68" s="52"/>
      <c r="AR68" s="52"/>
      <c r="AS68" s="52"/>
      <c r="AT68" s="52" t="s">
        <v>107</v>
      </c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48">
        <f>BJ69</f>
        <v>2000</v>
      </c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>
        <f>CF69</f>
        <v>191625</v>
      </c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48">
        <f t="shared" si="4"/>
        <v>191625</v>
      </c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11"/>
    </row>
    <row r="69" spans="1:167" s="12" customFormat="1" ht="39" customHeight="1">
      <c r="A69" s="54" t="s">
        <v>143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2"/>
      <c r="AO69" s="52"/>
      <c r="AP69" s="52"/>
      <c r="AQ69" s="52"/>
      <c r="AR69" s="52"/>
      <c r="AS69" s="52"/>
      <c r="AT69" s="52" t="s">
        <v>121</v>
      </c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48">
        <f>BJ70</f>
        <v>2000</v>
      </c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>
        <f>CF70</f>
        <v>191625</v>
      </c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48">
        <f t="shared" si="4"/>
        <v>191625</v>
      </c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11"/>
    </row>
    <row r="70" spans="1:167" s="4" customFormat="1" ht="52.5" customHeight="1">
      <c r="A70" s="54" t="s">
        <v>144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2"/>
      <c r="AO70" s="52"/>
      <c r="AP70" s="52"/>
      <c r="AQ70" s="52"/>
      <c r="AR70" s="52"/>
      <c r="AS70" s="52"/>
      <c r="AT70" s="52" t="s">
        <v>209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48">
        <v>2000</v>
      </c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>
        <v>191625</v>
      </c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48">
        <f t="shared" si="4"/>
        <v>191625</v>
      </c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"/>
    </row>
    <row r="71" spans="1:167" s="12" customFormat="1" ht="20.25" customHeight="1">
      <c r="A71" s="55" t="s">
        <v>162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1"/>
      <c r="AO71" s="51"/>
      <c r="AP71" s="51"/>
      <c r="AQ71" s="51"/>
      <c r="AR71" s="51"/>
      <c r="AS71" s="51"/>
      <c r="AT71" s="51" t="s">
        <v>133</v>
      </c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>
        <f>BJ72</f>
        <v>2836500</v>
      </c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>
        <f>CF72</f>
        <v>596500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53">
        <f t="shared" si="4"/>
        <v>596500</v>
      </c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11"/>
    </row>
    <row r="72" spans="1:256" s="12" customFormat="1" ht="60" customHeight="1">
      <c r="A72" s="55" t="s">
        <v>182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1"/>
      <c r="AO72" s="51"/>
      <c r="AP72" s="51"/>
      <c r="AQ72" s="51"/>
      <c r="AR72" s="51"/>
      <c r="AS72" s="51"/>
      <c r="AT72" s="51" t="s">
        <v>101</v>
      </c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3">
        <f>BJ73+BJ76+BJ81</f>
        <v>2836500</v>
      </c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>
        <f>CF73+CF76+CF81</f>
        <v>596500</v>
      </c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53">
        <f t="shared" si="4"/>
        <v>596500</v>
      </c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12" customFormat="1" ht="36" customHeight="1">
      <c r="A73" s="55" t="s">
        <v>134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1"/>
      <c r="AO73" s="51"/>
      <c r="AP73" s="51"/>
      <c r="AQ73" s="51"/>
      <c r="AR73" s="51"/>
      <c r="AS73" s="51"/>
      <c r="AT73" s="51" t="s">
        <v>135</v>
      </c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3">
        <f>BJ75</f>
        <v>2357000</v>
      </c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>
        <f>CF75</f>
        <v>457000</v>
      </c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53">
        <f t="shared" si="4"/>
        <v>457000</v>
      </c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4" customFormat="1" ht="20.25" customHeight="1">
      <c r="A74" s="54" t="s">
        <v>137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2"/>
      <c r="AO74" s="52"/>
      <c r="AP74" s="52"/>
      <c r="AQ74" s="52"/>
      <c r="AR74" s="52"/>
      <c r="AS74" s="52"/>
      <c r="AT74" s="52" t="s">
        <v>136</v>
      </c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48">
        <f>BJ75</f>
        <v>2357000</v>
      </c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>
        <f>CF75</f>
        <v>457000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56" t="s">
        <v>125</v>
      </c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48">
        <f t="shared" si="4"/>
        <v>457000</v>
      </c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4" customFormat="1" ht="35.25" customHeight="1">
      <c r="A75" s="54" t="s">
        <v>138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2"/>
      <c r="AO75" s="52"/>
      <c r="AP75" s="52"/>
      <c r="AQ75" s="52"/>
      <c r="AR75" s="52"/>
      <c r="AS75" s="52"/>
      <c r="AT75" s="52" t="s">
        <v>102</v>
      </c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48">
        <v>2357000</v>
      </c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>
        <v>457000</v>
      </c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48">
        <f t="shared" si="4"/>
        <v>457000</v>
      </c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2" customFormat="1" ht="35.25" customHeight="1">
      <c r="A76" s="55" t="s">
        <v>169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1"/>
      <c r="AO76" s="51"/>
      <c r="AP76" s="51"/>
      <c r="AQ76" s="51"/>
      <c r="AR76" s="51"/>
      <c r="AS76" s="51"/>
      <c r="AT76" s="51" t="s">
        <v>139</v>
      </c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3">
        <f>BJ77+BJ79</f>
        <v>140900</v>
      </c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>
        <f>CF77+CF79</f>
        <v>139500</v>
      </c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53">
        <f aca="true" t="shared" si="5" ref="EE76:EE82">CF76</f>
        <v>139500</v>
      </c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2" customFormat="1" ht="36.75" customHeight="1">
      <c r="A77" s="55" t="s">
        <v>183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1"/>
      <c r="AO77" s="51"/>
      <c r="AP77" s="51"/>
      <c r="AQ77" s="51"/>
      <c r="AR77" s="51"/>
      <c r="AS77" s="51"/>
      <c r="AT77" s="51" t="s">
        <v>168</v>
      </c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3">
        <f>BJ78</f>
        <v>140700</v>
      </c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>
        <f>CF78</f>
        <v>139300</v>
      </c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3">
        <f t="shared" si="5"/>
        <v>139300</v>
      </c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7" customFormat="1" ht="37.5" customHeight="1">
      <c r="A78" s="54" t="s">
        <v>183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2"/>
      <c r="AO78" s="52"/>
      <c r="AP78" s="52"/>
      <c r="AQ78" s="52"/>
      <c r="AR78" s="52"/>
      <c r="AS78" s="52"/>
      <c r="AT78" s="52" t="s">
        <v>103</v>
      </c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48">
        <v>140700</v>
      </c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>
        <v>139300</v>
      </c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48">
        <f t="shared" si="5"/>
        <v>139300</v>
      </c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166" s="11" customFormat="1" ht="57" customHeight="1">
      <c r="A79" s="55" t="s">
        <v>188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1"/>
      <c r="AO79" s="51"/>
      <c r="AP79" s="51"/>
      <c r="AQ79" s="51"/>
      <c r="AR79" s="51"/>
      <c r="AS79" s="51"/>
      <c r="AT79" s="51" t="s">
        <v>187</v>
      </c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3">
        <f>BJ80</f>
        <v>200</v>
      </c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>
        <f>CF80</f>
        <v>200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3">
        <f>CF79</f>
        <v>200</v>
      </c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10"/>
      <c r="FI79" s="10"/>
      <c r="FJ79" s="10"/>
    </row>
    <row r="80" spans="1:166" s="5" customFormat="1" ht="36" customHeight="1">
      <c r="A80" s="54" t="s">
        <v>188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2"/>
      <c r="AO80" s="52"/>
      <c r="AP80" s="52"/>
      <c r="AQ80" s="52"/>
      <c r="AR80" s="52"/>
      <c r="AS80" s="52"/>
      <c r="AT80" s="52" t="s">
        <v>186</v>
      </c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48">
        <v>200</v>
      </c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>
        <v>200</v>
      </c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48">
        <f>CF80</f>
        <v>200</v>
      </c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16"/>
      <c r="FI80" s="16"/>
      <c r="FJ80" s="16"/>
    </row>
    <row r="81" spans="1:167" s="12" customFormat="1" ht="38.25" customHeight="1">
      <c r="A81" s="55" t="s">
        <v>184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1"/>
      <c r="AO81" s="51"/>
      <c r="AP81" s="51"/>
      <c r="AQ81" s="51"/>
      <c r="AR81" s="51"/>
      <c r="AS81" s="51"/>
      <c r="AT81" s="51" t="s">
        <v>141</v>
      </c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3">
        <f>BJ82</f>
        <v>338600</v>
      </c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>
        <f>CF82</f>
        <v>0</v>
      </c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53">
        <f t="shared" si="5"/>
        <v>0</v>
      </c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11"/>
    </row>
    <row r="82" spans="1:167" s="4" customFormat="1" ht="38.25" customHeight="1">
      <c r="A82" s="54" t="s">
        <v>140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2"/>
      <c r="AP82" s="52"/>
      <c r="AQ82" s="52"/>
      <c r="AR82" s="52"/>
      <c r="AS82" s="52"/>
      <c r="AT82" s="52" t="s">
        <v>104</v>
      </c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48">
        <v>338600</v>
      </c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>
        <v>0</v>
      </c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48">
        <f t="shared" si="5"/>
        <v>0</v>
      </c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"/>
    </row>
    <row r="83" spans="1:167" s="4" customFormat="1" ht="18.7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5"/>
      <c r="FH83" s="13"/>
      <c r="FI83" s="13"/>
      <c r="FJ83" s="18" t="s">
        <v>39</v>
      </c>
      <c r="FK83" s="5"/>
    </row>
    <row r="84" spans="1:167" s="4" customFormat="1" ht="18.75">
      <c r="A84" s="71" t="s">
        <v>86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5"/>
    </row>
    <row r="85" spans="1:167" s="4" customFormat="1" ht="18" customHeight="1">
      <c r="A85" s="42" t="s">
        <v>8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 t="s">
        <v>23</v>
      </c>
      <c r="AL85" s="42"/>
      <c r="AM85" s="42"/>
      <c r="AN85" s="42"/>
      <c r="AO85" s="42"/>
      <c r="AP85" s="42"/>
      <c r="AQ85" s="19" t="s">
        <v>35</v>
      </c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42" t="s">
        <v>148</v>
      </c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 t="s">
        <v>37</v>
      </c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 t="s">
        <v>24</v>
      </c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 t="s">
        <v>29</v>
      </c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5"/>
    </row>
    <row r="86" spans="1:167" s="4" customFormat="1" ht="78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 t="s">
        <v>47</v>
      </c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 t="s">
        <v>25</v>
      </c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26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27</v>
      </c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 t="s">
        <v>38</v>
      </c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 t="s">
        <v>48</v>
      </c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5"/>
    </row>
    <row r="87" spans="1:167" s="4" customFormat="1" ht="18.75">
      <c r="A87" s="39">
        <v>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>
        <v>2</v>
      </c>
      <c r="AL87" s="39"/>
      <c r="AM87" s="39"/>
      <c r="AN87" s="39"/>
      <c r="AO87" s="39"/>
      <c r="AP87" s="39"/>
      <c r="AQ87" s="39">
        <v>3</v>
      </c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>
        <v>4</v>
      </c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>
        <v>5</v>
      </c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>
        <v>6</v>
      </c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>
        <v>7</v>
      </c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>
        <v>8</v>
      </c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>
        <v>9</v>
      </c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>
        <v>10</v>
      </c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>
        <v>11</v>
      </c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5"/>
    </row>
    <row r="88" spans="1:167" s="12" customFormat="1" ht="15" customHeight="1">
      <c r="A88" s="40" t="s">
        <v>32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1" t="s">
        <v>33</v>
      </c>
      <c r="AL88" s="41"/>
      <c r="AM88" s="41"/>
      <c r="AN88" s="41"/>
      <c r="AO88" s="41"/>
      <c r="AP88" s="4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3">
        <f>BC94+BC98</f>
        <v>649200</v>
      </c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>
        <f>BU94</f>
        <v>60567.08</v>
      </c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>
        <f>CH94</f>
        <v>60567.08</v>
      </c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>
        <f>DX94</f>
        <v>60567.08</v>
      </c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72">
        <f>EK95+EK98</f>
        <v>592632.92</v>
      </c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53">
        <f>EX94</f>
        <v>0</v>
      </c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11"/>
    </row>
    <row r="89" spans="1:167" s="4" customFormat="1" ht="20.25" customHeight="1">
      <c r="A89" s="97" t="s">
        <v>151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5"/>
    </row>
    <row r="90" spans="1:167" s="22" customFormat="1" ht="15" customHeight="1" hidden="1">
      <c r="A90" s="76" t="s">
        <v>145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 t="s">
        <v>54</v>
      </c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81">
        <f>SUM(BC91:BT93)</f>
        <v>116900</v>
      </c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>
        <f>BU93+BU92+BU91</f>
        <v>116769.88</v>
      </c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>
        <f>SUM(CH91:CW93)</f>
        <v>116769.88</v>
      </c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>
        <f>SUM(DX91:EJ93)</f>
        <v>116769.88</v>
      </c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>
        <f>SUM(EK91:EW93)</f>
        <v>130.12000000000262</v>
      </c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>
        <v>0</v>
      </c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21"/>
    </row>
    <row r="91" spans="1:167" s="4" customFormat="1" ht="15" customHeight="1" hidden="1">
      <c r="A91" s="68" t="s">
        <v>58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52" t="s">
        <v>55</v>
      </c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48">
        <v>82900</v>
      </c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>
        <v>82880.2</v>
      </c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>
        <v>82880.2</v>
      </c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>
        <f>CH91</f>
        <v>82880.2</v>
      </c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15">
        <f>BC91-BU91</f>
        <v>19.80000000000291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48">
        <f>BU91-CH91</f>
        <v>0</v>
      </c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5"/>
    </row>
    <row r="92" spans="1:167" s="4" customFormat="1" ht="15" customHeight="1" hidden="1">
      <c r="A92" s="68" t="s">
        <v>59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52" t="s">
        <v>56</v>
      </c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48">
        <v>13200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>
        <v>13172</v>
      </c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>
        <v>13172</v>
      </c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>
        <f>CH92</f>
        <v>13172</v>
      </c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>
        <f>BC92-BU92</f>
        <v>28</v>
      </c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>
        <f>BU92-CH92</f>
        <v>0</v>
      </c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5"/>
    </row>
    <row r="93" spans="1:167" s="4" customFormat="1" ht="16.5" customHeight="1" hidden="1">
      <c r="A93" s="68" t="s">
        <v>60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52" t="s">
        <v>57</v>
      </c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48">
        <v>20800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>
        <v>20717.68</v>
      </c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>
        <v>20717.68</v>
      </c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>
        <f>CH93</f>
        <v>20717.68</v>
      </c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>
        <f>BC93-BU93</f>
        <v>82.31999999999971</v>
      </c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>
        <f>BU93-CH93</f>
        <v>0</v>
      </c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5"/>
    </row>
    <row r="94" spans="1:167" s="4" customFormat="1" ht="21" customHeight="1">
      <c r="A94" s="152" t="s">
        <v>150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51"/>
      <c r="AL94" s="51"/>
      <c r="AM94" s="51"/>
      <c r="AN94" s="51"/>
      <c r="AO94" s="51"/>
      <c r="AP94" s="51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3">
        <f>BC95</f>
        <v>631800</v>
      </c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3">
        <f>BU95</f>
        <v>60567.08</v>
      </c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>
        <f>CH95</f>
        <v>60567.08</v>
      </c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47">
        <f>DX95</f>
        <v>60567.08</v>
      </c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>
        <f>EK96+EK97+EK100</f>
        <v>575232.92</v>
      </c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>
        <v>0</v>
      </c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5"/>
    </row>
    <row r="95" spans="1:167" s="4" customFormat="1" ht="22.5" customHeight="1">
      <c r="A95" s="76" t="s">
        <v>210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149" t="s">
        <v>211</v>
      </c>
      <c r="AL95" s="150"/>
      <c r="AM95" s="150"/>
      <c r="AN95" s="150"/>
      <c r="AO95" s="150"/>
      <c r="AP95" s="151"/>
      <c r="AQ95" s="14"/>
      <c r="AR95" s="14"/>
      <c r="AS95" s="58"/>
      <c r="AT95" s="59"/>
      <c r="AU95" s="59"/>
      <c r="AV95" s="59"/>
      <c r="AW95" s="59"/>
      <c r="AX95" s="59"/>
      <c r="AY95" s="59"/>
      <c r="AZ95" s="59"/>
      <c r="BA95" s="59"/>
      <c r="BB95" s="60"/>
      <c r="BC95" s="53">
        <f>BC96+BC97</f>
        <v>631800</v>
      </c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10"/>
      <c r="BT95" s="10"/>
      <c r="BU95" s="53">
        <f>BU96+BU97+BU100</f>
        <v>60567.08</v>
      </c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>
        <f>CH96+CH97+CH100</f>
        <v>60567.08</v>
      </c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47">
        <f>DX96+DX97+DX100</f>
        <v>60567.08</v>
      </c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>
        <f>EK96+EK97+EK100</f>
        <v>575232.92</v>
      </c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23"/>
      <c r="FI95" s="23"/>
      <c r="FJ95" s="23"/>
      <c r="FK95" s="5"/>
    </row>
    <row r="96" spans="1:167" s="4" customFormat="1" ht="17.25" customHeight="1">
      <c r="A96" s="68" t="s">
        <v>58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52" t="s">
        <v>55</v>
      </c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48">
        <v>481200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>
        <v>49765.8</v>
      </c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>
        <v>49765.8</v>
      </c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>
        <f>CH96</f>
        <v>49765.8</v>
      </c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>
        <f>BC96-BU96</f>
        <v>431434.2</v>
      </c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5">
        <f>BU96-CH96</f>
        <v>0</v>
      </c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5"/>
    </row>
    <row r="97" spans="1:167" s="4" customFormat="1" ht="15" customHeight="1">
      <c r="A97" s="68" t="s">
        <v>60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52" t="s">
        <v>57</v>
      </c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48">
        <v>150600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>
        <v>10801.28</v>
      </c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>
        <v>10801.28</v>
      </c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>
        <f>CH97</f>
        <v>10801.28</v>
      </c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>
        <f>BC97-CH97</f>
        <v>139798.72</v>
      </c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5">
        <v>0</v>
      </c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5"/>
    </row>
    <row r="98" spans="1:167" s="4" customFormat="1" ht="23.25" customHeight="1">
      <c r="A98" s="76" t="s">
        <v>213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49" t="s">
        <v>212</v>
      </c>
      <c r="AL98" s="150"/>
      <c r="AM98" s="150"/>
      <c r="AN98" s="150"/>
      <c r="AO98" s="150"/>
      <c r="AP98" s="151"/>
      <c r="AQ98" s="14"/>
      <c r="AR98" s="14"/>
      <c r="AS98" s="58"/>
      <c r="AT98" s="59"/>
      <c r="AU98" s="59"/>
      <c r="AV98" s="59"/>
      <c r="AW98" s="59"/>
      <c r="AX98" s="59"/>
      <c r="AY98" s="59"/>
      <c r="AZ98" s="59"/>
      <c r="BA98" s="59"/>
      <c r="BB98" s="60"/>
      <c r="BC98" s="53">
        <f>BC99+BC100</f>
        <v>17400</v>
      </c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10"/>
      <c r="BT98" s="10"/>
      <c r="BU98" s="53">
        <f>BU99+BU100</f>
        <v>0</v>
      </c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>
        <f>CH99+CH100</f>
        <v>0</v>
      </c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47">
        <f>DX99+DX100+DX102</f>
        <v>0</v>
      </c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>
        <f>EK99+EK100</f>
        <v>17400</v>
      </c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23"/>
      <c r="FI98" s="23"/>
      <c r="FJ98" s="23"/>
      <c r="FK98" s="5"/>
    </row>
    <row r="99" spans="1:167" s="4" customFormat="1" ht="15" customHeight="1">
      <c r="A99" s="68" t="s">
        <v>59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52" t="s">
        <v>56</v>
      </c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48">
        <v>13400</v>
      </c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>
        <v>0</v>
      </c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>
        <v>0</v>
      </c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>
        <f>CH99</f>
        <v>0</v>
      </c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>
        <f>BC99-BU99</f>
        <v>13400</v>
      </c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5">
        <f>BU99-CH99</f>
        <v>0</v>
      </c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5"/>
    </row>
    <row r="100" spans="1:167" s="4" customFormat="1" ht="15" customHeight="1">
      <c r="A100" s="68" t="s">
        <v>244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52" t="s">
        <v>57</v>
      </c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48">
        <v>4000</v>
      </c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>
        <v>0</v>
      </c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>
        <v>0</v>
      </c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>
        <f>CH100</f>
        <v>0</v>
      </c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>
        <f>BC100-CH100</f>
        <v>4000</v>
      </c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5">
        <v>0</v>
      </c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5"/>
    </row>
    <row r="101" spans="1:167" s="4" customFormat="1" ht="18.7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5"/>
      <c r="CG101" s="71" t="s">
        <v>86</v>
      </c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91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3"/>
      <c r="FH101" s="13"/>
      <c r="FI101" s="13"/>
      <c r="FJ101" s="18" t="s">
        <v>39</v>
      </c>
      <c r="FK101" s="5"/>
    </row>
    <row r="102" spans="1:167" s="4" customFormat="1" ht="19.5" customHeight="1">
      <c r="A102" s="42" t="s">
        <v>8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 t="s">
        <v>23</v>
      </c>
      <c r="AL102" s="42"/>
      <c r="AM102" s="42"/>
      <c r="AN102" s="42"/>
      <c r="AO102" s="42"/>
      <c r="AP102" s="42"/>
      <c r="AQ102" s="42" t="s">
        <v>35</v>
      </c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 t="s">
        <v>36</v>
      </c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37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 t="s">
        <v>24</v>
      </c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 t="s">
        <v>29</v>
      </c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5"/>
    </row>
    <row r="103" spans="1:167" s="4" customFormat="1" ht="78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 t="s">
        <v>47</v>
      </c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 t="s">
        <v>25</v>
      </c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26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27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 t="s">
        <v>38</v>
      </c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 t="s">
        <v>48</v>
      </c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5"/>
    </row>
    <row r="104" spans="1:167" s="4" customFormat="1" ht="18.75">
      <c r="A104" s="39">
        <v>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>
        <v>2</v>
      </c>
      <c r="AL104" s="39"/>
      <c r="AM104" s="39"/>
      <c r="AN104" s="39"/>
      <c r="AO104" s="39"/>
      <c r="AP104" s="39"/>
      <c r="AQ104" s="39">
        <v>3</v>
      </c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>
        <v>4</v>
      </c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>
        <v>5</v>
      </c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>
        <v>6</v>
      </c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>
        <v>7</v>
      </c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>
        <v>8</v>
      </c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>
        <v>9</v>
      </c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>
        <v>10</v>
      </c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>
        <v>11</v>
      </c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5"/>
    </row>
    <row r="105" spans="1:167" s="12" customFormat="1" ht="17.25" customHeight="1">
      <c r="A105" s="40" t="s">
        <v>106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1" t="s">
        <v>33</v>
      </c>
      <c r="AL105" s="41"/>
      <c r="AM105" s="41"/>
      <c r="AN105" s="41"/>
      <c r="AO105" s="41"/>
      <c r="AP105" s="4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3">
        <f>BC109+BC118+BC115</f>
        <v>2098800</v>
      </c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>
        <f>BU109+BU118</f>
        <v>257622.51</v>
      </c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>
        <f>CH109+CH115+CH118</f>
        <v>222747.93</v>
      </c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>
        <f>DX109+DX115+DX118</f>
        <v>223257.93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72">
        <f>EK109+EK115+EK118</f>
        <v>1841177.4900000002</v>
      </c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53">
        <f>EX109+EX115+EX118</f>
        <v>34874.58</v>
      </c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11"/>
    </row>
    <row r="106" spans="1:167" s="4" customFormat="1" ht="15" customHeight="1">
      <c r="A106" s="38" t="s">
        <v>22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7"/>
      <c r="AL106" s="37"/>
      <c r="AM106" s="37"/>
      <c r="AN106" s="37"/>
      <c r="AO106" s="37"/>
      <c r="AP106" s="37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5"/>
    </row>
    <row r="107" spans="1:166" s="4" customFormat="1" ht="20.25" customHeight="1">
      <c r="A107" s="96" t="s">
        <v>152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13"/>
      <c r="FI107" s="13"/>
      <c r="FJ107" s="13"/>
    </row>
    <row r="108" spans="1:166" s="4" customFormat="1" ht="18" customHeight="1">
      <c r="A108" s="76" t="s">
        <v>214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5"/>
      <c r="AM108" s="75"/>
      <c r="AN108" s="75"/>
      <c r="AO108" s="75"/>
      <c r="AP108" s="75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</row>
    <row r="109" spans="1:166" s="22" customFormat="1" ht="17.25" customHeight="1">
      <c r="A109" s="54" t="s">
        <v>150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75" t="s">
        <v>54</v>
      </c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53">
        <f>BC110+BC111</f>
        <v>1632000</v>
      </c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81">
        <f>SUM(BU110:CG111)</f>
        <v>166863.37</v>
      </c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>
        <f>SUM(CH110:CW111)</f>
        <v>131988.79</v>
      </c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>
        <f>SUM(DX110:EJ111)</f>
        <v>131988.79</v>
      </c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>
        <f>EK110+EK111</f>
        <v>1465136.6300000001</v>
      </c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>
        <f>EX110+EX111</f>
        <v>34874.58</v>
      </c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</row>
    <row r="110" spans="1:166" s="4" customFormat="1" ht="15" customHeight="1">
      <c r="A110" s="68" t="s">
        <v>58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52" t="s">
        <v>55</v>
      </c>
      <c r="AL110" s="52"/>
      <c r="AM110" s="52"/>
      <c r="AN110" s="52"/>
      <c r="AO110" s="52"/>
      <c r="AP110" s="52"/>
      <c r="AQ110" s="52" t="s">
        <v>125</v>
      </c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48">
        <v>1226600</v>
      </c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>
        <v>101744.14</v>
      </c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>
        <v>101744.14</v>
      </c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>
        <f>CH110</f>
        <v>101744.14</v>
      </c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>
        <f>BC110-BU110</f>
        <v>1124855.86</v>
      </c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>
        <f aca="true" t="shared" si="6" ref="EX110:EX117">BU110-CH110</f>
        <v>0</v>
      </c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</row>
    <row r="111" spans="1:166" s="4" customFormat="1" ht="16.5" customHeight="1">
      <c r="A111" s="68" t="s">
        <v>60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52" t="s">
        <v>57</v>
      </c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48">
        <v>405400</v>
      </c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>
        <v>65119.23</v>
      </c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>
        <v>30244.65</v>
      </c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>
        <f>CH111</f>
        <v>30244.65</v>
      </c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>
        <f>BC111-BU111</f>
        <v>340280.77</v>
      </c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>
        <f t="shared" si="6"/>
        <v>34874.58</v>
      </c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</row>
    <row r="112" spans="1:166" s="12" customFormat="1" ht="16.5" customHeight="1">
      <c r="A112" s="67" t="s">
        <v>71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3">
        <f>BC113+BC114</f>
        <v>1444500</v>
      </c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3">
        <f>BU113+BU114</f>
        <v>149211.9</v>
      </c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53">
        <f>CH113+CH114</f>
        <v>114337.32</v>
      </c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53">
        <f>CH112</f>
        <v>114337.32</v>
      </c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53">
        <f>BC112-CH112</f>
        <v>1330162.68</v>
      </c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53">
        <f t="shared" si="6"/>
        <v>34874.57999999999</v>
      </c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</row>
    <row r="113" spans="1:166" s="4" customFormat="1" ht="15" customHeight="1">
      <c r="A113" s="68" t="s">
        <v>58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52" t="s">
        <v>55</v>
      </c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48">
        <v>1082600</v>
      </c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>
        <v>87259.14</v>
      </c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>
        <v>87259.14</v>
      </c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>
        <f>CH113</f>
        <v>87259.14</v>
      </c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>
        <f>BC113-CH113</f>
        <v>995340.86</v>
      </c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5">
        <f t="shared" si="6"/>
        <v>0</v>
      </c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</row>
    <row r="114" spans="1:166" s="4" customFormat="1" ht="15" customHeight="1">
      <c r="A114" s="68" t="s">
        <v>60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52" t="s">
        <v>57</v>
      </c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48">
        <v>361900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>
        <v>61952.76</v>
      </c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>
        <v>27078.18</v>
      </c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>
        <v>0</v>
      </c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>
        <v>0</v>
      </c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5">
        <f t="shared" si="6"/>
        <v>34874.58</v>
      </c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</row>
    <row r="115" spans="1:166" s="22" customFormat="1" ht="21.75" customHeight="1">
      <c r="A115" s="76" t="s">
        <v>215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 t="s">
        <v>54</v>
      </c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53">
        <f>SUM(BC116:BT117)</f>
        <v>57400</v>
      </c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81">
        <f>SUM(BU116:CG117)</f>
        <v>0</v>
      </c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>
        <f>SUM(CH116:CW117)</f>
        <v>0</v>
      </c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>
        <f>SUM(DX116:EJ117)</f>
        <v>0</v>
      </c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>
        <f>BC115-CH115</f>
        <v>57400</v>
      </c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>
        <f t="shared" si="6"/>
        <v>0</v>
      </c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</row>
    <row r="116" spans="1:166" s="4" customFormat="1" ht="15" customHeight="1">
      <c r="A116" s="68" t="s">
        <v>59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52" t="s">
        <v>56</v>
      </c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48">
        <v>44100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>
        <v>0</v>
      </c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>
        <v>0</v>
      </c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>
        <f>CH116</f>
        <v>0</v>
      </c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>
        <v>0</v>
      </c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5">
        <f t="shared" si="6"/>
        <v>0</v>
      </c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</row>
    <row r="117" spans="1:166" s="4" customFormat="1" ht="15" customHeight="1">
      <c r="A117" s="68" t="s">
        <v>244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52" t="s">
        <v>57</v>
      </c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48">
        <v>13300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>
        <v>0</v>
      </c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>
        <v>0</v>
      </c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>
        <v>0</v>
      </c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>
        <v>0</v>
      </c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5">
        <f t="shared" si="6"/>
        <v>0</v>
      </c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</row>
    <row r="118" spans="1:166" s="22" customFormat="1" ht="18.75" customHeight="1">
      <c r="A118" s="67" t="s">
        <v>170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53">
        <f>BC119+BC122+BC125+BC127</f>
        <v>409400</v>
      </c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81">
        <f>BU119+BU122+BU125+BU127</f>
        <v>90759.14</v>
      </c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>
        <f>CH119+CH122</f>
        <v>90759.14</v>
      </c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>
        <f>DX119+DX122</f>
        <v>91269.14</v>
      </c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>
        <f>EK119+EK122</f>
        <v>318640.86</v>
      </c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>
        <f>EX119+EX122</f>
        <v>0</v>
      </c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</row>
    <row r="119" spans="1:166" s="4" customFormat="1" ht="19.5" customHeight="1">
      <c r="A119" s="76" t="s">
        <v>216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53">
        <f>BC120+BC121</f>
        <v>136100</v>
      </c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15"/>
      <c r="BT119" s="15"/>
      <c r="BU119" s="72">
        <f>BU120+BU121</f>
        <v>24169.14</v>
      </c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53">
        <f>CH120+CH121</f>
        <v>24169.14</v>
      </c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53">
        <f>DX120+DX121</f>
        <v>24169.14</v>
      </c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>
        <f>EK120+EK121</f>
        <v>111930.86</v>
      </c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>
        <f>EX120+EX121</f>
        <v>0</v>
      </c>
      <c r="EY119" s="53"/>
      <c r="EZ119" s="53"/>
      <c r="FA119" s="53"/>
      <c r="FB119" s="53"/>
      <c r="FC119" s="53"/>
      <c r="FD119" s="53"/>
      <c r="FE119" s="53"/>
      <c r="FF119" s="53"/>
      <c r="FG119" s="53"/>
      <c r="FH119" s="15"/>
      <c r="FI119" s="15"/>
      <c r="FJ119" s="15"/>
    </row>
    <row r="120" spans="1:166" s="4" customFormat="1" ht="16.5" customHeight="1">
      <c r="A120" s="94" t="s">
        <v>82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52" t="s">
        <v>83</v>
      </c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48">
        <v>8000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15"/>
      <c r="BT120" s="15"/>
      <c r="BU120" s="89">
        <v>869.14</v>
      </c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48">
        <v>869.14</v>
      </c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>
        <f>CH120</f>
        <v>869.14</v>
      </c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>
        <f>BC120-BU120</f>
        <v>7130.86</v>
      </c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>
        <f>BU120-CH120</f>
        <v>0</v>
      </c>
      <c r="EY120" s="48"/>
      <c r="EZ120" s="48"/>
      <c r="FA120" s="48"/>
      <c r="FB120" s="48"/>
      <c r="FC120" s="48"/>
      <c r="FD120" s="48"/>
      <c r="FE120" s="48"/>
      <c r="FF120" s="48"/>
      <c r="FG120" s="48"/>
      <c r="FH120" s="15"/>
      <c r="FI120" s="15"/>
      <c r="FJ120" s="15"/>
    </row>
    <row r="121" spans="1:166" s="4" customFormat="1" ht="16.5" customHeight="1">
      <c r="A121" s="94" t="s">
        <v>69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52" t="s">
        <v>62</v>
      </c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48">
        <v>128100</v>
      </c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15"/>
      <c r="BT121" s="15"/>
      <c r="BU121" s="89">
        <v>23300</v>
      </c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48">
        <v>23300</v>
      </c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>
        <f>CH121</f>
        <v>23300</v>
      </c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>
        <f>BC121-BU121</f>
        <v>104800</v>
      </c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>
        <f>BU121-CH121</f>
        <v>0</v>
      </c>
      <c r="EY121" s="48"/>
      <c r="EZ121" s="48"/>
      <c r="FA121" s="48"/>
      <c r="FB121" s="48"/>
      <c r="FC121" s="48"/>
      <c r="FD121" s="48"/>
      <c r="FE121" s="48"/>
      <c r="FF121" s="48"/>
      <c r="FG121" s="48"/>
      <c r="FH121" s="15"/>
      <c r="FI121" s="15"/>
      <c r="FJ121" s="15"/>
    </row>
    <row r="122" spans="1:166" s="4" customFormat="1" ht="21" customHeight="1">
      <c r="A122" s="76" t="s">
        <v>217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53">
        <f>BC123+BC124</f>
        <v>250500</v>
      </c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15"/>
      <c r="BT122" s="15"/>
      <c r="BU122" s="72">
        <f>BU123+BU124</f>
        <v>66080</v>
      </c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53">
        <f>CH123+CH124+CH125+CH127</f>
        <v>66590</v>
      </c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53">
        <f>DX123+DX124+DX125+DX127</f>
        <v>67100</v>
      </c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>
        <f>EK123+EK124+EK126+EK128</f>
        <v>206710</v>
      </c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>
        <f>EX123+EX124+EX125+EX127</f>
        <v>0</v>
      </c>
      <c r="EY122" s="53"/>
      <c r="EZ122" s="53"/>
      <c r="FA122" s="53"/>
      <c r="FB122" s="53"/>
      <c r="FC122" s="53"/>
      <c r="FD122" s="53"/>
      <c r="FE122" s="53"/>
      <c r="FF122" s="53"/>
      <c r="FG122" s="53"/>
      <c r="FH122" s="15"/>
      <c r="FI122" s="15"/>
      <c r="FJ122" s="15"/>
    </row>
    <row r="123" spans="1:166" s="4" customFormat="1" ht="21.75" customHeight="1">
      <c r="A123" s="94" t="s">
        <v>171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52" t="s">
        <v>64</v>
      </c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48">
        <v>151500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15"/>
      <c r="BT123" s="15"/>
      <c r="BU123" s="89">
        <v>35000</v>
      </c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48">
        <v>35000</v>
      </c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>
        <f>CH123</f>
        <v>35000</v>
      </c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>
        <f>BC123-BU123</f>
        <v>116500</v>
      </c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>
        <f>BU123-CH123</f>
        <v>0</v>
      </c>
      <c r="EY123" s="48"/>
      <c r="EZ123" s="48"/>
      <c r="FA123" s="48"/>
      <c r="FB123" s="48"/>
      <c r="FC123" s="48"/>
      <c r="FD123" s="48"/>
      <c r="FE123" s="48"/>
      <c r="FF123" s="48"/>
      <c r="FG123" s="48"/>
      <c r="FH123" s="15"/>
      <c r="FI123" s="15"/>
      <c r="FJ123" s="15"/>
    </row>
    <row r="124" spans="1:166" s="4" customFormat="1" ht="16.5" customHeight="1">
      <c r="A124" s="54" t="s">
        <v>153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2" t="s">
        <v>63</v>
      </c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48">
        <v>99000</v>
      </c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15"/>
      <c r="BT124" s="15"/>
      <c r="BU124" s="89">
        <v>31080</v>
      </c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48">
        <v>31080</v>
      </c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>
        <v>31080</v>
      </c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>
        <f>BC124-CH124</f>
        <v>67920</v>
      </c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>
        <f>BU124-CH124</f>
        <v>0</v>
      </c>
      <c r="EY124" s="48"/>
      <c r="EZ124" s="48"/>
      <c r="FA124" s="48"/>
      <c r="FB124" s="48"/>
      <c r="FC124" s="48"/>
      <c r="FD124" s="48"/>
      <c r="FE124" s="48"/>
      <c r="FF124" s="48"/>
      <c r="FG124" s="48"/>
      <c r="FH124" s="15"/>
      <c r="FI124" s="15"/>
      <c r="FJ124" s="15"/>
    </row>
    <row r="125" spans="1:166" s="12" customFormat="1" ht="19.5" customHeight="1">
      <c r="A125" s="67" t="s">
        <v>218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3">
        <f>BC126</f>
        <v>17800</v>
      </c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9"/>
      <c r="BT125" s="9"/>
      <c r="BU125" s="72">
        <f>BU126</f>
        <v>0</v>
      </c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53">
        <f>CH126</f>
        <v>0</v>
      </c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>
        <f>DX126+DX128</f>
        <v>510</v>
      </c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>
        <f>EK126</f>
        <v>17800</v>
      </c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>
        <f>EX126</f>
        <v>0</v>
      </c>
      <c r="EY125" s="53"/>
      <c r="EZ125" s="53"/>
      <c r="FA125" s="53"/>
      <c r="FB125" s="53"/>
      <c r="FC125" s="53"/>
      <c r="FD125" s="53"/>
      <c r="FE125" s="53"/>
      <c r="FF125" s="53"/>
      <c r="FG125" s="53"/>
      <c r="FH125" s="9"/>
      <c r="FI125" s="9"/>
      <c r="FJ125" s="9"/>
    </row>
    <row r="126" spans="1:166" s="4" customFormat="1" ht="34.5" customHeight="1">
      <c r="A126" s="135" t="s">
        <v>219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52" t="s">
        <v>67</v>
      </c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48">
        <v>17800</v>
      </c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15"/>
      <c r="BR126" s="15"/>
      <c r="BS126" s="15"/>
      <c r="BT126" s="15"/>
      <c r="BU126" s="89">
        <v>0</v>
      </c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48">
        <v>0</v>
      </c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>
        <f>CH126</f>
        <v>0</v>
      </c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73">
        <f>BC126-BU126</f>
        <v>17800</v>
      </c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48">
        <f>BU126-CH126</f>
        <v>0</v>
      </c>
      <c r="EY126" s="48"/>
      <c r="EZ126" s="48"/>
      <c r="FA126" s="48"/>
      <c r="FB126" s="48"/>
      <c r="FC126" s="48"/>
      <c r="FD126" s="48"/>
      <c r="FE126" s="48"/>
      <c r="FF126" s="48"/>
      <c r="FG126" s="48"/>
      <c r="FH126" s="15"/>
      <c r="FI126" s="15"/>
      <c r="FJ126" s="15"/>
    </row>
    <row r="127" spans="1:166" s="12" customFormat="1" ht="19.5" customHeight="1">
      <c r="A127" s="67" t="s">
        <v>220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3">
        <f>BC128</f>
        <v>5000</v>
      </c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9"/>
      <c r="BT127" s="9"/>
      <c r="BU127" s="72">
        <f>BU128</f>
        <v>510</v>
      </c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53">
        <f>CH128</f>
        <v>510</v>
      </c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>
        <f>DX128</f>
        <v>510</v>
      </c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>
        <f>EK128</f>
        <v>4490</v>
      </c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>
        <f>EX128</f>
        <v>0</v>
      </c>
      <c r="EY127" s="53"/>
      <c r="EZ127" s="53"/>
      <c r="FA127" s="53"/>
      <c r="FB127" s="53"/>
      <c r="FC127" s="53"/>
      <c r="FD127" s="53"/>
      <c r="FE127" s="53"/>
      <c r="FF127" s="53"/>
      <c r="FG127" s="53"/>
      <c r="FH127" s="9"/>
      <c r="FI127" s="9"/>
      <c r="FJ127" s="9"/>
    </row>
    <row r="128" spans="1:166" s="4" customFormat="1" ht="16.5" customHeight="1">
      <c r="A128" s="94" t="s">
        <v>69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52" t="s">
        <v>70</v>
      </c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48">
        <v>5000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15"/>
      <c r="BT128" s="15"/>
      <c r="BU128" s="89">
        <v>510</v>
      </c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48">
        <v>510</v>
      </c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>
        <f>CH128</f>
        <v>510</v>
      </c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>
        <f>BC128-BU128</f>
        <v>4490</v>
      </c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>
        <f>BU128-CH128</f>
        <v>0</v>
      </c>
      <c r="EY128" s="48"/>
      <c r="EZ128" s="48"/>
      <c r="FA128" s="48"/>
      <c r="FB128" s="48"/>
      <c r="FC128" s="48"/>
      <c r="FD128" s="48"/>
      <c r="FE128" s="48"/>
      <c r="FF128" s="48"/>
      <c r="FG128" s="48"/>
      <c r="FH128" s="15"/>
      <c r="FI128" s="15"/>
      <c r="FJ128" s="15"/>
    </row>
    <row r="129" spans="1:166" s="4" customFormat="1" ht="18.75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5"/>
      <c r="CG129" s="71" t="s">
        <v>86</v>
      </c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91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3"/>
      <c r="FH129" s="13"/>
      <c r="FI129" s="13"/>
      <c r="FJ129" s="18" t="s">
        <v>39</v>
      </c>
    </row>
    <row r="130" spans="1:166" s="4" customFormat="1" ht="20.25" customHeight="1">
      <c r="A130" s="42" t="s">
        <v>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 t="s">
        <v>23</v>
      </c>
      <c r="AL130" s="42"/>
      <c r="AM130" s="42"/>
      <c r="AN130" s="42"/>
      <c r="AO130" s="42"/>
      <c r="AP130" s="42"/>
      <c r="AQ130" s="42" t="s">
        <v>35</v>
      </c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 t="s">
        <v>36</v>
      </c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 t="s">
        <v>37</v>
      </c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 t="s">
        <v>24</v>
      </c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 t="s">
        <v>29</v>
      </c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</row>
    <row r="131" spans="1:166" s="4" customFormat="1" ht="78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 t="s">
        <v>47</v>
      </c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 t="s">
        <v>25</v>
      </c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26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27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 t="s">
        <v>38</v>
      </c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 t="s">
        <v>48</v>
      </c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</row>
    <row r="132" spans="1:166" s="4" customFormat="1" ht="18.75">
      <c r="A132" s="39">
        <v>1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>
        <v>2</v>
      </c>
      <c r="AL132" s="39"/>
      <c r="AM132" s="39"/>
      <c r="AN132" s="39"/>
      <c r="AO132" s="39"/>
      <c r="AP132" s="39"/>
      <c r="AQ132" s="39">
        <v>3</v>
      </c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>
        <v>4</v>
      </c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>
        <v>5</v>
      </c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>
        <v>6</v>
      </c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>
        <v>7</v>
      </c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>
        <v>8</v>
      </c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>
        <v>9</v>
      </c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>
        <v>10</v>
      </c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>
        <v>11</v>
      </c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</row>
    <row r="133" spans="1:166" s="4" customFormat="1" ht="18.75" customHeight="1">
      <c r="A133" s="95" t="s">
        <v>32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52" t="s">
        <v>33</v>
      </c>
      <c r="AL133" s="52"/>
      <c r="AM133" s="52"/>
      <c r="AN133" s="52"/>
      <c r="AO133" s="52"/>
      <c r="AP133" s="52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53">
        <f>BC136</f>
        <v>200</v>
      </c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15"/>
      <c r="BT133" s="15"/>
      <c r="BU133" s="72">
        <f>BU136</f>
        <v>0</v>
      </c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53">
        <f>CH136</f>
        <v>0</v>
      </c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53">
        <f>DX136</f>
        <v>0</v>
      </c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>
        <f>EK136</f>
        <v>200</v>
      </c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>
        <f>EX136</f>
        <v>0</v>
      </c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15"/>
      <c r="FJ133" s="15"/>
    </row>
    <row r="134" spans="1:166" s="4" customFormat="1" ht="18.75" customHeight="1">
      <c r="A134" s="68" t="s">
        <v>22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52" t="s">
        <v>34</v>
      </c>
      <c r="AL134" s="52"/>
      <c r="AM134" s="52"/>
      <c r="AN134" s="52"/>
      <c r="AO134" s="52"/>
      <c r="AP134" s="52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15"/>
      <c r="FI134" s="15"/>
      <c r="FJ134" s="15"/>
    </row>
    <row r="135" spans="1:166" s="22" customFormat="1" ht="150" customHeight="1">
      <c r="A135" s="54" t="s">
        <v>249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20"/>
      <c r="BT135" s="20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20"/>
      <c r="FI135" s="20"/>
      <c r="FJ135" s="20"/>
    </row>
    <row r="136" spans="1:166" s="4" customFormat="1" ht="17.25" customHeight="1">
      <c r="A136" s="76" t="s">
        <v>221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3">
        <f>BC137</f>
        <v>200</v>
      </c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>
        <f>BU137</f>
        <v>0</v>
      </c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>
        <f>CH137</f>
        <v>0</v>
      </c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>
        <f>DX137</f>
        <v>0</v>
      </c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>
        <f>BC136-CH136</f>
        <v>200</v>
      </c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>
        <f>EX137</f>
        <v>0</v>
      </c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</row>
    <row r="137" spans="1:166" s="22" customFormat="1" ht="24" customHeight="1">
      <c r="A137" s="50" t="s">
        <v>153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2" t="s">
        <v>63</v>
      </c>
      <c r="AL137" s="52"/>
      <c r="AM137" s="52"/>
      <c r="AN137" s="52"/>
      <c r="AO137" s="52"/>
      <c r="AP137" s="52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48">
        <v>200</v>
      </c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>
        <v>0</v>
      </c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>
        <v>0</v>
      </c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>
        <f>CH137</f>
        <v>0</v>
      </c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>
        <f>BC137-CH137</f>
        <v>200</v>
      </c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>
        <f>BU137-CH137</f>
        <v>0</v>
      </c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</row>
    <row r="138" spans="1:166" s="4" customFormat="1" ht="53.25" customHeight="1">
      <c r="A138" s="138" t="s">
        <v>243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40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</row>
    <row r="139" spans="1:166" s="4" customFormat="1" ht="21" customHeight="1">
      <c r="A139" s="95" t="s">
        <v>32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52" t="s">
        <v>33</v>
      </c>
      <c r="AL139" s="52"/>
      <c r="AM139" s="52"/>
      <c r="AN139" s="52"/>
      <c r="AO139" s="52"/>
      <c r="AP139" s="52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53">
        <f>BC140</f>
        <v>119600</v>
      </c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15"/>
      <c r="BT139" s="15"/>
      <c r="BU139" s="72">
        <f>BU140</f>
        <v>0</v>
      </c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53">
        <f>CH140</f>
        <v>0</v>
      </c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53">
        <f>DX140</f>
        <v>0</v>
      </c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>
        <f>EK140</f>
        <v>0</v>
      </c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>
        <f>EX140</f>
        <v>0</v>
      </c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15"/>
      <c r="FJ139" s="15"/>
    </row>
    <row r="140" spans="1:166" s="4" customFormat="1" ht="20.25" customHeight="1">
      <c r="A140" s="76" t="s">
        <v>222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3">
        <f>BC141</f>
        <v>119600</v>
      </c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>
        <f>BU141</f>
        <v>0</v>
      </c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>
        <f>CH141</f>
        <v>0</v>
      </c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>
        <f>DX141</f>
        <v>0</v>
      </c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>
        <v>0</v>
      </c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>
        <f>EX141</f>
        <v>0</v>
      </c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</row>
    <row r="141" spans="1:166" s="4" customFormat="1" ht="15" customHeight="1">
      <c r="A141" s="68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52" t="s">
        <v>70</v>
      </c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48">
        <v>119600</v>
      </c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15"/>
      <c r="BT141" s="15"/>
      <c r="BU141" s="48">
        <v>0</v>
      </c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>
        <v>0</v>
      </c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>
        <v>0</v>
      </c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>
        <v>0</v>
      </c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>
        <v>0</v>
      </c>
      <c r="EY141" s="82"/>
      <c r="EZ141" s="82"/>
      <c r="FA141" s="82"/>
      <c r="FB141" s="82"/>
      <c r="FC141" s="82"/>
      <c r="FD141" s="82"/>
      <c r="FE141" s="82"/>
      <c r="FF141" s="82"/>
      <c r="FG141" s="82"/>
      <c r="FH141" s="15"/>
      <c r="FI141" s="15"/>
      <c r="FJ141" s="15"/>
    </row>
    <row r="142" spans="1:166" s="4" customFormat="1" ht="15" customHeight="1">
      <c r="A142" s="83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5"/>
      <c r="CE142" s="13"/>
      <c r="CF142" s="13"/>
      <c r="CG142" s="71" t="s">
        <v>86</v>
      </c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13"/>
      <c r="FI142" s="13"/>
      <c r="FJ142" s="18" t="s">
        <v>39</v>
      </c>
    </row>
    <row r="143" spans="1:166" s="4" customFormat="1" ht="32.25" customHeight="1">
      <c r="A143" s="42" t="s">
        <v>8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 t="s">
        <v>23</v>
      </c>
      <c r="AL143" s="42"/>
      <c r="AM143" s="42"/>
      <c r="AN143" s="42"/>
      <c r="AO143" s="42"/>
      <c r="AP143" s="42"/>
      <c r="AQ143" s="42" t="s">
        <v>35</v>
      </c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 t="s">
        <v>148</v>
      </c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 t="s">
        <v>37</v>
      </c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 t="s">
        <v>24</v>
      </c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 t="s">
        <v>29</v>
      </c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</row>
    <row r="144" spans="1:166" s="4" customFormat="1" ht="81.7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 t="s">
        <v>47</v>
      </c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 t="s">
        <v>25</v>
      </c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 t="s">
        <v>26</v>
      </c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27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 t="s">
        <v>38</v>
      </c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 t="s">
        <v>48</v>
      </c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</row>
    <row r="145" spans="1:166" s="4" customFormat="1" ht="15" customHeight="1">
      <c r="A145" s="39">
        <v>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>
        <v>2</v>
      </c>
      <c r="AL145" s="39"/>
      <c r="AM145" s="39"/>
      <c r="AN145" s="39"/>
      <c r="AO145" s="39"/>
      <c r="AP145" s="39"/>
      <c r="AQ145" s="39">
        <v>3</v>
      </c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>
        <v>4</v>
      </c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>
        <v>5</v>
      </c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>
        <v>6</v>
      </c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>
        <v>7</v>
      </c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>
        <v>8</v>
      </c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>
        <v>9</v>
      </c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>
        <v>10</v>
      </c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>
        <v>11</v>
      </c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</row>
    <row r="146" spans="1:166" s="4" customFormat="1" ht="15" customHeight="1">
      <c r="A146" s="95" t="s">
        <v>32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52" t="s">
        <v>33</v>
      </c>
      <c r="AL146" s="52"/>
      <c r="AM146" s="52"/>
      <c r="AN146" s="52"/>
      <c r="AO146" s="52"/>
      <c r="AP146" s="52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53">
        <f>BC149+BC152</f>
        <v>15000</v>
      </c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15"/>
      <c r="BT146" s="15"/>
      <c r="BU146" s="72">
        <f>CH149</f>
        <v>0</v>
      </c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53">
        <f>CH149</f>
        <v>0</v>
      </c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53">
        <f>DX149+DX152</f>
        <v>0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>
        <f>EK150+EK152</f>
        <v>15000</v>
      </c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>
        <f>EX150</f>
        <v>0</v>
      </c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15"/>
      <c r="FJ146" s="15"/>
    </row>
    <row r="147" spans="1:166" s="4" customFormat="1" ht="19.5" customHeight="1">
      <c r="A147" s="68" t="s">
        <v>22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52"/>
      <c r="AL147" s="52"/>
      <c r="AM147" s="52"/>
      <c r="AN147" s="52"/>
      <c r="AO147" s="52"/>
      <c r="AP147" s="52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15"/>
      <c r="FI147" s="15"/>
      <c r="FJ147" s="15"/>
    </row>
    <row r="148" spans="1:166" s="4" customFormat="1" ht="33.75" customHeight="1">
      <c r="A148" s="98" t="s">
        <v>172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15"/>
      <c r="BT148" s="15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82"/>
      <c r="EZ148" s="82"/>
      <c r="FA148" s="82"/>
      <c r="FB148" s="82"/>
      <c r="FC148" s="82"/>
      <c r="FD148" s="82"/>
      <c r="FE148" s="82"/>
      <c r="FF148" s="82"/>
      <c r="FG148" s="82"/>
      <c r="FH148" s="15"/>
      <c r="FI148" s="15"/>
      <c r="FJ148" s="15"/>
    </row>
    <row r="149" spans="1:166" s="4" customFormat="1" ht="18.75" customHeight="1">
      <c r="A149" s="76" t="s">
        <v>223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3">
        <f>BC150</f>
        <v>5000</v>
      </c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9"/>
      <c r="BT149" s="9"/>
      <c r="BU149" s="53">
        <f>BU150</f>
        <v>0</v>
      </c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>
        <f>CH150</f>
        <v>0</v>
      </c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>
        <f>CH149</f>
        <v>0</v>
      </c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>
        <f>BC149-CH149</f>
        <v>5000</v>
      </c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>
        <f>BU149-CH149</f>
        <v>0</v>
      </c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5"/>
      <c r="FI149" s="15"/>
      <c r="FJ149" s="15"/>
    </row>
    <row r="150" spans="1:166" s="4" customFormat="1" ht="15" customHeight="1">
      <c r="A150" s="68" t="s">
        <v>61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52" t="s">
        <v>70</v>
      </c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48">
        <v>5000</v>
      </c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15"/>
      <c r="BT150" s="15"/>
      <c r="BU150" s="48">
        <v>0</v>
      </c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>
        <v>0</v>
      </c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>
        <f>CH150</f>
        <v>0</v>
      </c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>
        <f>BC150-CH150</f>
        <v>5000</v>
      </c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>
        <f>BU150-CH150</f>
        <v>0</v>
      </c>
      <c r="EY150" s="82"/>
      <c r="EZ150" s="82"/>
      <c r="FA150" s="82"/>
      <c r="FB150" s="82"/>
      <c r="FC150" s="82"/>
      <c r="FD150" s="82"/>
      <c r="FE150" s="82"/>
      <c r="FF150" s="82"/>
      <c r="FG150" s="82"/>
      <c r="FH150" s="15"/>
      <c r="FI150" s="15"/>
      <c r="FJ150" s="15"/>
    </row>
    <row r="151" spans="1:166" s="4" customFormat="1" ht="74.25" customHeight="1">
      <c r="A151" s="99" t="s">
        <v>250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15"/>
      <c r="BT151" s="15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82"/>
      <c r="EZ151" s="82"/>
      <c r="FA151" s="82"/>
      <c r="FB151" s="82"/>
      <c r="FC151" s="82"/>
      <c r="FD151" s="82"/>
      <c r="FE151" s="82"/>
      <c r="FF151" s="82"/>
      <c r="FG151" s="82"/>
      <c r="FH151" s="15"/>
      <c r="FI151" s="15"/>
      <c r="FJ151" s="15"/>
    </row>
    <row r="152" spans="1:166" s="12" customFormat="1" ht="18.75" customHeight="1">
      <c r="A152" s="76" t="s">
        <v>224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3">
        <f>BC153</f>
        <v>10000</v>
      </c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9"/>
      <c r="BT152" s="9"/>
      <c r="BU152" s="53">
        <f>BU153</f>
        <v>0</v>
      </c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>
        <f>CH153</f>
        <v>0</v>
      </c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>
        <f>DX153</f>
        <v>0</v>
      </c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>
        <f>BC152-CH152</f>
        <v>10000</v>
      </c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>
        <f>BU152-CH152</f>
        <v>0</v>
      </c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9"/>
      <c r="FI152" s="9"/>
      <c r="FJ152" s="9"/>
    </row>
    <row r="153" spans="1:166" s="4" customFormat="1" ht="15" customHeight="1">
      <c r="A153" s="68" t="s">
        <v>61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52" t="s">
        <v>70</v>
      </c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48">
        <v>10000</v>
      </c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15"/>
      <c r="BT153" s="15"/>
      <c r="BU153" s="48">
        <v>0</v>
      </c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>
        <v>0</v>
      </c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>
        <v>0</v>
      </c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>
        <f>BC153-CH153</f>
        <v>10000</v>
      </c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>
        <f>BU153-CH153</f>
        <v>0</v>
      </c>
      <c r="EY153" s="82"/>
      <c r="EZ153" s="82"/>
      <c r="FA153" s="82"/>
      <c r="FB153" s="82"/>
      <c r="FC153" s="82"/>
      <c r="FD153" s="82"/>
      <c r="FE153" s="82"/>
      <c r="FF153" s="82"/>
      <c r="FG153" s="82"/>
      <c r="FH153" s="15"/>
      <c r="FI153" s="15"/>
      <c r="FJ153" s="15"/>
    </row>
    <row r="154" spans="1:166" s="4" customFormat="1" ht="18.75">
      <c r="A154" s="83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5"/>
      <c r="FH154" s="13"/>
      <c r="FI154" s="13"/>
      <c r="FJ154" s="18" t="s">
        <v>39</v>
      </c>
    </row>
    <row r="155" spans="1:166" s="4" customFormat="1" ht="18.75">
      <c r="A155" s="71" t="s">
        <v>86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</row>
    <row r="156" spans="1:166" s="4" customFormat="1" ht="17.25" customHeight="1">
      <c r="A156" s="42" t="s">
        <v>8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 t="s">
        <v>23</v>
      </c>
      <c r="AL156" s="42"/>
      <c r="AM156" s="42"/>
      <c r="AN156" s="42"/>
      <c r="AO156" s="42"/>
      <c r="AP156" s="42"/>
      <c r="AQ156" s="42" t="s">
        <v>35</v>
      </c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 t="s">
        <v>36</v>
      </c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37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 t="s">
        <v>24</v>
      </c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 t="s">
        <v>29</v>
      </c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</row>
    <row r="157" spans="1:166" s="4" customFormat="1" ht="78.7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 t="s">
        <v>47</v>
      </c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 t="s">
        <v>25</v>
      </c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 t="s">
        <v>26</v>
      </c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27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 t="s">
        <v>38</v>
      </c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 t="s">
        <v>48</v>
      </c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</row>
    <row r="158" spans="1:166" s="4" customFormat="1" ht="18.75">
      <c r="A158" s="39">
        <v>1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>
        <v>2</v>
      </c>
      <c r="AL158" s="39"/>
      <c r="AM158" s="39"/>
      <c r="AN158" s="39"/>
      <c r="AO158" s="39"/>
      <c r="AP158" s="39"/>
      <c r="AQ158" s="39">
        <v>3</v>
      </c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>
        <v>4</v>
      </c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>
        <v>5</v>
      </c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>
        <v>6</v>
      </c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>
        <v>7</v>
      </c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>
        <v>8</v>
      </c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>
        <v>9</v>
      </c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>
        <v>10</v>
      </c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>
        <v>11</v>
      </c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</row>
    <row r="159" spans="1:166" s="12" customFormat="1" ht="15" customHeight="1">
      <c r="A159" s="40" t="s">
        <v>32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1" t="s">
        <v>33</v>
      </c>
      <c r="AL159" s="41"/>
      <c r="AM159" s="41"/>
      <c r="AN159" s="41"/>
      <c r="AO159" s="41"/>
      <c r="AP159" s="4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3">
        <f>BC162+BC166+BC170</f>
        <v>140700</v>
      </c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>
        <f>BU162</f>
        <v>0</v>
      </c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>
        <f>CH162</f>
        <v>0</v>
      </c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>
        <f>CH159</f>
        <v>0</v>
      </c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>
        <f>EK162+EK170</f>
        <v>140700</v>
      </c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>
        <f>EX162+EX170</f>
        <v>0</v>
      </c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</row>
    <row r="160" spans="1:166" s="4" customFormat="1" ht="15" customHeight="1">
      <c r="A160" s="38" t="s">
        <v>22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7" t="s">
        <v>34</v>
      </c>
      <c r="AL160" s="37"/>
      <c r="AM160" s="37"/>
      <c r="AN160" s="37"/>
      <c r="AO160" s="37"/>
      <c r="AP160" s="37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</row>
    <row r="161" spans="1:166" s="4" customFormat="1" ht="57.75" customHeight="1">
      <c r="A161" s="90" t="s">
        <v>154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</row>
    <row r="162" spans="1:166" s="22" customFormat="1" ht="15" customHeight="1">
      <c r="A162" s="76" t="s">
        <v>226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53">
        <f>BC163</f>
        <v>128700</v>
      </c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>
        <f>BU163+BU166+BU170</f>
        <v>0</v>
      </c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>
        <f>CH164+CH165+CH166+CH170</f>
        <v>0</v>
      </c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53">
        <f>CH162</f>
        <v>0</v>
      </c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>
        <f>EK163</f>
        <v>128700</v>
      </c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>
        <f>EX163</f>
        <v>0</v>
      </c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</row>
    <row r="163" spans="1:166" s="4" customFormat="1" ht="30.75" customHeight="1">
      <c r="A163" s="54" t="s">
        <v>150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1" t="s">
        <v>54</v>
      </c>
      <c r="AL163" s="51"/>
      <c r="AM163" s="51"/>
      <c r="AN163" s="51"/>
      <c r="AO163" s="51"/>
      <c r="AP163" s="51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3">
        <f>BC164+BC165</f>
        <v>128700</v>
      </c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>
        <f>BU164+BU165</f>
        <v>0</v>
      </c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>
        <f>CH164+CH165</f>
        <v>0</v>
      </c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>
        <f>SUM(DX164:EJ165)</f>
        <v>0</v>
      </c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>
        <f>BC163-CH163</f>
        <v>128700</v>
      </c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>
        <f>BU163-CH163</f>
        <v>0</v>
      </c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</row>
    <row r="164" spans="1:166" s="4" customFormat="1" ht="15" customHeight="1">
      <c r="A164" s="68" t="s">
        <v>58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52" t="s">
        <v>55</v>
      </c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48">
        <v>98700</v>
      </c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>
        <v>0</v>
      </c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>
        <v>0</v>
      </c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>
        <f>CH164</f>
        <v>0</v>
      </c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>
        <f>BC164-BU164</f>
        <v>98700</v>
      </c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>
        <v>0</v>
      </c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</row>
    <row r="165" spans="1:166" s="4" customFormat="1" ht="15" customHeight="1">
      <c r="A165" s="68" t="s">
        <v>60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52" t="s">
        <v>57</v>
      </c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48">
        <v>30000</v>
      </c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>
        <v>0</v>
      </c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>
        <v>0</v>
      </c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>
        <f>CH165</f>
        <v>0</v>
      </c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>
        <f>BC165-BU165</f>
        <v>30000</v>
      </c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>
        <f>BU165-CH165</f>
        <v>0</v>
      </c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</row>
    <row r="166" spans="1:166" s="4" customFormat="1" ht="15" customHeight="1">
      <c r="A166" s="67" t="s">
        <v>126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51"/>
      <c r="AL166" s="51"/>
      <c r="AM166" s="51"/>
      <c r="AN166" s="51"/>
      <c r="AO166" s="51"/>
      <c r="AP166" s="51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</row>
    <row r="167" spans="1:166" s="4" customFormat="1" ht="15" customHeight="1" hidden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3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16"/>
      <c r="BT167" s="16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16"/>
      <c r="FI167" s="16"/>
      <c r="FJ167" s="16"/>
    </row>
    <row r="168" spans="1:166" s="4" customFormat="1" ht="15" customHeight="1" hidden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16"/>
      <c r="BT168" s="16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8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45"/>
      <c r="EY168" s="56"/>
      <c r="EZ168" s="56"/>
      <c r="FA168" s="56"/>
      <c r="FB168" s="56"/>
      <c r="FC168" s="56"/>
      <c r="FD168" s="56"/>
      <c r="FE168" s="56"/>
      <c r="FF168" s="56"/>
      <c r="FG168" s="56"/>
      <c r="FH168" s="16"/>
      <c r="FI168" s="16"/>
      <c r="FJ168" s="16"/>
    </row>
    <row r="169" spans="1:166" s="4" customFormat="1" ht="15" customHeight="1" hidden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16"/>
      <c r="BT169" s="16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8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45"/>
      <c r="EY169" s="56"/>
      <c r="EZ169" s="56"/>
      <c r="FA169" s="56"/>
      <c r="FB169" s="56"/>
      <c r="FC169" s="56"/>
      <c r="FD169" s="56"/>
      <c r="FE169" s="56"/>
      <c r="FF169" s="56"/>
      <c r="FG169" s="56"/>
      <c r="FH169" s="16"/>
      <c r="FI169" s="16"/>
      <c r="FJ169" s="16"/>
    </row>
    <row r="170" spans="1:166" s="4" customFormat="1" ht="17.25" customHeight="1">
      <c r="A170" s="76" t="s">
        <v>225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51" t="s">
        <v>192</v>
      </c>
      <c r="AL170" s="51"/>
      <c r="AM170" s="51"/>
      <c r="AN170" s="51"/>
      <c r="AO170" s="51"/>
      <c r="AP170" s="51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3">
        <f>BC171+BC172</f>
        <v>12000</v>
      </c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>
        <f>BU171+BU172</f>
        <v>0</v>
      </c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>
        <f>CH171+CH172</f>
        <v>0</v>
      </c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>
        <f>DX171+DX172</f>
        <v>0</v>
      </c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>
        <f>EK171+EK172</f>
        <v>12000</v>
      </c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>
        <f>EX171+EX172</f>
        <v>0</v>
      </c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</row>
    <row r="171" spans="1:166" s="4" customFormat="1" ht="15" customHeight="1">
      <c r="A171" s="68" t="s">
        <v>85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52" t="s">
        <v>65</v>
      </c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48">
        <v>6000</v>
      </c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>
        <v>0</v>
      </c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>
        <v>0</v>
      </c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>
        <f>CH171</f>
        <v>0</v>
      </c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>
        <f>BC171-CH171</f>
        <v>6000</v>
      </c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>
        <v>0</v>
      </c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</row>
    <row r="172" spans="1:166" s="4" customFormat="1" ht="18.75" customHeight="1">
      <c r="A172" s="54" t="s">
        <v>153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2" t="s">
        <v>63</v>
      </c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48">
        <v>6000</v>
      </c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>
        <v>0</v>
      </c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>
        <v>0</v>
      </c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>
        <f>CH172</f>
        <v>0</v>
      </c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>
        <f>BC172-CH172</f>
        <v>6000</v>
      </c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>
        <f>BU172-CH172</f>
        <v>0</v>
      </c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</row>
    <row r="173" spans="1:166" s="4" customFormat="1" ht="18.75">
      <c r="A173" s="71" t="s">
        <v>86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</row>
    <row r="174" spans="1:166" s="4" customFormat="1" ht="15.75" customHeight="1">
      <c r="A174" s="42" t="s">
        <v>8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 t="s">
        <v>23</v>
      </c>
      <c r="AL174" s="42"/>
      <c r="AM174" s="42"/>
      <c r="AN174" s="42"/>
      <c r="AO174" s="42"/>
      <c r="AP174" s="42"/>
      <c r="AQ174" s="42" t="s">
        <v>35</v>
      </c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 t="s">
        <v>36</v>
      </c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 t="s">
        <v>37</v>
      </c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 t="s">
        <v>24</v>
      </c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 t="s">
        <v>29</v>
      </c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</row>
    <row r="175" spans="1:166" s="4" customFormat="1" ht="98.2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 t="s">
        <v>47</v>
      </c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 t="s">
        <v>25</v>
      </c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26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27</v>
      </c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 t="s">
        <v>38</v>
      </c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 t="s">
        <v>48</v>
      </c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</row>
    <row r="176" spans="1:166" s="4" customFormat="1" ht="18.75">
      <c r="A176" s="39">
        <v>1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>
        <v>2</v>
      </c>
      <c r="AL176" s="39"/>
      <c r="AM176" s="39"/>
      <c r="AN176" s="39"/>
      <c r="AO176" s="39"/>
      <c r="AP176" s="39"/>
      <c r="AQ176" s="39">
        <v>3</v>
      </c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>
        <v>4</v>
      </c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>
        <v>5</v>
      </c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>
        <v>6</v>
      </c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>
        <v>7</v>
      </c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>
        <v>8</v>
      </c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>
        <v>9</v>
      </c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>
        <v>10</v>
      </c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>
        <v>11</v>
      </c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</row>
    <row r="177" spans="1:166" s="12" customFormat="1" ht="15" customHeight="1">
      <c r="A177" s="40" t="s">
        <v>32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1" t="s">
        <v>33</v>
      </c>
      <c r="AL177" s="41"/>
      <c r="AM177" s="41"/>
      <c r="AN177" s="41"/>
      <c r="AO177" s="41"/>
      <c r="AP177" s="4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3">
        <f>BC180+BC183+BC185</f>
        <v>106400</v>
      </c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>
        <f>BU180+BU183+BU185</f>
        <v>0</v>
      </c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>
        <f>CH180+CH183+CH185</f>
        <v>0</v>
      </c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>
        <f>DX180+DX183+DX185</f>
        <v>0</v>
      </c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>
        <f>EK181+EK184+EK185</f>
        <v>106400</v>
      </c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>
        <f>BU177-CH177</f>
        <v>0</v>
      </c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</row>
    <row r="178" spans="1:166" s="4" customFormat="1" ht="15" customHeight="1">
      <c r="A178" s="38" t="s">
        <v>22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7" t="s">
        <v>34</v>
      </c>
      <c r="AL178" s="37"/>
      <c r="AM178" s="37"/>
      <c r="AN178" s="37"/>
      <c r="AO178" s="37"/>
      <c r="AP178" s="37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</row>
    <row r="179" spans="1:166" s="4" customFormat="1" ht="39" customHeight="1">
      <c r="A179" s="46" t="s">
        <v>194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37"/>
      <c r="AL179" s="37"/>
      <c r="AM179" s="37"/>
      <c r="AN179" s="37"/>
      <c r="AO179" s="37"/>
      <c r="AP179" s="37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15"/>
      <c r="BT179" s="15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15"/>
      <c r="FI179" s="15"/>
      <c r="FJ179" s="15"/>
    </row>
    <row r="180" spans="1:166" s="12" customFormat="1" ht="15" customHeight="1">
      <c r="A180" s="67" t="s">
        <v>251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3">
        <f>BC181</f>
        <v>97400</v>
      </c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>
        <f>BU181</f>
        <v>0</v>
      </c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>
        <f>CH181</f>
        <v>0</v>
      </c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>
        <f>DX181</f>
        <v>0</v>
      </c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>
        <f>EK181</f>
        <v>97400</v>
      </c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>
        <v>0</v>
      </c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</row>
    <row r="181" spans="1:166" s="12" customFormat="1" ht="34.5" customHeight="1">
      <c r="A181" s="77" t="s">
        <v>228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9"/>
      <c r="AK181" s="52" t="s">
        <v>67</v>
      </c>
      <c r="AL181" s="52"/>
      <c r="AM181" s="52"/>
      <c r="AN181" s="52"/>
      <c r="AO181" s="52"/>
      <c r="AP181" s="52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48">
        <v>97400</v>
      </c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9"/>
      <c r="BT181" s="9"/>
      <c r="BU181" s="48">
        <v>0</v>
      </c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>
        <v>0</v>
      </c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>
        <v>0</v>
      </c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>
        <f>BC181-CH181</f>
        <v>97400</v>
      </c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53">
        <f>BU181-CH181</f>
        <v>0</v>
      </c>
      <c r="EY181" s="53"/>
      <c r="EZ181" s="53"/>
      <c r="FA181" s="53"/>
      <c r="FB181" s="53"/>
      <c r="FC181" s="53"/>
      <c r="FD181" s="53"/>
      <c r="FE181" s="53"/>
      <c r="FF181" s="53"/>
      <c r="FG181" s="53"/>
      <c r="FH181" s="9"/>
      <c r="FI181" s="9"/>
      <c r="FJ181" s="9"/>
    </row>
    <row r="182" spans="1:166" s="12" customFormat="1" ht="57.75" customHeight="1">
      <c r="A182" s="55" t="s">
        <v>227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2"/>
      <c r="AL182" s="52"/>
      <c r="AM182" s="52"/>
      <c r="AN182" s="52"/>
      <c r="AO182" s="52"/>
      <c r="AP182" s="52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9"/>
      <c r="BT182" s="9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9"/>
      <c r="FI182" s="9"/>
      <c r="FJ182" s="9"/>
    </row>
    <row r="183" spans="1:166" s="4" customFormat="1" ht="15" customHeight="1">
      <c r="A183" s="67" t="s">
        <v>252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3">
        <f>BC184</f>
        <v>5000</v>
      </c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>
        <f>BU184</f>
        <v>0</v>
      </c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>
        <f>CH184</f>
        <v>0</v>
      </c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53">
        <f>DX184</f>
        <v>0</v>
      </c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>
        <f>EK184</f>
        <v>5000</v>
      </c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>
        <v>0</v>
      </c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</row>
    <row r="184" spans="1:166" s="4" customFormat="1" ht="18.75" customHeight="1">
      <c r="A184" s="54" t="s">
        <v>229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2" t="s">
        <v>62</v>
      </c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48">
        <v>5000</v>
      </c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>
        <v>0</v>
      </c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>
        <v>0</v>
      </c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>
        <v>0</v>
      </c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>
        <f>BC184-CH184</f>
        <v>5000</v>
      </c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5">
        <v>0</v>
      </c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</row>
    <row r="185" spans="1:166" s="4" customFormat="1" ht="57" customHeight="1">
      <c r="A185" s="55" t="s">
        <v>230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3">
        <f>BC187</f>
        <v>4000</v>
      </c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>
        <f>BU187</f>
        <v>0</v>
      </c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>
        <f>CH187</f>
        <v>0</v>
      </c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>
        <f>DX187</f>
        <v>0</v>
      </c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>
        <f>EK187</f>
        <v>4000</v>
      </c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47">
        <f>EX187</f>
        <v>0</v>
      </c>
      <c r="EY185" s="47"/>
      <c r="EZ185" s="47"/>
      <c r="FA185" s="47"/>
      <c r="FB185" s="47"/>
      <c r="FC185" s="47"/>
      <c r="FD185" s="47"/>
      <c r="FE185" s="47"/>
      <c r="FF185" s="47"/>
      <c r="FG185" s="47"/>
      <c r="FH185" s="24"/>
      <c r="FI185" s="24"/>
      <c r="FJ185" s="24"/>
    </row>
    <row r="186" spans="1:166" s="4" customFormat="1" ht="15" customHeight="1">
      <c r="A186" s="67" t="s">
        <v>231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</row>
    <row r="187" spans="1:166" s="4" customFormat="1" ht="15.75" customHeight="1">
      <c r="A187" s="54" t="s">
        <v>229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2" t="s">
        <v>62</v>
      </c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45">
        <v>4000</v>
      </c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>
        <v>0</v>
      </c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>
        <v>0</v>
      </c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>
        <v>0</v>
      </c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>
        <f>BC187-BU187</f>
        <v>4000</v>
      </c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>
        <v>0</v>
      </c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</row>
    <row r="188" spans="1:166" s="4" customFormat="1" ht="22.5" customHeigh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6"/>
      <c r="BI188" s="49" t="s">
        <v>108</v>
      </c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64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6"/>
      <c r="FH188" s="16"/>
      <c r="FI188" s="16"/>
      <c r="FJ188" s="16"/>
    </row>
    <row r="189" spans="1:166" s="4" customFormat="1" ht="18" customHeight="1">
      <c r="A189" s="42" t="s">
        <v>8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 t="s">
        <v>23</v>
      </c>
      <c r="AL189" s="42"/>
      <c r="AM189" s="42"/>
      <c r="AN189" s="42"/>
      <c r="AO189" s="42"/>
      <c r="AP189" s="42"/>
      <c r="AQ189" s="42" t="s">
        <v>35</v>
      </c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 t="s">
        <v>36</v>
      </c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 t="s">
        <v>37</v>
      </c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 t="s">
        <v>24</v>
      </c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 t="s">
        <v>29</v>
      </c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</row>
    <row r="190" spans="1:166" s="4" customFormat="1" ht="122.2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 t="s">
        <v>47</v>
      </c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 t="s">
        <v>25</v>
      </c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 t="s">
        <v>26</v>
      </c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 t="s">
        <v>27</v>
      </c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 t="s">
        <v>38</v>
      </c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 t="s">
        <v>48</v>
      </c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</row>
    <row r="191" spans="1:166" s="4" customFormat="1" ht="18" customHeight="1">
      <c r="A191" s="39">
        <v>1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>
        <v>2</v>
      </c>
      <c r="AL191" s="39"/>
      <c r="AM191" s="39"/>
      <c r="AN191" s="39"/>
      <c r="AO191" s="39"/>
      <c r="AP191" s="39"/>
      <c r="AQ191" s="39">
        <v>3</v>
      </c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>
        <v>4</v>
      </c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>
        <v>5</v>
      </c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>
        <v>6</v>
      </c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>
        <v>7</v>
      </c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>
        <v>8</v>
      </c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>
        <v>9</v>
      </c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>
        <v>10</v>
      </c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>
        <v>11</v>
      </c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</row>
    <row r="192" spans="1:166" s="12" customFormat="1" ht="15.75" customHeight="1">
      <c r="A192" s="40" t="s">
        <v>32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1" t="s">
        <v>33</v>
      </c>
      <c r="AL192" s="41"/>
      <c r="AM192" s="41"/>
      <c r="AN192" s="41"/>
      <c r="AO192" s="41"/>
      <c r="AP192" s="4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3">
        <f>BC197</f>
        <v>192200</v>
      </c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>
        <f>BU197</f>
        <v>0</v>
      </c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>
        <f>CH197</f>
        <v>0</v>
      </c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>
        <f>DX197</f>
        <v>0</v>
      </c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>
        <f>EK197</f>
        <v>192200</v>
      </c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>
        <f>EX197</f>
        <v>0</v>
      </c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</row>
    <row r="193" spans="1:166" s="4" customFormat="1" ht="15" customHeight="1">
      <c r="A193" s="38" t="s">
        <v>22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7" t="s">
        <v>34</v>
      </c>
      <c r="AL193" s="37"/>
      <c r="AM193" s="37"/>
      <c r="AN193" s="37"/>
      <c r="AO193" s="37"/>
      <c r="AP193" s="37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</row>
    <row r="194" spans="1:166" s="4" customFormat="1" ht="67.5" customHeight="1">
      <c r="A194" s="46" t="s">
        <v>232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37"/>
      <c r="AL194" s="37"/>
      <c r="AM194" s="37"/>
      <c r="AN194" s="37"/>
      <c r="AO194" s="37"/>
      <c r="AP194" s="37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15"/>
      <c r="BT194" s="15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15"/>
      <c r="FI194" s="15"/>
      <c r="FJ194" s="15"/>
    </row>
    <row r="195" spans="1:166" s="4" customFormat="1" ht="25.5" customHeight="1" hidden="1">
      <c r="A195" s="68" t="s">
        <v>69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52" t="s">
        <v>62</v>
      </c>
      <c r="AL195" s="52"/>
      <c r="AM195" s="52"/>
      <c r="AN195" s="52"/>
      <c r="AO195" s="52"/>
      <c r="AP195" s="52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48">
        <v>9000</v>
      </c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9"/>
      <c r="BT195" s="9"/>
      <c r="BU195" s="48">
        <v>252.98</v>
      </c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>
        <v>252.98</v>
      </c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>
        <v>252.98</v>
      </c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>
        <f>BC195-CH195</f>
        <v>8747.02</v>
      </c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53">
        <f>BU195-CH195</f>
        <v>0</v>
      </c>
      <c r="EY195" s="53"/>
      <c r="EZ195" s="53"/>
      <c r="FA195" s="53"/>
      <c r="FB195" s="53"/>
      <c r="FC195" s="53"/>
      <c r="FD195" s="53"/>
      <c r="FE195" s="53"/>
      <c r="FF195" s="53"/>
      <c r="FG195" s="53"/>
      <c r="FH195" s="9"/>
      <c r="FI195" s="9"/>
      <c r="FJ195" s="9"/>
    </row>
    <row r="196" spans="1:166" s="4" customFormat="1" ht="25.5" customHeight="1" hidden="1">
      <c r="A196" s="55" t="s">
        <v>164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2"/>
      <c r="AL196" s="52"/>
      <c r="AM196" s="52"/>
      <c r="AN196" s="52"/>
      <c r="AO196" s="52"/>
      <c r="AP196" s="52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9"/>
      <c r="BT196" s="9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9"/>
      <c r="FI196" s="9"/>
      <c r="FJ196" s="9"/>
    </row>
    <row r="197" spans="1:166" s="12" customFormat="1" ht="27" customHeight="1">
      <c r="A197" s="67" t="s">
        <v>233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51" t="s">
        <v>66</v>
      </c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3">
        <f>BC198</f>
        <v>192200</v>
      </c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>
        <f>BU198</f>
        <v>0</v>
      </c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>
        <f>CH198</f>
        <v>0</v>
      </c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>
        <f>CH197</f>
        <v>0</v>
      </c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>
        <f>BC197-CH197</f>
        <v>192200</v>
      </c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47">
        <v>0</v>
      </c>
      <c r="EY197" s="47"/>
      <c r="EZ197" s="47"/>
      <c r="FA197" s="47"/>
      <c r="FB197" s="47"/>
      <c r="FC197" s="47"/>
      <c r="FD197" s="47"/>
      <c r="FE197" s="47"/>
      <c r="FF197" s="47"/>
      <c r="FG197" s="47"/>
      <c r="FH197" s="23"/>
      <c r="FI197" s="23"/>
      <c r="FJ197" s="23"/>
    </row>
    <row r="198" spans="1:166" s="4" customFormat="1" ht="56.25" customHeight="1">
      <c r="A198" s="54" t="s">
        <v>193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2" t="s">
        <v>66</v>
      </c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48">
        <v>192200</v>
      </c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>
        <v>0</v>
      </c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>
        <v>0</v>
      </c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>
        <f>CH198</f>
        <v>0</v>
      </c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>
        <f>BC198-CH198</f>
        <v>192200</v>
      </c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5">
        <v>0</v>
      </c>
      <c r="EY198" s="45"/>
      <c r="EZ198" s="45"/>
      <c r="FA198" s="45"/>
      <c r="FB198" s="45"/>
      <c r="FC198" s="45"/>
      <c r="FD198" s="45"/>
      <c r="FE198" s="45"/>
      <c r="FF198" s="45"/>
      <c r="FG198" s="45"/>
      <c r="FH198" s="24"/>
      <c r="FI198" s="24"/>
      <c r="FJ198" s="24"/>
    </row>
    <row r="199" spans="1:166" s="4" customFormat="1" ht="18.75">
      <c r="A199" s="71" t="s">
        <v>86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</row>
    <row r="200" spans="1:166" s="4" customFormat="1" ht="15.75" customHeight="1">
      <c r="A200" s="42" t="s">
        <v>8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 t="s">
        <v>23</v>
      </c>
      <c r="AL200" s="42"/>
      <c r="AM200" s="42"/>
      <c r="AN200" s="42"/>
      <c r="AO200" s="42"/>
      <c r="AP200" s="42"/>
      <c r="AQ200" s="42" t="s">
        <v>35</v>
      </c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 t="s">
        <v>36</v>
      </c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 t="s">
        <v>37</v>
      </c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 t="s">
        <v>24</v>
      </c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 t="s">
        <v>29</v>
      </c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</row>
    <row r="201" spans="1:166" s="4" customFormat="1" ht="98.2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 t="s">
        <v>47</v>
      </c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 t="s">
        <v>25</v>
      </c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 t="s">
        <v>26</v>
      </c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 t="s">
        <v>27</v>
      </c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 t="s">
        <v>38</v>
      </c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 t="s">
        <v>48</v>
      </c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</row>
    <row r="202" spans="1:166" s="4" customFormat="1" ht="18.75">
      <c r="A202" s="39">
        <v>1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>
        <v>2</v>
      </c>
      <c r="AL202" s="39"/>
      <c r="AM202" s="39"/>
      <c r="AN202" s="39"/>
      <c r="AO202" s="39"/>
      <c r="AP202" s="39"/>
      <c r="AQ202" s="39">
        <v>3</v>
      </c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>
        <v>4</v>
      </c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>
        <v>5</v>
      </c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>
        <v>6</v>
      </c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>
        <v>7</v>
      </c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>
        <v>8</v>
      </c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>
        <v>9</v>
      </c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>
        <v>10</v>
      </c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>
        <v>11</v>
      </c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</row>
    <row r="203" spans="1:166" s="4" customFormat="1" ht="20.25" customHeight="1">
      <c r="A203" s="40" t="s">
        <v>32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1" t="s">
        <v>33</v>
      </c>
      <c r="AL203" s="41"/>
      <c r="AM203" s="41"/>
      <c r="AN203" s="41"/>
      <c r="AO203" s="41"/>
      <c r="AP203" s="41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>
        <f>BC206</f>
        <v>167900</v>
      </c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>
        <f>BU206</f>
        <v>0</v>
      </c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>
        <f>CH206</f>
        <v>0</v>
      </c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>
        <f>CH203</f>
        <v>0</v>
      </c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>
        <f>EK206</f>
        <v>167900</v>
      </c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>
        <f>EX206</f>
        <v>0</v>
      </c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</row>
    <row r="204" spans="1:166" s="4" customFormat="1" ht="15" customHeight="1">
      <c r="A204" s="38" t="s">
        <v>22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7" t="s">
        <v>34</v>
      </c>
      <c r="AL204" s="37"/>
      <c r="AM204" s="37"/>
      <c r="AN204" s="37"/>
      <c r="AO204" s="37"/>
      <c r="AP204" s="37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</row>
    <row r="205" spans="1:166" s="4" customFormat="1" ht="53.25" customHeight="1">
      <c r="A205" s="46" t="s">
        <v>258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37"/>
      <c r="AL205" s="37"/>
      <c r="AM205" s="37"/>
      <c r="AN205" s="37"/>
      <c r="AO205" s="37"/>
      <c r="AP205" s="37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15"/>
      <c r="BT205" s="15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15"/>
      <c r="FI205" s="15"/>
      <c r="FJ205" s="15"/>
    </row>
    <row r="206" spans="1:166" s="12" customFormat="1" ht="18" customHeight="1">
      <c r="A206" s="67" t="s">
        <v>260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51" t="s">
        <v>190</v>
      </c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3">
        <f>BC207+BC209</f>
        <v>167900</v>
      </c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>
        <f>BU207+BU209</f>
        <v>0</v>
      </c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>
        <f>CH207+CH209</f>
        <v>0</v>
      </c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>
        <f>CH206</f>
        <v>0</v>
      </c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>
        <f>BC206-CH206</f>
        <v>167900</v>
      </c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47">
        <v>0</v>
      </c>
      <c r="EY206" s="47"/>
      <c r="EZ206" s="47"/>
      <c r="FA206" s="47"/>
      <c r="FB206" s="47"/>
      <c r="FC206" s="47"/>
      <c r="FD206" s="47"/>
      <c r="FE206" s="47"/>
      <c r="FF206" s="47"/>
      <c r="FG206" s="47"/>
      <c r="FH206" s="23"/>
      <c r="FI206" s="23"/>
      <c r="FJ206" s="23"/>
    </row>
    <row r="207" spans="1:166" s="12" customFormat="1" ht="18.75" customHeight="1">
      <c r="A207" s="67" t="s">
        <v>259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51" t="s">
        <v>190</v>
      </c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3">
        <f>BC208</f>
        <v>146400</v>
      </c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>
        <f>BU208</f>
        <v>0</v>
      </c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>
        <f>CH208</f>
        <v>0</v>
      </c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>
        <f>CH207</f>
        <v>0</v>
      </c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>
        <f>BC207-CH207</f>
        <v>146400</v>
      </c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47">
        <v>0</v>
      </c>
      <c r="EY207" s="47"/>
      <c r="EZ207" s="47"/>
      <c r="FA207" s="47"/>
      <c r="FB207" s="47"/>
      <c r="FC207" s="47"/>
      <c r="FD207" s="47"/>
      <c r="FE207" s="47"/>
      <c r="FF207" s="47"/>
      <c r="FG207" s="47"/>
      <c r="FH207" s="23"/>
      <c r="FI207" s="23"/>
      <c r="FJ207" s="23"/>
    </row>
    <row r="208" spans="1:166" s="4" customFormat="1" ht="51.75" customHeight="1">
      <c r="A208" s="54" t="s">
        <v>193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2" t="s">
        <v>190</v>
      </c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48">
        <v>146400</v>
      </c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>
        <v>0</v>
      </c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>
        <v>0</v>
      </c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>
        <f>CH208</f>
        <v>0</v>
      </c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>
        <f>BC208-CH208</f>
        <v>146400</v>
      </c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5">
        <v>0</v>
      </c>
      <c r="EY208" s="45"/>
      <c r="EZ208" s="45"/>
      <c r="FA208" s="45"/>
      <c r="FB208" s="45"/>
      <c r="FC208" s="45"/>
      <c r="FD208" s="45"/>
      <c r="FE208" s="45"/>
      <c r="FF208" s="45"/>
      <c r="FG208" s="45"/>
      <c r="FH208" s="24"/>
      <c r="FI208" s="24"/>
      <c r="FJ208" s="24"/>
    </row>
    <row r="209" spans="1:166" s="12" customFormat="1" ht="20.25" customHeight="1">
      <c r="A209" s="67" t="s">
        <v>261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51" t="s">
        <v>190</v>
      </c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3">
        <f>BC210</f>
        <v>21500</v>
      </c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>
        <f>BU210</f>
        <v>0</v>
      </c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>
        <f>CH210</f>
        <v>0</v>
      </c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>
        <f>CH209</f>
        <v>0</v>
      </c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>
        <f>BC209-CH209</f>
        <v>21500</v>
      </c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47">
        <v>0</v>
      </c>
      <c r="EY209" s="47"/>
      <c r="EZ209" s="47"/>
      <c r="FA209" s="47"/>
      <c r="FB209" s="47"/>
      <c r="FC209" s="47"/>
      <c r="FD209" s="47"/>
      <c r="FE209" s="47"/>
      <c r="FF209" s="47"/>
      <c r="FG209" s="47"/>
      <c r="FH209" s="23"/>
      <c r="FI209" s="23"/>
      <c r="FJ209" s="23"/>
    </row>
    <row r="210" spans="1:166" s="4" customFormat="1" ht="56.25" customHeight="1">
      <c r="A210" s="54" t="s">
        <v>193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2" t="s">
        <v>190</v>
      </c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48">
        <v>21500</v>
      </c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>
        <v>0</v>
      </c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>
        <v>0</v>
      </c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>
        <f>CH210</f>
        <v>0</v>
      </c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>
        <f>BC210-CH210</f>
        <v>21500</v>
      </c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5">
        <v>0</v>
      </c>
      <c r="EY210" s="45"/>
      <c r="EZ210" s="45"/>
      <c r="FA210" s="45"/>
      <c r="FB210" s="45"/>
      <c r="FC210" s="45"/>
      <c r="FD210" s="45"/>
      <c r="FE210" s="45"/>
      <c r="FF210" s="45"/>
      <c r="FG210" s="45"/>
      <c r="FH210" s="24"/>
      <c r="FI210" s="24"/>
      <c r="FJ210" s="24"/>
    </row>
    <row r="211" spans="1:166" s="4" customFormat="1" ht="18.7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6"/>
      <c r="BI211" s="49" t="s">
        <v>108</v>
      </c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64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6"/>
      <c r="FH211" s="16"/>
      <c r="FI211" s="16"/>
      <c r="FJ211" s="16"/>
    </row>
    <row r="212" spans="1:166" s="4" customFormat="1" ht="35.25" customHeight="1" hidden="1">
      <c r="A212" s="71" t="s">
        <v>86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</row>
    <row r="213" spans="1:166" s="4" customFormat="1" ht="28.5" customHeight="1">
      <c r="A213" s="42" t="s">
        <v>8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 t="s">
        <v>23</v>
      </c>
      <c r="AL213" s="42"/>
      <c r="AM213" s="42"/>
      <c r="AN213" s="42"/>
      <c r="AO213" s="42"/>
      <c r="AP213" s="42"/>
      <c r="AQ213" s="42" t="s">
        <v>35</v>
      </c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 t="s">
        <v>36</v>
      </c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 t="s">
        <v>37</v>
      </c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 t="s">
        <v>24</v>
      </c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 t="s">
        <v>29</v>
      </c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</row>
    <row r="214" spans="1:166" s="4" customFormat="1" ht="63.7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 t="s">
        <v>47</v>
      </c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 t="s">
        <v>25</v>
      </c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 t="s">
        <v>26</v>
      </c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 t="s">
        <v>27</v>
      </c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 t="s">
        <v>38</v>
      </c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 t="s">
        <v>48</v>
      </c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</row>
    <row r="215" spans="1:166" s="4" customFormat="1" ht="18.75">
      <c r="A215" s="39">
        <v>1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>
        <v>2</v>
      </c>
      <c r="AL215" s="39"/>
      <c r="AM215" s="39"/>
      <c r="AN215" s="39"/>
      <c r="AO215" s="39"/>
      <c r="AP215" s="39"/>
      <c r="AQ215" s="39">
        <v>3</v>
      </c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>
        <v>4</v>
      </c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>
        <v>5</v>
      </c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>
        <v>6</v>
      </c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>
        <v>7</v>
      </c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>
        <v>8</v>
      </c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>
        <v>9</v>
      </c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>
        <v>10</v>
      </c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>
        <v>11</v>
      </c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</row>
    <row r="216" spans="1:166" s="4" customFormat="1" ht="18" customHeight="1">
      <c r="A216" s="40" t="s">
        <v>32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1" t="s">
        <v>33</v>
      </c>
      <c r="AL216" s="41"/>
      <c r="AM216" s="41"/>
      <c r="AN216" s="41"/>
      <c r="AO216" s="41"/>
      <c r="AP216" s="41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>
        <f>BC218+BC221+BC223+BC225</f>
        <v>179700</v>
      </c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>
        <f>BU218+BU221+BU223+BU225</f>
        <v>106616.32</v>
      </c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>
        <f>CH221+CH218+CH223+CH225</f>
        <v>106616.32</v>
      </c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>
        <f>CH216</f>
        <v>106616.32</v>
      </c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>
        <f>EK218+EK221</f>
        <v>72930.69</v>
      </c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>
        <f>EX218+EX221+EX223</f>
        <v>0</v>
      </c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</row>
    <row r="217" spans="1:166" s="4" customFormat="1" ht="72.75" customHeight="1">
      <c r="A217" s="99" t="s">
        <v>234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1"/>
      <c r="AK217" s="52"/>
      <c r="AL217" s="52"/>
      <c r="AM217" s="52"/>
      <c r="AN217" s="52"/>
      <c r="AO217" s="52"/>
      <c r="AP217" s="52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13"/>
      <c r="BT217" s="13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15"/>
      <c r="FI217" s="15"/>
      <c r="FJ217" s="15"/>
    </row>
    <row r="218" spans="1:166" s="4" customFormat="1" ht="16.5" customHeight="1">
      <c r="A218" s="95" t="s">
        <v>235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52"/>
      <c r="AL218" s="52"/>
      <c r="AM218" s="52"/>
      <c r="AN218" s="52"/>
      <c r="AO218" s="52"/>
      <c r="AP218" s="52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74">
        <f>BC219</f>
        <v>7000</v>
      </c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25"/>
      <c r="BT218" s="25"/>
      <c r="BU218" s="74">
        <f>BU219</f>
        <v>0</v>
      </c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>
        <f>CH219</f>
        <v>0</v>
      </c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4">
        <f>DX219</f>
        <v>0</v>
      </c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>
        <f>EK219</f>
        <v>7000</v>
      </c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>
        <f>EX219</f>
        <v>0</v>
      </c>
      <c r="EY218" s="74"/>
      <c r="EZ218" s="74"/>
      <c r="FA218" s="74"/>
      <c r="FB218" s="74"/>
      <c r="FC218" s="74"/>
      <c r="FD218" s="74"/>
      <c r="FE218" s="74"/>
      <c r="FF218" s="74"/>
      <c r="FG218" s="74"/>
      <c r="FH218" s="15"/>
      <c r="FI218" s="15"/>
      <c r="FJ218" s="15"/>
    </row>
    <row r="219" spans="1:166" s="4" customFormat="1" ht="16.5" customHeight="1">
      <c r="A219" s="102" t="s">
        <v>229</v>
      </c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52" t="s">
        <v>62</v>
      </c>
      <c r="AL219" s="52"/>
      <c r="AM219" s="52"/>
      <c r="AN219" s="52"/>
      <c r="AO219" s="52"/>
      <c r="AP219" s="52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73">
        <v>7000</v>
      </c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13"/>
      <c r="BT219" s="13"/>
      <c r="BU219" s="73">
        <v>0</v>
      </c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>
        <v>0</v>
      </c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80">
        <f>CH219</f>
        <v>0</v>
      </c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73">
        <f>BC219-BU219</f>
        <v>7000</v>
      </c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80">
        <f>BU219-CH219</f>
        <v>0</v>
      </c>
      <c r="EY219" s="80"/>
      <c r="EZ219" s="80"/>
      <c r="FA219" s="80"/>
      <c r="FB219" s="80"/>
      <c r="FC219" s="80"/>
      <c r="FD219" s="80"/>
      <c r="FE219" s="80"/>
      <c r="FF219" s="80"/>
      <c r="FG219" s="80"/>
      <c r="FH219" s="15"/>
      <c r="FI219" s="15"/>
      <c r="FJ219" s="15"/>
    </row>
    <row r="220" spans="1:166" s="4" customFormat="1" ht="70.5" customHeight="1">
      <c r="A220" s="70" t="s">
        <v>236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52"/>
      <c r="AL220" s="52"/>
      <c r="AM220" s="52"/>
      <c r="AN220" s="52"/>
      <c r="AO220" s="52"/>
      <c r="AP220" s="52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15"/>
      <c r="BT220" s="1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15"/>
      <c r="FI220" s="15"/>
      <c r="FJ220" s="15"/>
    </row>
    <row r="221" spans="1:166" s="4" customFormat="1" ht="18" customHeight="1">
      <c r="A221" s="67" t="s">
        <v>237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52"/>
      <c r="AL221" s="52"/>
      <c r="AM221" s="52"/>
      <c r="AN221" s="52"/>
      <c r="AO221" s="52"/>
      <c r="AP221" s="52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53">
        <f>BC222</f>
        <v>99600</v>
      </c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>
        <f>BU222</f>
        <v>33669.31</v>
      </c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>
        <f>CH222</f>
        <v>33669.31</v>
      </c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53">
        <f>DX222+DX226</f>
        <v>68768.31</v>
      </c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>
        <f>EK222</f>
        <v>65930.69</v>
      </c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>
        <f>EX222</f>
        <v>0</v>
      </c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</row>
    <row r="222" spans="1:166" s="4" customFormat="1" ht="17.25" customHeight="1">
      <c r="A222" s="54" t="s">
        <v>80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52" t="s">
        <v>81</v>
      </c>
      <c r="AL222" s="52"/>
      <c r="AM222" s="52"/>
      <c r="AN222" s="52"/>
      <c r="AO222" s="52"/>
      <c r="AP222" s="52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>
        <v>99600</v>
      </c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>
        <v>33669.31</v>
      </c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>
        <v>33669.31</v>
      </c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>
        <f>CH222</f>
        <v>33669.31</v>
      </c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>
        <f>BC222-CH222</f>
        <v>65930.69</v>
      </c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>
        <f>BU222-CH222</f>
        <v>0</v>
      </c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</row>
    <row r="223" spans="1:166" s="4" customFormat="1" ht="17.25" customHeight="1">
      <c r="A223" s="67" t="s">
        <v>248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52"/>
      <c r="AL223" s="52"/>
      <c r="AM223" s="52"/>
      <c r="AN223" s="52"/>
      <c r="AO223" s="52"/>
      <c r="AP223" s="52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53">
        <f>BC224</f>
        <v>38000</v>
      </c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>
        <f>BU224</f>
        <v>37848.01</v>
      </c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>
        <f>CH224</f>
        <v>37848.01</v>
      </c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53">
        <f>DX226+DX227</f>
        <v>35099</v>
      </c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>
        <f>EK224</f>
        <v>151.98999999999796</v>
      </c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>
        <f>EX226</f>
        <v>0</v>
      </c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</row>
    <row r="224" spans="1:166" s="4" customFormat="1" ht="16.5" customHeight="1">
      <c r="A224" s="54" t="s">
        <v>256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52" t="s">
        <v>66</v>
      </c>
      <c r="AL224" s="52"/>
      <c r="AM224" s="52"/>
      <c r="AN224" s="52"/>
      <c r="AO224" s="52"/>
      <c r="AP224" s="52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>
        <v>38000</v>
      </c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>
        <v>37848.01</v>
      </c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>
        <v>37848.01</v>
      </c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>
        <f>CH224</f>
        <v>37848.01</v>
      </c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>
        <f>BC224-CH224</f>
        <v>151.98999999999796</v>
      </c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>
        <f>BU224-CH224</f>
        <v>0</v>
      </c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</row>
    <row r="225" spans="1:166" s="4" customFormat="1" ht="15.75" customHeight="1">
      <c r="A225" s="67" t="s">
        <v>257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52"/>
      <c r="AL225" s="52"/>
      <c r="AM225" s="52"/>
      <c r="AN225" s="52"/>
      <c r="AO225" s="52"/>
      <c r="AP225" s="52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53">
        <f>BC226</f>
        <v>35100</v>
      </c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>
        <f>BU226</f>
        <v>35099</v>
      </c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>
        <f>CH226</f>
        <v>35099</v>
      </c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53">
        <f>DX226</f>
        <v>35099</v>
      </c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>
        <f>EK226</f>
        <v>1</v>
      </c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>
        <f>EX228</f>
        <v>0</v>
      </c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</row>
    <row r="226" spans="1:166" s="4" customFormat="1" ht="17.25" customHeight="1">
      <c r="A226" s="54" t="s">
        <v>256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52" t="s">
        <v>66</v>
      </c>
      <c r="AL226" s="52"/>
      <c r="AM226" s="52"/>
      <c r="AN226" s="52"/>
      <c r="AO226" s="52"/>
      <c r="AP226" s="52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>
        <v>35100</v>
      </c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>
        <v>35099</v>
      </c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>
        <v>35099</v>
      </c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>
        <f>CH226</f>
        <v>35099</v>
      </c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>
        <f>BC226-CH226</f>
        <v>1</v>
      </c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>
        <f>BU226-CH226</f>
        <v>0</v>
      </c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</row>
    <row r="227" spans="1:166" s="4" customFormat="1" ht="15" customHeight="1">
      <c r="A227" s="71" t="s">
        <v>86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</row>
    <row r="228" spans="1:166" s="4" customFormat="1" ht="17.25" customHeight="1">
      <c r="A228" s="42" t="s">
        <v>8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 t="s">
        <v>23</v>
      </c>
      <c r="AL228" s="42"/>
      <c r="AM228" s="42"/>
      <c r="AN228" s="42"/>
      <c r="AO228" s="42"/>
      <c r="AP228" s="42"/>
      <c r="AQ228" s="42" t="s">
        <v>35</v>
      </c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 t="s">
        <v>148</v>
      </c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 t="s">
        <v>37</v>
      </c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 t="s">
        <v>24</v>
      </c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 t="s">
        <v>29</v>
      </c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</row>
    <row r="229" spans="1:166" s="4" customFormat="1" ht="7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 t="s">
        <v>173</v>
      </c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 t="s">
        <v>25</v>
      </c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 t="s">
        <v>26</v>
      </c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 t="s">
        <v>27</v>
      </c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 t="s">
        <v>38</v>
      </c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 t="s">
        <v>48</v>
      </c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</row>
    <row r="230" spans="1:166" s="4" customFormat="1" ht="15" customHeight="1">
      <c r="A230" s="39">
        <v>1</v>
      </c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>
        <v>2</v>
      </c>
      <c r="AL230" s="39"/>
      <c r="AM230" s="39"/>
      <c r="AN230" s="39"/>
      <c r="AO230" s="39"/>
      <c r="AP230" s="39"/>
      <c r="AQ230" s="39">
        <v>3</v>
      </c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>
        <v>4</v>
      </c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>
        <v>5</v>
      </c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>
        <v>6</v>
      </c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>
        <v>7</v>
      </c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>
        <v>8</v>
      </c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>
        <v>9</v>
      </c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>
        <v>10</v>
      </c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>
        <v>11</v>
      </c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</row>
    <row r="231" spans="1:166" s="4" customFormat="1" ht="18.75" customHeight="1">
      <c r="A231" s="40" t="s">
        <v>32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1" t="s">
        <v>33</v>
      </c>
      <c r="AL231" s="41"/>
      <c r="AM231" s="41"/>
      <c r="AN231" s="41"/>
      <c r="AO231" s="41"/>
      <c r="AP231" s="4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3">
        <f>BC234+BC244</f>
        <v>1298200</v>
      </c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>
        <f>BU234+BU244</f>
        <v>278300</v>
      </c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>
        <f>CH234+CH244</f>
        <v>278300</v>
      </c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>
        <f>DX234+DX244</f>
        <v>278300</v>
      </c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>
        <f>EK234+EK244</f>
        <v>1019900</v>
      </c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>
        <f>BU231-CH231</f>
        <v>0</v>
      </c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</row>
    <row r="232" spans="1:166" s="4" customFormat="1" ht="15" customHeight="1">
      <c r="A232" s="38" t="s">
        <v>22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7" t="s">
        <v>34</v>
      </c>
      <c r="AL232" s="37"/>
      <c r="AM232" s="37"/>
      <c r="AN232" s="37"/>
      <c r="AO232" s="37"/>
      <c r="AP232" s="37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</row>
    <row r="233" spans="1:166" s="4" customFormat="1" ht="90.75" customHeight="1">
      <c r="A233" s="55" t="s">
        <v>238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</row>
    <row r="234" spans="1:166" s="4" customFormat="1" ht="21.75" customHeight="1">
      <c r="A234" s="76" t="s">
        <v>253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 t="s">
        <v>240</v>
      </c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81">
        <f>BC235</f>
        <v>1084700</v>
      </c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>
        <f>BU235</f>
        <v>241100</v>
      </c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>
        <f>CH235</f>
        <v>241100</v>
      </c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>
        <f>DX235</f>
        <v>241100</v>
      </c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>
        <f>SUM(EK235:EW235)</f>
        <v>843600</v>
      </c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>
        <f aca="true" t="shared" si="7" ref="EX234:EX242">BU234-CH234</f>
        <v>0</v>
      </c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</row>
    <row r="235" spans="1:166" s="4" customFormat="1" ht="53.25" customHeight="1">
      <c r="A235" s="86" t="s">
        <v>239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8"/>
      <c r="AK235" s="52" t="s">
        <v>190</v>
      </c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48">
        <f>BC236+BC237+BC238+BC239+BC240+BC241+BC242</f>
        <v>1084700</v>
      </c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89">
        <f>BU236+BU237+BU238+BU239+BU240+BU241+BU242</f>
        <v>241100</v>
      </c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>
        <f>CH236+CH237+CH238+CH239+CH240+CH241+CH242</f>
        <v>241100</v>
      </c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>
        <f aca="true" t="shared" si="8" ref="DX235:DX242">CH235</f>
        <v>241100</v>
      </c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>
        <f aca="true" t="shared" si="9" ref="EK235:EK242">BC235-BU235</f>
        <v>843600</v>
      </c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>
        <f t="shared" si="7"/>
        <v>0</v>
      </c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</row>
    <row r="236" spans="1:166" s="4" customFormat="1" ht="18.75" customHeight="1">
      <c r="A236" s="86" t="s">
        <v>58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8"/>
      <c r="AK236" s="52" t="s">
        <v>55</v>
      </c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48">
        <v>526700</v>
      </c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89">
        <v>88700</v>
      </c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>
        <v>88700</v>
      </c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>
        <f t="shared" si="8"/>
        <v>88700</v>
      </c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>
        <f t="shared" si="9"/>
        <v>438000</v>
      </c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>
        <f t="shared" si="7"/>
        <v>0</v>
      </c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</row>
    <row r="237" spans="1:166" s="4" customFormat="1" ht="18.75" customHeight="1">
      <c r="A237" s="86" t="s">
        <v>60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8"/>
      <c r="AK237" s="52" t="s">
        <v>57</v>
      </c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48">
        <v>159100</v>
      </c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89">
        <v>19000</v>
      </c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>
        <v>19000</v>
      </c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>
        <f t="shared" si="8"/>
        <v>19000</v>
      </c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>
        <f t="shared" si="9"/>
        <v>140100</v>
      </c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>
        <f t="shared" si="7"/>
        <v>0</v>
      </c>
      <c r="EY237" s="48"/>
      <c r="EZ237" s="48"/>
      <c r="FA237" s="48"/>
      <c r="FB237" s="48"/>
      <c r="FC237" s="48"/>
      <c r="FD237" s="48"/>
      <c r="FE237" s="48"/>
      <c r="FF237" s="48"/>
      <c r="FG237" s="48"/>
      <c r="FH237" s="48"/>
      <c r="FI237" s="48"/>
      <c r="FJ237" s="48"/>
    </row>
    <row r="238" spans="1:166" s="4" customFormat="1" ht="18.75" customHeight="1">
      <c r="A238" s="86" t="s">
        <v>255</v>
      </c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8"/>
      <c r="AK238" s="52" t="s">
        <v>57</v>
      </c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48">
        <v>0</v>
      </c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89">
        <v>0</v>
      </c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>
        <v>0</v>
      </c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>
        <f t="shared" si="8"/>
        <v>0</v>
      </c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>
        <f t="shared" si="9"/>
        <v>0</v>
      </c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>
        <f t="shared" si="7"/>
        <v>0</v>
      </c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</row>
    <row r="239" spans="1:166" s="4" customFormat="1" ht="18.75" customHeight="1">
      <c r="A239" s="86" t="s">
        <v>80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8"/>
      <c r="AK239" s="52" t="s">
        <v>81</v>
      </c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48">
        <v>376900</v>
      </c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89">
        <v>130000</v>
      </c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>
        <v>130000</v>
      </c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>
        <f t="shared" si="8"/>
        <v>130000</v>
      </c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>
        <f t="shared" si="9"/>
        <v>246900</v>
      </c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>
        <f t="shared" si="7"/>
        <v>0</v>
      </c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</row>
    <row r="240" spans="1:166" s="4" customFormat="1" ht="18.75" customHeight="1">
      <c r="A240" s="86" t="s">
        <v>256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8"/>
      <c r="AK240" s="52" t="s">
        <v>66</v>
      </c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48">
        <v>9500</v>
      </c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89">
        <v>1000</v>
      </c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>
        <v>1000</v>
      </c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>
        <f t="shared" si="8"/>
        <v>1000</v>
      </c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>
        <f t="shared" si="9"/>
        <v>8500</v>
      </c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>
        <f t="shared" si="7"/>
        <v>0</v>
      </c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</row>
    <row r="241" spans="1:166" s="4" customFormat="1" ht="18.75" customHeight="1">
      <c r="A241" s="86" t="s">
        <v>229</v>
      </c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8"/>
      <c r="AK241" s="52" t="s">
        <v>62</v>
      </c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48">
        <v>6500</v>
      </c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89">
        <v>2400</v>
      </c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>
        <v>2400</v>
      </c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>
        <f t="shared" si="8"/>
        <v>2400</v>
      </c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>
        <f t="shared" si="9"/>
        <v>4100</v>
      </c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>
        <f t="shared" si="7"/>
        <v>0</v>
      </c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</row>
    <row r="242" spans="1:166" s="4" customFormat="1" ht="18.75" customHeight="1">
      <c r="A242" s="86" t="s">
        <v>153</v>
      </c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8"/>
      <c r="AK242" s="52" t="s">
        <v>63</v>
      </c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48">
        <v>6000</v>
      </c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89">
        <v>0</v>
      </c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>
        <v>0</v>
      </c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>
        <f t="shared" si="8"/>
        <v>0</v>
      </c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>
        <f t="shared" si="9"/>
        <v>6000</v>
      </c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>
        <f t="shared" si="7"/>
        <v>0</v>
      </c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</row>
    <row r="243" spans="1:166" s="4" customFormat="1" ht="108" customHeight="1">
      <c r="A243" s="55" t="s">
        <v>238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</row>
    <row r="244" spans="1:166" s="4" customFormat="1" ht="20.25" customHeight="1">
      <c r="A244" s="76" t="s">
        <v>254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 t="s">
        <v>240</v>
      </c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81">
        <f>BC245</f>
        <v>213500</v>
      </c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>
        <f>BU245</f>
        <v>37200</v>
      </c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>
        <f>CH245</f>
        <v>37200</v>
      </c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>
        <f>DX245</f>
        <v>37200</v>
      </c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>
        <f>SUM(EK245:EW245)</f>
        <v>176300</v>
      </c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>
        <f aca="true" t="shared" si="10" ref="EX244:EX252">BU244-CH244</f>
        <v>0</v>
      </c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</row>
    <row r="245" spans="1:166" s="4" customFormat="1" ht="50.25" customHeight="1">
      <c r="A245" s="86" t="s">
        <v>239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8"/>
      <c r="AK245" s="52" t="s">
        <v>190</v>
      </c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48">
        <f>BC246+BC247+BC248+BC249+BC250+BC251+BC252</f>
        <v>213500</v>
      </c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89">
        <f>BU246+BU247+BU248+BU249+BU250+BU251+BU252</f>
        <v>37200</v>
      </c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>
        <f>CH246+CH247+CH248+CH249+CH250+CH251+CH252</f>
        <v>37200</v>
      </c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>
        <f aca="true" t="shared" si="11" ref="DX245:DX252">CH245</f>
        <v>37200</v>
      </c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>
        <f aca="true" t="shared" si="12" ref="EK245:EK252">BC245-BU245</f>
        <v>176300</v>
      </c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>
        <f t="shared" si="10"/>
        <v>0</v>
      </c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</row>
    <row r="246" spans="1:166" s="4" customFormat="1" ht="18.75" customHeight="1">
      <c r="A246" s="86" t="s">
        <v>58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8"/>
      <c r="AK246" s="52" t="s">
        <v>55</v>
      </c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48">
        <v>135200</v>
      </c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89">
        <v>28200</v>
      </c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>
        <v>28200</v>
      </c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>
        <f t="shared" si="11"/>
        <v>28200</v>
      </c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>
        <f t="shared" si="12"/>
        <v>107000</v>
      </c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>
        <f t="shared" si="10"/>
        <v>0</v>
      </c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</row>
    <row r="247" spans="1:166" s="4" customFormat="1" ht="18.75" customHeight="1">
      <c r="A247" s="86" t="s">
        <v>60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8"/>
      <c r="AK247" s="52" t="s">
        <v>57</v>
      </c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48">
        <v>40900</v>
      </c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89">
        <v>9000</v>
      </c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>
        <v>9000</v>
      </c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>
        <f t="shared" si="11"/>
        <v>9000</v>
      </c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>
        <f t="shared" si="12"/>
        <v>31900</v>
      </c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>
        <f t="shared" si="10"/>
        <v>0</v>
      </c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</row>
    <row r="248" spans="1:166" s="4" customFormat="1" ht="18.75" customHeight="1">
      <c r="A248" s="86" t="s">
        <v>82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8"/>
      <c r="AK248" s="52" t="s">
        <v>83</v>
      </c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48">
        <v>11000</v>
      </c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89">
        <v>0</v>
      </c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>
        <v>0</v>
      </c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>
        <f t="shared" si="11"/>
        <v>0</v>
      </c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>
        <f t="shared" si="12"/>
        <v>11000</v>
      </c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>
        <f t="shared" si="10"/>
        <v>0</v>
      </c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</row>
    <row r="249" spans="1:166" s="4" customFormat="1" ht="18.75" customHeight="1">
      <c r="A249" s="86" t="s">
        <v>256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8"/>
      <c r="AK249" s="52" t="s">
        <v>66</v>
      </c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48">
        <v>1000</v>
      </c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89">
        <v>0</v>
      </c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>
        <v>0</v>
      </c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>
        <f t="shared" si="11"/>
        <v>0</v>
      </c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>
        <f t="shared" si="12"/>
        <v>1000</v>
      </c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>
        <f t="shared" si="10"/>
        <v>0</v>
      </c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</row>
    <row r="250" spans="1:166" s="4" customFormat="1" ht="18.75" customHeight="1">
      <c r="A250" s="86" t="s">
        <v>229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8"/>
      <c r="AK250" s="52" t="s">
        <v>62</v>
      </c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48">
        <v>6000</v>
      </c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89">
        <v>0</v>
      </c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>
        <v>0</v>
      </c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>
        <f t="shared" si="11"/>
        <v>0</v>
      </c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>
        <f t="shared" si="12"/>
        <v>6000</v>
      </c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>
        <f t="shared" si="10"/>
        <v>0</v>
      </c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</row>
    <row r="251" spans="1:166" s="4" customFormat="1" ht="18.75" customHeight="1">
      <c r="A251" s="86" t="s">
        <v>127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8"/>
      <c r="AK251" s="52" t="s">
        <v>65</v>
      </c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48">
        <v>13400</v>
      </c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89">
        <v>0</v>
      </c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>
        <v>0</v>
      </c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>
        <f t="shared" si="11"/>
        <v>0</v>
      </c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>
        <f t="shared" si="12"/>
        <v>13400</v>
      </c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>
        <f t="shared" si="10"/>
        <v>0</v>
      </c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</row>
    <row r="252" spans="1:166" s="4" customFormat="1" ht="18.75" customHeight="1">
      <c r="A252" s="86" t="s">
        <v>153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8"/>
      <c r="AK252" s="52" t="s">
        <v>63</v>
      </c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48">
        <v>6000</v>
      </c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89">
        <v>0</v>
      </c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>
        <v>0</v>
      </c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>
        <f t="shared" si="11"/>
        <v>0</v>
      </c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>
        <f t="shared" si="12"/>
        <v>6000</v>
      </c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>
        <f t="shared" si="10"/>
        <v>0</v>
      </c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</row>
    <row r="253" spans="1:166" s="4" customFormat="1" ht="15" customHeight="1">
      <c r="A253" s="83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5"/>
      <c r="FH253" s="13"/>
      <c r="FI253" s="13"/>
      <c r="FJ253" s="18" t="s">
        <v>39</v>
      </c>
    </row>
    <row r="254" spans="1:166" s="4" customFormat="1" ht="16.5" customHeight="1">
      <c r="A254" s="71" t="s">
        <v>86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</row>
    <row r="255" spans="1:166" s="4" customFormat="1" ht="66" customHeight="1">
      <c r="A255" s="42" t="s">
        <v>8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 t="s">
        <v>23</v>
      </c>
      <c r="AL255" s="42"/>
      <c r="AM255" s="42"/>
      <c r="AN255" s="42"/>
      <c r="AO255" s="42"/>
      <c r="AP255" s="42"/>
      <c r="AQ255" s="42" t="s">
        <v>35</v>
      </c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 t="s">
        <v>36</v>
      </c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 t="s">
        <v>37</v>
      </c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 t="s">
        <v>24</v>
      </c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 t="s">
        <v>29</v>
      </c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</row>
    <row r="256" spans="1:166" s="4" customFormat="1" ht="7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 t="s">
        <v>47</v>
      </c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 t="s">
        <v>25</v>
      </c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 t="s">
        <v>26</v>
      </c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 t="s">
        <v>27</v>
      </c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 t="s">
        <v>38</v>
      </c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 t="s">
        <v>48</v>
      </c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</row>
    <row r="257" spans="1:166" s="4" customFormat="1" ht="15" customHeight="1">
      <c r="A257" s="39">
        <v>1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>
        <v>2</v>
      </c>
      <c r="AL257" s="39"/>
      <c r="AM257" s="39"/>
      <c r="AN257" s="39"/>
      <c r="AO257" s="39"/>
      <c r="AP257" s="39"/>
      <c r="AQ257" s="39">
        <v>3</v>
      </c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>
        <v>4</v>
      </c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>
        <v>5</v>
      </c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>
        <v>6</v>
      </c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>
        <v>7</v>
      </c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>
        <v>8</v>
      </c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>
        <v>9</v>
      </c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>
        <v>10</v>
      </c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>
        <v>11</v>
      </c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</row>
    <row r="258" spans="1:166" s="4" customFormat="1" ht="21.75" customHeight="1">
      <c r="A258" s="40" t="s">
        <v>32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1" t="s">
        <v>33</v>
      </c>
      <c r="AL258" s="41"/>
      <c r="AM258" s="41"/>
      <c r="AN258" s="41"/>
      <c r="AO258" s="41"/>
      <c r="AP258" s="4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3">
        <f>BC261</f>
        <v>9500</v>
      </c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>
        <f>BU261</f>
        <v>0</v>
      </c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>
        <f>CH261</f>
        <v>0</v>
      </c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>
        <f>CH258</f>
        <v>0</v>
      </c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>
        <f>EK261</f>
        <v>9500</v>
      </c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>
        <f>EX261</f>
        <v>0</v>
      </c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</row>
    <row r="259" spans="1:166" s="4" customFormat="1" ht="18" customHeight="1">
      <c r="A259" s="38" t="s">
        <v>22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7" t="s">
        <v>34</v>
      </c>
      <c r="AL259" s="37"/>
      <c r="AM259" s="37"/>
      <c r="AN259" s="37"/>
      <c r="AO259" s="37"/>
      <c r="AP259" s="37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</row>
    <row r="260" spans="1:166" s="4" customFormat="1" ht="54.75" customHeight="1">
      <c r="A260" s="46" t="s">
        <v>241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37"/>
      <c r="AL260" s="37"/>
      <c r="AM260" s="37"/>
      <c r="AN260" s="37"/>
      <c r="AO260" s="37"/>
      <c r="AP260" s="37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61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3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15"/>
      <c r="FI260" s="15"/>
      <c r="FJ260" s="15"/>
    </row>
    <row r="261" spans="1:166" s="4" customFormat="1" ht="22.5" customHeight="1">
      <c r="A261" s="67" t="s">
        <v>242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3">
        <f>BC262</f>
        <v>9500</v>
      </c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>
        <f>BU262</f>
        <v>0</v>
      </c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>
        <v>0</v>
      </c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>
        <v>0</v>
      </c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>
        <f>EK262</f>
        <v>9500</v>
      </c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>
        <v>0</v>
      </c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</row>
    <row r="262" spans="1:166" s="4" customFormat="1" ht="19.5" customHeight="1">
      <c r="A262" s="54" t="s">
        <v>127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2" t="s">
        <v>65</v>
      </c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48">
        <v>9500</v>
      </c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>
        <v>0</v>
      </c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>
        <v>0</v>
      </c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>
        <f>CH262</f>
        <v>0</v>
      </c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>
        <f>BC262-BU262</f>
        <v>9500</v>
      </c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>
        <v>0</v>
      </c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</row>
    <row r="263" spans="1:166" s="4" customFormat="1" ht="18.75">
      <c r="A263" s="49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15"/>
      <c r="FI263" s="15"/>
      <c r="FJ263" s="15"/>
    </row>
    <row r="264" spans="1:166" s="12" customFormat="1" ht="31.5" customHeight="1">
      <c r="A264" s="67" t="s">
        <v>195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3">
        <f>BC105+BC133+BC146+BC159+BC177+BC192+BC216+BC231+BC258+BC88+BC139+BC203</f>
        <v>4977400</v>
      </c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3">
        <f>+BU258+BU231+BU216+BU192+BU177+BU159+BU146+BU133+BU105+BU88+BU203</f>
        <v>703105.91</v>
      </c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53">
        <f>CH258+CH231+CH216+CH192+CH177+CH159+CH146+CH133+CH105+CH88+CH203</f>
        <v>668231.33</v>
      </c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53">
        <f>CH264</f>
        <v>668231.33</v>
      </c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53">
        <f>BC264-BU264</f>
        <v>4274294.09</v>
      </c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53">
        <f>BU264-CH264</f>
        <v>34874.580000000075</v>
      </c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</row>
    <row r="265" spans="1:166" s="4" customFormat="1" ht="19.5" customHeight="1">
      <c r="A265" s="91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3"/>
      <c r="BD265" s="8" t="s">
        <v>40</v>
      </c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8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91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3"/>
      <c r="FH265" s="13"/>
      <c r="FI265" s="13"/>
      <c r="FJ265" s="18" t="s">
        <v>49</v>
      </c>
    </row>
    <row r="266" spans="1:166" s="4" customFormat="1" ht="18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</row>
    <row r="267" spans="1:166" s="4" customFormat="1" ht="18.75">
      <c r="A267" s="42" t="s">
        <v>8</v>
      </c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 t="s">
        <v>23</v>
      </c>
      <c r="AQ267" s="42"/>
      <c r="AR267" s="42"/>
      <c r="AS267" s="42"/>
      <c r="AT267" s="42"/>
      <c r="AU267" s="42"/>
      <c r="AV267" s="42" t="s">
        <v>41</v>
      </c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 t="s">
        <v>50</v>
      </c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 t="s">
        <v>24</v>
      </c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 t="s">
        <v>29</v>
      </c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</row>
    <row r="268" spans="1:166" s="4" customFormat="1" ht="24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 t="s">
        <v>42</v>
      </c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 t="s">
        <v>25</v>
      </c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 t="s">
        <v>26</v>
      </c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 t="s">
        <v>27</v>
      </c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</row>
    <row r="269" spans="1:166" s="4" customFormat="1" ht="18.75">
      <c r="A269" s="39">
        <v>1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>
        <v>2</v>
      </c>
      <c r="AQ269" s="39"/>
      <c r="AR269" s="39"/>
      <c r="AS269" s="39"/>
      <c r="AT269" s="39"/>
      <c r="AU269" s="39"/>
      <c r="AV269" s="39">
        <v>3</v>
      </c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>
        <v>4</v>
      </c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>
        <v>5</v>
      </c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>
        <v>6</v>
      </c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>
        <v>7</v>
      </c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>
        <v>8</v>
      </c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>
        <v>9</v>
      </c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</row>
    <row r="270" spans="1:166" s="4" customFormat="1" ht="18.75">
      <c r="A270" s="147" t="s">
        <v>46</v>
      </c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37" t="s">
        <v>73</v>
      </c>
      <c r="AQ270" s="37"/>
      <c r="AR270" s="37"/>
      <c r="AS270" s="37"/>
      <c r="AT270" s="37"/>
      <c r="AU270" s="37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>
        <f>BL278+BL274</f>
        <v>0</v>
      </c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>
        <f>CF278+CF274</f>
        <v>-248007.53000000003</v>
      </c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>
        <f>CF270</f>
        <v>-248007.53000000003</v>
      </c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>
        <f>ET278+ET272</f>
        <v>248007.5299999998</v>
      </c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</row>
    <row r="271" spans="1:166" s="4" customFormat="1" ht="18.75">
      <c r="A271" s="38" t="s">
        <v>22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7" t="s">
        <v>72</v>
      </c>
      <c r="AQ271" s="37"/>
      <c r="AR271" s="37"/>
      <c r="AS271" s="37"/>
      <c r="AT271" s="37"/>
      <c r="AU271" s="37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</row>
    <row r="272" spans="1:166" s="4" customFormat="1" ht="18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52"/>
      <c r="AQ272" s="52"/>
      <c r="AR272" s="52"/>
      <c r="AS272" s="52"/>
      <c r="AT272" s="52"/>
      <c r="AU272" s="52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</row>
    <row r="273" spans="1:166" s="4" customFormat="1" ht="18.75">
      <c r="A273" s="94" t="s">
        <v>74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52" t="s">
        <v>75</v>
      </c>
      <c r="AQ273" s="52"/>
      <c r="AR273" s="52"/>
      <c r="AS273" s="52"/>
      <c r="AT273" s="52"/>
      <c r="AU273" s="52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</row>
    <row r="274" spans="1:166" s="4" customFormat="1" ht="18.7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52"/>
      <c r="AQ274" s="52"/>
      <c r="AR274" s="52"/>
      <c r="AS274" s="52"/>
      <c r="AT274" s="52"/>
      <c r="AU274" s="52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  <c r="BI274" s="141"/>
      <c r="BJ274" s="141"/>
      <c r="BK274" s="141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</row>
    <row r="275" spans="1:166" s="4" customFormat="1" ht="18.7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52"/>
      <c r="AQ275" s="52"/>
      <c r="AR275" s="52"/>
      <c r="AS275" s="52"/>
      <c r="AT275" s="52"/>
      <c r="AU275" s="52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</row>
    <row r="276" spans="1:166" s="4" customFormat="1" ht="18.75">
      <c r="A276" s="94" t="s">
        <v>76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52" t="s">
        <v>77</v>
      </c>
      <c r="AQ276" s="52"/>
      <c r="AR276" s="52"/>
      <c r="AS276" s="52"/>
      <c r="AT276" s="52"/>
      <c r="AU276" s="52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</row>
    <row r="277" spans="1:166" s="4" customFormat="1" ht="18.7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52"/>
      <c r="AQ277" s="52"/>
      <c r="AR277" s="52"/>
      <c r="AS277" s="52"/>
      <c r="AT277" s="52"/>
      <c r="AU277" s="52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</row>
    <row r="278" spans="1:166" s="4" customFormat="1" ht="18.75">
      <c r="A278" s="68" t="s">
        <v>78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52" t="s">
        <v>79</v>
      </c>
      <c r="AQ278" s="52"/>
      <c r="AR278" s="52"/>
      <c r="AS278" s="52"/>
      <c r="AT278" s="52"/>
      <c r="AU278" s="52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>
        <f>BL279+BL280</f>
        <v>0</v>
      </c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>
        <f>CF279+CF280</f>
        <v>-248007.53000000003</v>
      </c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>
        <f>CF278</f>
        <v>-248007.53000000003</v>
      </c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>
        <f>ET280+ET279</f>
        <v>248007.5299999998</v>
      </c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</row>
    <row r="279" spans="1:166" s="4" customFormat="1" ht="18.75">
      <c r="A279" s="68" t="s">
        <v>87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52"/>
      <c r="AQ279" s="52"/>
      <c r="AR279" s="52"/>
      <c r="AS279" s="52"/>
      <c r="AT279" s="52"/>
      <c r="AU279" s="52"/>
      <c r="AV279" s="48" t="s">
        <v>88</v>
      </c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>
        <f>-BJ13</f>
        <v>-4977400</v>
      </c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>
        <f>-CF13</f>
        <v>-916238.86</v>
      </c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>
        <f>CF279</f>
        <v>-916238.86</v>
      </c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>
        <f>BL279-CF279</f>
        <v>-4061161.14</v>
      </c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</row>
    <row r="280" spans="1:166" s="4" customFormat="1" ht="18.75">
      <c r="A280" s="68" t="s">
        <v>89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52"/>
      <c r="AQ280" s="52"/>
      <c r="AR280" s="52"/>
      <c r="AS280" s="52"/>
      <c r="AT280" s="52"/>
      <c r="AU280" s="52"/>
      <c r="AV280" s="48" t="s">
        <v>90</v>
      </c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>
        <f>BC264</f>
        <v>4977400</v>
      </c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>
        <f>CH264</f>
        <v>668231.33</v>
      </c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>
        <f>CF280</f>
        <v>668231.33</v>
      </c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>
        <f>+BL280-CF280</f>
        <v>4309168.67</v>
      </c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</row>
    <row r="281" s="4" customFormat="1" ht="18.75"/>
    <row r="282" s="4" customFormat="1" ht="18.75"/>
    <row r="283" spans="1:84" s="4" customFormat="1" ht="18.75">
      <c r="A283" s="4" t="s">
        <v>9</v>
      </c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H283" s="142" t="s">
        <v>68</v>
      </c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CF283" s="4" t="s">
        <v>43</v>
      </c>
    </row>
    <row r="284" spans="14:149" s="4" customFormat="1" ht="18.75">
      <c r="N284" s="124" t="s">
        <v>11</v>
      </c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H284" s="124" t="s">
        <v>12</v>
      </c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CF284" s="4" t="s">
        <v>44</v>
      </c>
      <c r="DC284" s="142"/>
      <c r="DD284" s="142"/>
      <c r="DE284" s="142"/>
      <c r="DF284" s="142"/>
      <c r="DG284" s="142"/>
      <c r="DH284" s="142"/>
      <c r="DI284" s="142"/>
      <c r="DJ284" s="142"/>
      <c r="DK284" s="142"/>
      <c r="DL284" s="142"/>
      <c r="DM284" s="142"/>
      <c r="DN284" s="142"/>
      <c r="DO284" s="142"/>
      <c r="DP284" s="142"/>
      <c r="DS284" s="142" t="s">
        <v>191</v>
      </c>
      <c r="DT284" s="142"/>
      <c r="DU284" s="142"/>
      <c r="DV284" s="142"/>
      <c r="DW284" s="142"/>
      <c r="DX284" s="142"/>
      <c r="DY284" s="142"/>
      <c r="DZ284" s="142"/>
      <c r="EA284" s="142"/>
      <c r="EB284" s="142"/>
      <c r="EC284" s="142"/>
      <c r="ED284" s="142"/>
      <c r="EE284" s="142"/>
      <c r="EF284" s="142"/>
      <c r="EG284" s="142"/>
      <c r="EH284" s="142"/>
      <c r="EI284" s="142"/>
      <c r="EJ284" s="142"/>
      <c r="EK284" s="142"/>
      <c r="EL284" s="142"/>
      <c r="EM284" s="142"/>
      <c r="EN284" s="142"/>
      <c r="EO284" s="142"/>
      <c r="EP284" s="142"/>
      <c r="EQ284" s="142"/>
      <c r="ER284" s="142"/>
      <c r="ES284" s="142"/>
    </row>
    <row r="285" spans="1:149" s="4" customFormat="1" ht="18.75">
      <c r="A285" s="4" t="s">
        <v>10</v>
      </c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H285" s="142" t="s">
        <v>84</v>
      </c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DC285" s="124" t="s">
        <v>11</v>
      </c>
      <c r="DD285" s="124"/>
      <c r="DE285" s="124"/>
      <c r="DF285" s="124"/>
      <c r="DG285" s="124"/>
      <c r="DH285" s="124"/>
      <c r="DI285" s="124"/>
      <c r="DJ285" s="124"/>
      <c r="DK285" s="124"/>
      <c r="DL285" s="124"/>
      <c r="DM285" s="124"/>
      <c r="DN285" s="124"/>
      <c r="DO285" s="124"/>
      <c r="DP285" s="124"/>
      <c r="DS285" s="124" t="s">
        <v>12</v>
      </c>
      <c r="DT285" s="124"/>
      <c r="DU285" s="124"/>
      <c r="DV285" s="124"/>
      <c r="DW285" s="124"/>
      <c r="DX285" s="124"/>
      <c r="DY285" s="124"/>
      <c r="DZ285" s="124"/>
      <c r="EA285" s="124"/>
      <c r="EB285" s="124"/>
      <c r="EC285" s="124"/>
      <c r="ED285" s="124"/>
      <c r="EE285" s="124"/>
      <c r="EF285" s="124"/>
      <c r="EG285" s="124"/>
      <c r="EH285" s="124"/>
      <c r="EI285" s="124"/>
      <c r="EJ285" s="124"/>
      <c r="EK285" s="124"/>
      <c r="EL285" s="124"/>
      <c r="EM285" s="124"/>
      <c r="EN285" s="124"/>
      <c r="EO285" s="124"/>
      <c r="EP285" s="124"/>
      <c r="EQ285" s="124"/>
      <c r="ER285" s="124"/>
      <c r="ES285" s="124"/>
    </row>
    <row r="286" spans="18:60" s="4" customFormat="1" ht="18.75">
      <c r="R286" s="124" t="s">
        <v>11</v>
      </c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H286" s="124" t="s">
        <v>12</v>
      </c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</row>
    <row r="287" spans="64:166" s="4" customFormat="1" ht="18.75">
      <c r="BL287" s="26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8"/>
    </row>
    <row r="288" spans="1:166" s="4" customFormat="1" ht="18.75">
      <c r="A288" s="143" t="s">
        <v>13</v>
      </c>
      <c r="B288" s="143"/>
      <c r="C288" s="144" t="s">
        <v>262</v>
      </c>
      <c r="D288" s="144"/>
      <c r="E288" s="144"/>
      <c r="F288" s="4" t="s">
        <v>13</v>
      </c>
      <c r="I288" s="142" t="s">
        <v>263</v>
      </c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3">
        <v>20</v>
      </c>
      <c r="Z288" s="143"/>
      <c r="AA288" s="143"/>
      <c r="AB288" s="143"/>
      <c r="AC288" s="143"/>
      <c r="AD288" s="119" t="s">
        <v>198</v>
      </c>
      <c r="AE288" s="119"/>
      <c r="AF288" s="119"/>
      <c r="BL288" s="29"/>
      <c r="BM288" s="5" t="s">
        <v>45</v>
      </c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30"/>
    </row>
    <row r="289" spans="64:166" s="4" customFormat="1" ht="18.75">
      <c r="BL289" s="29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5"/>
      <c r="CL289" s="5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5"/>
      <c r="DO289" s="5"/>
      <c r="DP289" s="118" t="s">
        <v>13</v>
      </c>
      <c r="DQ289" s="118"/>
      <c r="DR289" s="144"/>
      <c r="DS289" s="144"/>
      <c r="DT289" s="144"/>
      <c r="DU289" s="5" t="s">
        <v>13</v>
      </c>
      <c r="DV289" s="5"/>
      <c r="DW289" s="5"/>
      <c r="DX289" s="142"/>
      <c r="DY289" s="142"/>
      <c r="DZ289" s="142"/>
      <c r="EA289" s="142"/>
      <c r="EB289" s="142"/>
      <c r="EC289" s="142"/>
      <c r="ED289" s="142"/>
      <c r="EE289" s="142"/>
      <c r="EF289" s="142"/>
      <c r="EG289" s="142"/>
      <c r="EH289" s="142"/>
      <c r="EI289" s="142"/>
      <c r="EJ289" s="142"/>
      <c r="EK289" s="142"/>
      <c r="EL289" s="142"/>
      <c r="EM289" s="142"/>
      <c r="EN289" s="118">
        <v>20</v>
      </c>
      <c r="EO289" s="118"/>
      <c r="EP289" s="118"/>
      <c r="EQ289" s="118"/>
      <c r="ER289" s="118"/>
      <c r="ES289" s="145"/>
      <c r="ET289" s="145"/>
      <c r="EU289" s="145"/>
      <c r="EV289" s="5" t="s">
        <v>4</v>
      </c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30"/>
    </row>
    <row r="290" spans="64:166" s="4" customFormat="1" ht="18.75">
      <c r="BL290" s="31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146" t="s">
        <v>11</v>
      </c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33"/>
      <c r="CL290" s="33"/>
      <c r="CM290" s="146" t="s">
        <v>12</v>
      </c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32"/>
      <c r="DO290" s="32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5"/>
    </row>
    <row r="291" s="4" customFormat="1" ht="18.75">
      <c r="A291" s="153" t="s">
        <v>280</v>
      </c>
    </row>
    <row r="292" s="4" customFormat="1" ht="18.75"/>
    <row r="293" s="4" customFormat="1" ht="18.75"/>
    <row r="294" s="4" customFormat="1" ht="18.75"/>
    <row r="295" s="4" customFormat="1" ht="18.75"/>
    <row r="296" s="4" customFormat="1" ht="18.75"/>
    <row r="297" s="4" customFormat="1" ht="18.75"/>
    <row r="298" s="4" customFormat="1" ht="18.75"/>
    <row r="299" s="4" customFormat="1" ht="18.75"/>
    <row r="300" s="4" customFormat="1" ht="18.75"/>
    <row r="301" s="4" customFormat="1" ht="18.75"/>
    <row r="302" s="4" customFormat="1" ht="18.75"/>
    <row r="303" s="4" customFormat="1" ht="18.75"/>
    <row r="304" s="4" customFormat="1" ht="18.75"/>
    <row r="305" s="4" customFormat="1" ht="18.75"/>
    <row r="306" s="4" customFormat="1" ht="18.75"/>
    <row r="307" s="4" customFormat="1" ht="18.75"/>
    <row r="308" s="4" customFormat="1" ht="18.75"/>
    <row r="309" s="4" customFormat="1" ht="18.75"/>
    <row r="310" s="4" customFormat="1" ht="18.75"/>
    <row r="311" s="4" customFormat="1" ht="18.75"/>
    <row r="312" s="4" customFormat="1" ht="18.75"/>
    <row r="313" s="4" customFormat="1" ht="18.75"/>
    <row r="314" s="4" customFormat="1" ht="18.75"/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36" customFormat="1" ht="20.25"/>
    <row r="378" s="36" customFormat="1" ht="20.25"/>
    <row r="379" s="36" customFormat="1" ht="20.25"/>
    <row r="380" s="36" customFormat="1" ht="20.25"/>
    <row r="381" s="36" customFormat="1" ht="20.25"/>
    <row r="382" s="36" customFormat="1" ht="20.25"/>
    <row r="383" s="36" customFormat="1" ht="20.25"/>
    <row r="384" s="36" customFormat="1" ht="20.25"/>
    <row r="385" s="36" customFormat="1" ht="20.25"/>
    <row r="386" s="36" customFormat="1" ht="20.2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</sheetData>
  <sheetProtection/>
  <mergeCells count="2563">
    <mergeCell ref="EE59:ES59"/>
    <mergeCell ref="ET59:FJ59"/>
    <mergeCell ref="A59:AM59"/>
    <mergeCell ref="AN59:AS59"/>
    <mergeCell ref="AT59:BI59"/>
    <mergeCell ref="BJ59:CE59"/>
    <mergeCell ref="ET57:FJ57"/>
    <mergeCell ref="A58:AM58"/>
    <mergeCell ref="AN58:AS58"/>
    <mergeCell ref="AT58:BI58"/>
    <mergeCell ref="BJ58:CE58"/>
    <mergeCell ref="CW58:DM58"/>
    <mergeCell ref="DN58:ED58"/>
    <mergeCell ref="EE58:ES58"/>
    <mergeCell ref="ET58:FJ58"/>
    <mergeCell ref="AN57:AS57"/>
    <mergeCell ref="EE57:ES57"/>
    <mergeCell ref="CW56:DM56"/>
    <mergeCell ref="DN56:ED56"/>
    <mergeCell ref="EE56:ES56"/>
    <mergeCell ref="ET55:FG55"/>
    <mergeCell ref="CF54:CV54"/>
    <mergeCell ref="CW55:DM55"/>
    <mergeCell ref="DN55:ED55"/>
    <mergeCell ref="A55:AM55"/>
    <mergeCell ref="AN55:AS55"/>
    <mergeCell ref="AT55:BI55"/>
    <mergeCell ref="BJ55:CE55"/>
    <mergeCell ref="AQ210:BB210"/>
    <mergeCell ref="BC210:BT210"/>
    <mergeCell ref="BU210:CG210"/>
    <mergeCell ref="CH210:CW210"/>
    <mergeCell ref="CX209:DJ209"/>
    <mergeCell ref="AK209:AP209"/>
    <mergeCell ref="AQ209:BB209"/>
    <mergeCell ref="BC209:BT209"/>
    <mergeCell ref="BU209:CG209"/>
    <mergeCell ref="EK207:EW207"/>
    <mergeCell ref="EK208:EW208"/>
    <mergeCell ref="DK208:DW208"/>
    <mergeCell ref="DX208:EJ208"/>
    <mergeCell ref="DX252:EJ252"/>
    <mergeCell ref="EK252:EW252"/>
    <mergeCell ref="EX252:FJ252"/>
    <mergeCell ref="BU252:CG252"/>
    <mergeCell ref="CH252:CW252"/>
    <mergeCell ref="CX252:DJ252"/>
    <mergeCell ref="DK252:DW252"/>
    <mergeCell ref="A252:AJ252"/>
    <mergeCell ref="AK252:AP252"/>
    <mergeCell ref="AQ252:BB252"/>
    <mergeCell ref="BC252:BT252"/>
    <mergeCell ref="DK251:DW251"/>
    <mergeCell ref="DX251:EJ251"/>
    <mergeCell ref="EK251:EW251"/>
    <mergeCell ref="EX251:FJ251"/>
    <mergeCell ref="DX250:EJ250"/>
    <mergeCell ref="EK250:EW250"/>
    <mergeCell ref="EX250:FJ250"/>
    <mergeCell ref="A251:AJ251"/>
    <mergeCell ref="AK251:AP251"/>
    <mergeCell ref="AQ251:BB251"/>
    <mergeCell ref="BC251:BT251"/>
    <mergeCell ref="BU251:CG251"/>
    <mergeCell ref="CH251:CW251"/>
    <mergeCell ref="CX251:DJ251"/>
    <mergeCell ref="BU250:CG250"/>
    <mergeCell ref="CH250:CW250"/>
    <mergeCell ref="CX250:DJ250"/>
    <mergeCell ref="DK250:DW250"/>
    <mergeCell ref="A250:AJ250"/>
    <mergeCell ref="AK250:AP250"/>
    <mergeCell ref="AQ250:BB250"/>
    <mergeCell ref="BC250:BT250"/>
    <mergeCell ref="EX248:FJ248"/>
    <mergeCell ref="BC249:BT249"/>
    <mergeCell ref="BU249:CG249"/>
    <mergeCell ref="CH249:CW249"/>
    <mergeCell ref="CX249:DJ249"/>
    <mergeCell ref="DK249:DW249"/>
    <mergeCell ref="DX249:EJ249"/>
    <mergeCell ref="EK249:EW249"/>
    <mergeCell ref="EX249:FJ249"/>
    <mergeCell ref="DX247:EJ247"/>
    <mergeCell ref="EK247:EW247"/>
    <mergeCell ref="EX247:FJ247"/>
    <mergeCell ref="BC248:BT248"/>
    <mergeCell ref="BU248:CG248"/>
    <mergeCell ref="CH248:CW248"/>
    <mergeCell ref="CX248:DJ248"/>
    <mergeCell ref="DK248:DW248"/>
    <mergeCell ref="DX248:EJ248"/>
    <mergeCell ref="EK248:EW248"/>
    <mergeCell ref="BU247:CG247"/>
    <mergeCell ref="CH247:CW247"/>
    <mergeCell ref="CX247:DJ247"/>
    <mergeCell ref="DK247:DW247"/>
    <mergeCell ref="A247:AJ247"/>
    <mergeCell ref="AK247:AP247"/>
    <mergeCell ref="AQ247:BB247"/>
    <mergeCell ref="BC247:BT247"/>
    <mergeCell ref="CH242:CW242"/>
    <mergeCell ref="CX242:DJ242"/>
    <mergeCell ref="DK242:DW242"/>
    <mergeCell ref="EX242:FJ242"/>
    <mergeCell ref="A242:AJ242"/>
    <mergeCell ref="AK242:AP242"/>
    <mergeCell ref="AQ242:BB242"/>
    <mergeCell ref="BC242:BT242"/>
    <mergeCell ref="CH241:CW241"/>
    <mergeCell ref="CX241:DJ241"/>
    <mergeCell ref="DK241:DW241"/>
    <mergeCell ref="DX241:EJ241"/>
    <mergeCell ref="A241:AJ241"/>
    <mergeCell ref="AK241:AP241"/>
    <mergeCell ref="AQ241:BB241"/>
    <mergeCell ref="BC241:BT241"/>
    <mergeCell ref="CH240:CW240"/>
    <mergeCell ref="CX240:DJ240"/>
    <mergeCell ref="DX240:EJ240"/>
    <mergeCell ref="EK240:EW240"/>
    <mergeCell ref="DK240:DW240"/>
    <mergeCell ref="A240:AJ240"/>
    <mergeCell ref="AK240:AP240"/>
    <mergeCell ref="AQ240:BB240"/>
    <mergeCell ref="BC240:BT240"/>
    <mergeCell ref="CX238:DJ238"/>
    <mergeCell ref="DK238:DW238"/>
    <mergeCell ref="DX238:EJ238"/>
    <mergeCell ref="A239:AJ239"/>
    <mergeCell ref="AK239:AP239"/>
    <mergeCell ref="AQ239:BB239"/>
    <mergeCell ref="BC239:BT239"/>
    <mergeCell ref="CH239:CW239"/>
    <mergeCell ref="CX239:DJ239"/>
    <mergeCell ref="DX239:EJ239"/>
    <mergeCell ref="CH238:CW238"/>
    <mergeCell ref="AQ237:BB237"/>
    <mergeCell ref="BC237:BT237"/>
    <mergeCell ref="BU237:CG237"/>
    <mergeCell ref="CH237:CW237"/>
    <mergeCell ref="A238:AJ238"/>
    <mergeCell ref="AK238:AP238"/>
    <mergeCell ref="AQ238:BB238"/>
    <mergeCell ref="BC238:BT238"/>
    <mergeCell ref="EX210:FG210"/>
    <mergeCell ref="EX209:FG209"/>
    <mergeCell ref="EK209:EW209"/>
    <mergeCell ref="CX237:DJ237"/>
    <mergeCell ref="DK237:DW237"/>
    <mergeCell ref="DX237:EJ237"/>
    <mergeCell ref="DX232:EJ232"/>
    <mergeCell ref="CX210:DJ210"/>
    <mergeCell ref="DK210:DW210"/>
    <mergeCell ref="DX210:EJ210"/>
    <mergeCell ref="CH236:CW236"/>
    <mergeCell ref="CX236:DJ236"/>
    <mergeCell ref="DK236:DW236"/>
    <mergeCell ref="EX236:FJ236"/>
    <mergeCell ref="BU110:CG110"/>
    <mergeCell ref="AQ111:BB111"/>
    <mergeCell ref="CX104:DJ104"/>
    <mergeCell ref="DX109:EJ109"/>
    <mergeCell ref="BU108:CG108"/>
    <mergeCell ref="BU109:CG109"/>
    <mergeCell ref="CH108:CW108"/>
    <mergeCell ref="CX108:DJ108"/>
    <mergeCell ref="CX106:DJ106"/>
    <mergeCell ref="DX106:EJ106"/>
    <mergeCell ref="AQ109:BB109"/>
    <mergeCell ref="AQ104:BB104"/>
    <mergeCell ref="BC106:BT106"/>
    <mergeCell ref="AQ110:BB110"/>
    <mergeCell ref="AQ108:BB108"/>
    <mergeCell ref="BC108:BT108"/>
    <mergeCell ref="BC110:BT110"/>
    <mergeCell ref="CW80:DM80"/>
    <mergeCell ref="DK112:DW112"/>
    <mergeCell ref="CH112:CW112"/>
    <mergeCell ref="CX112:DJ112"/>
    <mergeCell ref="DN81:ED81"/>
    <mergeCell ref="DK86:DW86"/>
    <mergeCell ref="DX86:EJ86"/>
    <mergeCell ref="A83:FG83"/>
    <mergeCell ref="DX112:EJ112"/>
    <mergeCell ref="BU112:CG112"/>
    <mergeCell ref="CH113:CW113"/>
    <mergeCell ref="CX113:DJ113"/>
    <mergeCell ref="BC215:BT215"/>
    <mergeCell ref="CH186:CW186"/>
    <mergeCell ref="BC187:BT187"/>
    <mergeCell ref="CX176:DJ176"/>
    <mergeCell ref="BC138:BT138"/>
    <mergeCell ref="BU207:CG207"/>
    <mergeCell ref="CH207:CW207"/>
    <mergeCell ref="CX207:DJ207"/>
    <mergeCell ref="BU246:CG246"/>
    <mergeCell ref="BU114:CG114"/>
    <mergeCell ref="CH114:CW114"/>
    <mergeCell ref="CX114:DJ114"/>
    <mergeCell ref="CH122:CW122"/>
    <mergeCell ref="CH213:EJ213"/>
    <mergeCell ref="CH214:CW214"/>
    <mergeCell ref="CX170:DJ170"/>
    <mergeCell ref="DX127:EJ127"/>
    <mergeCell ref="CX171:DJ171"/>
    <mergeCell ref="A263:FG263"/>
    <mergeCell ref="DX262:EJ262"/>
    <mergeCell ref="DK261:DW261"/>
    <mergeCell ref="DK257:DW257"/>
    <mergeCell ref="EX258:FJ258"/>
    <mergeCell ref="EK258:EW258"/>
    <mergeCell ref="EK257:EW257"/>
    <mergeCell ref="DX257:EJ257"/>
    <mergeCell ref="EX257:FJ257"/>
    <mergeCell ref="EX259:FJ259"/>
    <mergeCell ref="DN40:ED40"/>
    <mergeCell ref="DN49:ED49"/>
    <mergeCell ref="DN46:ED46"/>
    <mergeCell ref="DN47:ED47"/>
    <mergeCell ref="DN42:ED42"/>
    <mergeCell ref="DN41:ED41"/>
    <mergeCell ref="DN44:ED44"/>
    <mergeCell ref="DN48:ED48"/>
    <mergeCell ref="DN43:ED43"/>
    <mergeCell ref="ET80:FG80"/>
    <mergeCell ref="EE78:ES78"/>
    <mergeCell ref="ET77:FJ77"/>
    <mergeCell ref="EE77:ES77"/>
    <mergeCell ref="ET78:FJ78"/>
    <mergeCell ref="ET79:FG79"/>
    <mergeCell ref="EE79:ES79"/>
    <mergeCell ref="DN78:ED78"/>
    <mergeCell ref="CW79:DM79"/>
    <mergeCell ref="CW57:DM57"/>
    <mergeCell ref="DN57:ED57"/>
    <mergeCell ref="CW69:DM69"/>
    <mergeCell ref="CW59:DM59"/>
    <mergeCell ref="DN59:ED59"/>
    <mergeCell ref="ET53:FG53"/>
    <mergeCell ref="CW54:DM54"/>
    <mergeCell ref="DN54:ED54"/>
    <mergeCell ref="CW53:DM53"/>
    <mergeCell ref="DN53:ED53"/>
    <mergeCell ref="ET54:FJ54"/>
    <mergeCell ref="DN76:ED76"/>
    <mergeCell ref="EE71:ES71"/>
    <mergeCell ref="ET73:FJ73"/>
    <mergeCell ref="ET71:FJ71"/>
    <mergeCell ref="ET74:FJ74"/>
    <mergeCell ref="EE72:ES72"/>
    <mergeCell ref="DN72:ED72"/>
    <mergeCell ref="DN71:ED71"/>
    <mergeCell ref="CH87:CW87"/>
    <mergeCell ref="AK87:AP87"/>
    <mergeCell ref="CH85:EJ85"/>
    <mergeCell ref="CX87:DJ87"/>
    <mergeCell ref="DK87:DW87"/>
    <mergeCell ref="CX86:DJ86"/>
    <mergeCell ref="DX87:EJ87"/>
    <mergeCell ref="BU85:CG86"/>
    <mergeCell ref="ET70:FJ70"/>
    <mergeCell ref="EE76:ES76"/>
    <mergeCell ref="EE51:ES51"/>
    <mergeCell ref="ET64:FG64"/>
    <mergeCell ref="EE63:ES63"/>
    <mergeCell ref="EE62:ES62"/>
    <mergeCell ref="ET67:FJ67"/>
    <mergeCell ref="ET68:FJ68"/>
    <mergeCell ref="ET62:FJ62"/>
    <mergeCell ref="ET69:FJ69"/>
    <mergeCell ref="ET65:FG65"/>
    <mergeCell ref="EE68:ES68"/>
    <mergeCell ref="CW66:DM66"/>
    <mergeCell ref="ET45:FJ45"/>
    <mergeCell ref="ET56:FG56"/>
    <mergeCell ref="EE54:ES54"/>
    <mergeCell ref="EE49:ES49"/>
    <mergeCell ref="EE53:ES53"/>
    <mergeCell ref="EE55:ES55"/>
    <mergeCell ref="ET49:FJ49"/>
    <mergeCell ref="ET61:FJ61"/>
    <mergeCell ref="ET60:FH60"/>
    <mergeCell ref="CW62:DM62"/>
    <mergeCell ref="CW64:DM64"/>
    <mergeCell ref="ET63:FJ63"/>
    <mergeCell ref="EE64:ES64"/>
    <mergeCell ref="AN44:AS44"/>
    <mergeCell ref="AN40:AS40"/>
    <mergeCell ref="AT42:BI42"/>
    <mergeCell ref="AT41:BI41"/>
    <mergeCell ref="AN41:AS41"/>
    <mergeCell ref="AN43:AS43"/>
    <mergeCell ref="AT43:BI43"/>
    <mergeCell ref="AN42:AS42"/>
    <mergeCell ref="AT44:BI44"/>
    <mergeCell ref="A24:AM24"/>
    <mergeCell ref="A27:AM27"/>
    <mergeCell ref="A25:AM25"/>
    <mergeCell ref="A28:AM28"/>
    <mergeCell ref="A26:AM26"/>
    <mergeCell ref="A98:AJ98"/>
    <mergeCell ref="BC98:BR98"/>
    <mergeCell ref="AK98:AP98"/>
    <mergeCell ref="BC93:BT93"/>
    <mergeCell ref="BC97:BT97"/>
    <mergeCell ref="BC95:BR95"/>
    <mergeCell ref="BC94:BT94"/>
    <mergeCell ref="AK95:AP95"/>
    <mergeCell ref="A94:AJ94"/>
    <mergeCell ref="AK94:AP94"/>
    <mergeCell ref="CW65:DM65"/>
    <mergeCell ref="CF81:CV81"/>
    <mergeCell ref="BJ70:CE70"/>
    <mergeCell ref="BJ71:CE71"/>
    <mergeCell ref="BJ67:CE67"/>
    <mergeCell ref="CW77:DM77"/>
    <mergeCell ref="BJ75:CE75"/>
    <mergeCell ref="BJ77:CE77"/>
    <mergeCell ref="BJ78:CE78"/>
    <mergeCell ref="CW81:DM81"/>
    <mergeCell ref="CF80:CV80"/>
    <mergeCell ref="CF76:CV76"/>
    <mergeCell ref="CF61:CV61"/>
    <mergeCell ref="CF60:CV60"/>
    <mergeCell ref="CF77:CV77"/>
    <mergeCell ref="CW60:DM60"/>
    <mergeCell ref="CW61:DM61"/>
    <mergeCell ref="CW63:DM63"/>
    <mergeCell ref="CF63:CV63"/>
    <mergeCell ref="EX106:FJ106"/>
    <mergeCell ref="EX107:FG107"/>
    <mergeCell ref="DK104:DW104"/>
    <mergeCell ref="EK106:EW106"/>
    <mergeCell ref="EK107:EW107"/>
    <mergeCell ref="DX107:EJ107"/>
    <mergeCell ref="EK105:EW105"/>
    <mergeCell ref="EX105:FJ105"/>
    <mergeCell ref="EX97:FJ97"/>
    <mergeCell ref="EX98:FG98"/>
    <mergeCell ref="EX104:FJ104"/>
    <mergeCell ref="EX93:FJ93"/>
    <mergeCell ref="EX94:FJ94"/>
    <mergeCell ref="CY101:FG101"/>
    <mergeCell ref="DX100:EJ100"/>
    <mergeCell ref="DX93:EJ93"/>
    <mergeCell ref="DX97:EJ97"/>
    <mergeCell ref="CX94:DJ94"/>
    <mergeCell ref="DX94:EJ94"/>
    <mergeCell ref="DX95:EJ95"/>
    <mergeCell ref="DX98:EJ98"/>
    <mergeCell ref="DX104:EJ104"/>
    <mergeCell ref="DX103:EJ103"/>
    <mergeCell ref="DX92:EJ92"/>
    <mergeCell ref="EX115:FJ115"/>
    <mergeCell ref="DK105:DW105"/>
    <mergeCell ref="DX111:EJ111"/>
    <mergeCell ref="DX113:EJ113"/>
    <mergeCell ref="DX108:EJ108"/>
    <mergeCell ref="EK108:EW108"/>
    <mergeCell ref="EK109:EW109"/>
    <mergeCell ref="EX114:FJ114"/>
    <mergeCell ref="EX99:FJ99"/>
    <mergeCell ref="EK103:EW103"/>
    <mergeCell ref="EK99:EW99"/>
    <mergeCell ref="EX103:FJ103"/>
    <mergeCell ref="EX100:FJ100"/>
    <mergeCell ref="DX110:EJ110"/>
    <mergeCell ref="EX112:FJ112"/>
    <mergeCell ref="EX113:FJ113"/>
    <mergeCell ref="EK104:EW104"/>
    <mergeCell ref="EK112:EW112"/>
    <mergeCell ref="EK110:EW110"/>
    <mergeCell ref="EX109:FJ109"/>
    <mergeCell ref="DX105:EJ105"/>
    <mergeCell ref="EX110:FJ110"/>
    <mergeCell ref="EX108:FJ108"/>
    <mergeCell ref="EK125:EW125"/>
    <mergeCell ref="EX124:FG124"/>
    <mergeCell ref="EX111:FJ111"/>
    <mergeCell ref="EK111:EW111"/>
    <mergeCell ref="EK113:EW113"/>
    <mergeCell ref="EK118:EW118"/>
    <mergeCell ref="EX119:FG119"/>
    <mergeCell ref="EX118:FJ118"/>
    <mergeCell ref="EK119:EW119"/>
    <mergeCell ref="EK161:EW161"/>
    <mergeCell ref="EK126:EW126"/>
    <mergeCell ref="EK148:EW148"/>
    <mergeCell ref="EX127:FG127"/>
    <mergeCell ref="EK128:EW128"/>
    <mergeCell ref="EK158:EW158"/>
    <mergeCell ref="EK159:EW159"/>
    <mergeCell ref="EK140:EW140"/>
    <mergeCell ref="AK215:AP215"/>
    <mergeCell ref="AQ215:BB215"/>
    <mergeCell ref="DK214:DW214"/>
    <mergeCell ref="BC213:BT214"/>
    <mergeCell ref="BU215:CG215"/>
    <mergeCell ref="BU213:CG214"/>
    <mergeCell ref="CX215:DJ215"/>
    <mergeCell ref="EK166:EW166"/>
    <mergeCell ref="EK127:EW127"/>
    <mergeCell ref="EX164:FJ164"/>
    <mergeCell ref="EX162:FJ162"/>
    <mergeCell ref="EX163:FJ163"/>
    <mergeCell ref="EK162:EW162"/>
    <mergeCell ref="EX132:FJ132"/>
    <mergeCell ref="EK131:EW131"/>
    <mergeCell ref="EK135:EW135"/>
    <mergeCell ref="EX165:FJ165"/>
    <mergeCell ref="EK180:EW180"/>
    <mergeCell ref="EX167:FG167"/>
    <mergeCell ref="EX166:FJ166"/>
    <mergeCell ref="EK170:EW170"/>
    <mergeCell ref="EK174:FJ174"/>
    <mergeCell ref="EX172:FJ172"/>
    <mergeCell ref="EK171:EW171"/>
    <mergeCell ref="EX171:FJ171"/>
    <mergeCell ref="EK168:EW168"/>
    <mergeCell ref="EK167:EW167"/>
    <mergeCell ref="A255:AJ256"/>
    <mergeCell ref="BC255:BT256"/>
    <mergeCell ref="CH256:CW256"/>
    <mergeCell ref="CH255:EJ255"/>
    <mergeCell ref="DK256:DW256"/>
    <mergeCell ref="DX256:EJ256"/>
    <mergeCell ref="CX256:DJ256"/>
    <mergeCell ref="AQ255:BB256"/>
    <mergeCell ref="AK255:AP256"/>
    <mergeCell ref="CH257:CW257"/>
    <mergeCell ref="CX257:DJ257"/>
    <mergeCell ref="BU257:CG257"/>
    <mergeCell ref="CX258:DJ258"/>
    <mergeCell ref="BU258:CG258"/>
    <mergeCell ref="BC258:BT258"/>
    <mergeCell ref="DX259:EJ259"/>
    <mergeCell ref="BC261:BT261"/>
    <mergeCell ref="EX260:FG260"/>
    <mergeCell ref="CH259:CW259"/>
    <mergeCell ref="CX259:DJ259"/>
    <mergeCell ref="EK259:EW259"/>
    <mergeCell ref="DX261:EJ261"/>
    <mergeCell ref="DK260:DW260"/>
    <mergeCell ref="DK259:DW259"/>
    <mergeCell ref="DX260:EJ260"/>
    <mergeCell ref="CH258:CW258"/>
    <mergeCell ref="CX172:DJ172"/>
    <mergeCell ref="DK186:DW186"/>
    <mergeCell ref="CX214:DJ214"/>
    <mergeCell ref="CR211:FG211"/>
    <mergeCell ref="EX175:FJ175"/>
    <mergeCell ref="EX176:FJ176"/>
    <mergeCell ref="DK195:DW195"/>
    <mergeCell ref="EX256:FJ256"/>
    <mergeCell ref="BC260:BT260"/>
    <mergeCell ref="BU260:CG260"/>
    <mergeCell ref="BU261:CG261"/>
    <mergeCell ref="BU259:CG259"/>
    <mergeCell ref="CX168:DJ168"/>
    <mergeCell ref="DK167:DW167"/>
    <mergeCell ref="DK169:DW169"/>
    <mergeCell ref="DK168:DW168"/>
    <mergeCell ref="CX167:DJ167"/>
    <mergeCell ref="EK165:EW165"/>
    <mergeCell ref="EK153:EW153"/>
    <mergeCell ref="EX150:FG150"/>
    <mergeCell ref="EK163:EW163"/>
    <mergeCell ref="EK160:EW160"/>
    <mergeCell ref="EK164:EW164"/>
    <mergeCell ref="EK150:EW150"/>
    <mergeCell ref="EX153:FG153"/>
    <mergeCell ref="EX152:FG152"/>
    <mergeCell ref="EK151:EW151"/>
    <mergeCell ref="CX183:DJ183"/>
    <mergeCell ref="CX178:DJ178"/>
    <mergeCell ref="CX181:DJ181"/>
    <mergeCell ref="CH183:CW183"/>
    <mergeCell ref="CX180:DJ180"/>
    <mergeCell ref="CX179:DJ179"/>
    <mergeCell ref="CX182:DJ182"/>
    <mergeCell ref="EX139:FH139"/>
    <mergeCell ref="DX137:EJ137"/>
    <mergeCell ref="EK145:EW145"/>
    <mergeCell ref="EK139:EW139"/>
    <mergeCell ref="EK143:FJ143"/>
    <mergeCell ref="EK144:EW144"/>
    <mergeCell ref="EX140:FJ140"/>
    <mergeCell ref="EX138:FJ138"/>
    <mergeCell ref="EX149:FG149"/>
    <mergeCell ref="EK146:EW146"/>
    <mergeCell ref="CH140:CW140"/>
    <mergeCell ref="DK127:DW127"/>
    <mergeCell ref="DK131:DW131"/>
    <mergeCell ref="CH130:EJ130"/>
    <mergeCell ref="CH132:CW132"/>
    <mergeCell ref="DX131:EJ131"/>
    <mergeCell ref="CH128:CW128"/>
    <mergeCell ref="CH127:CW127"/>
    <mergeCell ref="EK147:EW147"/>
    <mergeCell ref="EX147:FG147"/>
    <mergeCell ref="EX148:FG148"/>
    <mergeCell ref="EK141:EW141"/>
    <mergeCell ref="EX146:FH146"/>
    <mergeCell ref="EX144:FJ144"/>
    <mergeCell ref="EX145:FJ145"/>
    <mergeCell ref="EX141:FG141"/>
    <mergeCell ref="EK136:EW136"/>
    <mergeCell ref="EK134:EW134"/>
    <mergeCell ref="EX134:FG134"/>
    <mergeCell ref="EK138:EW138"/>
    <mergeCell ref="EK137:EW137"/>
    <mergeCell ref="EX136:FJ136"/>
    <mergeCell ref="EX135:FG135"/>
    <mergeCell ref="EX137:FJ137"/>
    <mergeCell ref="EX133:FH133"/>
    <mergeCell ref="CX131:DJ131"/>
    <mergeCell ref="CX135:DJ135"/>
    <mergeCell ref="DK132:DW132"/>
    <mergeCell ref="EX131:FJ131"/>
    <mergeCell ref="CX133:DJ133"/>
    <mergeCell ref="CX134:DJ134"/>
    <mergeCell ref="DX132:EJ132"/>
    <mergeCell ref="DX135:EJ135"/>
    <mergeCell ref="EX128:FG128"/>
    <mergeCell ref="EX159:FJ159"/>
    <mergeCell ref="EX161:FJ161"/>
    <mergeCell ref="EX160:FJ160"/>
    <mergeCell ref="EK156:FJ156"/>
    <mergeCell ref="EK157:EW157"/>
    <mergeCell ref="EK152:EW152"/>
    <mergeCell ref="EX157:FJ157"/>
    <mergeCell ref="EX158:FJ158"/>
    <mergeCell ref="EK130:FJ130"/>
    <mergeCell ref="EX168:FG168"/>
    <mergeCell ref="EX170:FJ170"/>
    <mergeCell ref="EX169:FG169"/>
    <mergeCell ref="EK172:EW172"/>
    <mergeCell ref="EK169:EW169"/>
    <mergeCell ref="CX163:DJ163"/>
    <mergeCell ref="CH163:CW163"/>
    <mergeCell ref="CY142:FG142"/>
    <mergeCell ref="CH151:CW151"/>
    <mergeCell ref="CX151:DJ151"/>
    <mergeCell ref="DK151:DW151"/>
    <mergeCell ref="DX151:EJ151"/>
    <mergeCell ref="DK158:DW158"/>
    <mergeCell ref="CX158:DJ158"/>
    <mergeCell ref="CX153:DJ153"/>
    <mergeCell ref="BC114:BT114"/>
    <mergeCell ref="A122:AJ122"/>
    <mergeCell ref="AK122:AP122"/>
    <mergeCell ref="A120:AJ120"/>
    <mergeCell ref="A114:AJ114"/>
    <mergeCell ref="AK114:AP114"/>
    <mergeCell ref="A118:AJ118"/>
    <mergeCell ref="A119:AJ119"/>
    <mergeCell ref="AK118:AP118"/>
    <mergeCell ref="A121:AJ121"/>
    <mergeCell ref="AT65:BI65"/>
    <mergeCell ref="BJ66:CE66"/>
    <mergeCell ref="BJ65:CE65"/>
    <mergeCell ref="BJ47:CE47"/>
    <mergeCell ref="BJ52:CE52"/>
    <mergeCell ref="AT53:BI53"/>
    <mergeCell ref="BJ54:CE54"/>
    <mergeCell ref="AT56:BI56"/>
    <mergeCell ref="AT57:BI57"/>
    <mergeCell ref="BJ57:CE57"/>
    <mergeCell ref="AT64:BI64"/>
    <mergeCell ref="BU87:CG87"/>
    <mergeCell ref="AN37:AS37"/>
    <mergeCell ref="CF62:CV62"/>
    <mergeCell ref="CF66:CV66"/>
    <mergeCell ref="AT67:BI67"/>
    <mergeCell ref="AT66:BI66"/>
    <mergeCell ref="CF67:CV67"/>
    <mergeCell ref="CF65:CV65"/>
    <mergeCell ref="AT63:BI63"/>
    <mergeCell ref="AN25:AS25"/>
    <mergeCell ref="AN27:AS27"/>
    <mergeCell ref="AN28:AS28"/>
    <mergeCell ref="AN29:AS29"/>
    <mergeCell ref="AN26:AS26"/>
    <mergeCell ref="AN32:AS32"/>
    <mergeCell ref="AT16:BI16"/>
    <mergeCell ref="A16:AM16"/>
    <mergeCell ref="AN16:AS16"/>
    <mergeCell ref="AN17:AS17"/>
    <mergeCell ref="AT24:BI24"/>
    <mergeCell ref="AT17:BI17"/>
    <mergeCell ref="AT18:BI18"/>
    <mergeCell ref="AT19:BI19"/>
    <mergeCell ref="A19:AM19"/>
    <mergeCell ref="A15:AM15"/>
    <mergeCell ref="AN15:AS15"/>
    <mergeCell ref="AN18:AS18"/>
    <mergeCell ref="A17:AM17"/>
    <mergeCell ref="A18:AM18"/>
    <mergeCell ref="A270:AO270"/>
    <mergeCell ref="AK261:AP261"/>
    <mergeCell ref="AK185:AP185"/>
    <mergeCell ref="BC182:BR182"/>
    <mergeCell ref="AQ185:BB185"/>
    <mergeCell ref="AQ260:BB260"/>
    <mergeCell ref="BC246:BT246"/>
    <mergeCell ref="BC218:BR218"/>
    <mergeCell ref="AQ244:BB244"/>
    <mergeCell ref="AQ221:BB221"/>
    <mergeCell ref="CF274:CV274"/>
    <mergeCell ref="CF271:CV271"/>
    <mergeCell ref="A276:AO276"/>
    <mergeCell ref="AP276:AU276"/>
    <mergeCell ref="A275:AO275"/>
    <mergeCell ref="AV276:BK276"/>
    <mergeCell ref="AP275:AU275"/>
    <mergeCell ref="AV275:BK275"/>
    <mergeCell ref="BL269:CE269"/>
    <mergeCell ref="AV270:BK270"/>
    <mergeCell ref="BL274:CE274"/>
    <mergeCell ref="AP270:AU270"/>
    <mergeCell ref="EK181:EW181"/>
    <mergeCell ref="ET272:FJ272"/>
    <mergeCell ref="EK262:EW262"/>
    <mergeCell ref="EX261:FJ261"/>
    <mergeCell ref="EX262:FJ262"/>
    <mergeCell ref="EK261:EW261"/>
    <mergeCell ref="EK256:EW256"/>
    <mergeCell ref="EK255:FJ255"/>
    <mergeCell ref="EK260:EW260"/>
    <mergeCell ref="A254:FJ254"/>
    <mergeCell ref="ET270:FJ270"/>
    <mergeCell ref="AQ264:BB264"/>
    <mergeCell ref="AP267:AU268"/>
    <mergeCell ref="AV267:BK268"/>
    <mergeCell ref="BL267:CE268"/>
    <mergeCell ref="BC264:BT264"/>
    <mergeCell ref="BL270:CE270"/>
    <mergeCell ref="CW270:DM270"/>
    <mergeCell ref="CF269:CV269"/>
    <mergeCell ref="CF270:CV270"/>
    <mergeCell ref="BL273:CE273"/>
    <mergeCell ref="CF273:CV273"/>
    <mergeCell ref="CW273:DM273"/>
    <mergeCell ref="DN272:ED272"/>
    <mergeCell ref="CW272:DM272"/>
    <mergeCell ref="BW290:CJ290"/>
    <mergeCell ref="CM290:DM290"/>
    <mergeCell ref="BW289:CJ289"/>
    <mergeCell ref="CM289:DM289"/>
    <mergeCell ref="EN289:ER289"/>
    <mergeCell ref="DS285:ES285"/>
    <mergeCell ref="DR289:DT289"/>
    <mergeCell ref="DP289:DQ289"/>
    <mergeCell ref="DX289:EM289"/>
    <mergeCell ref="ES289:EU289"/>
    <mergeCell ref="DC285:DP285"/>
    <mergeCell ref="AD288:AF288"/>
    <mergeCell ref="R285:AE285"/>
    <mergeCell ref="AH283:BH283"/>
    <mergeCell ref="R286:AE286"/>
    <mergeCell ref="AH286:BH286"/>
    <mergeCell ref="AH285:BH285"/>
    <mergeCell ref="AH284:BH284"/>
    <mergeCell ref="N283:AE283"/>
    <mergeCell ref="N284:AE284"/>
    <mergeCell ref="A288:B288"/>
    <mergeCell ref="C288:E288"/>
    <mergeCell ref="I288:X288"/>
    <mergeCell ref="Y288:AC288"/>
    <mergeCell ref="DS284:ES284"/>
    <mergeCell ref="EE280:ES280"/>
    <mergeCell ref="A280:AO280"/>
    <mergeCell ref="AP280:AU280"/>
    <mergeCell ref="AV280:BK280"/>
    <mergeCell ref="BL280:CE280"/>
    <mergeCell ref="CF280:CV280"/>
    <mergeCell ref="A279:AO279"/>
    <mergeCell ref="AP279:AU279"/>
    <mergeCell ref="AV279:BK279"/>
    <mergeCell ref="DC284:DP284"/>
    <mergeCell ref="CW280:DM280"/>
    <mergeCell ref="DN280:ED280"/>
    <mergeCell ref="BL279:CE279"/>
    <mergeCell ref="CW279:DM279"/>
    <mergeCell ref="DN279:ED279"/>
    <mergeCell ref="CF279:CV279"/>
    <mergeCell ref="CF278:CV278"/>
    <mergeCell ref="CW278:DM278"/>
    <mergeCell ref="EE278:ES278"/>
    <mergeCell ref="A278:AO278"/>
    <mergeCell ref="AP278:AU278"/>
    <mergeCell ref="AV278:BK278"/>
    <mergeCell ref="BL278:CE278"/>
    <mergeCell ref="DN278:ED278"/>
    <mergeCell ref="ET280:FJ280"/>
    <mergeCell ref="ET277:FJ277"/>
    <mergeCell ref="ET279:FJ279"/>
    <mergeCell ref="EE279:ES279"/>
    <mergeCell ref="ET278:FJ278"/>
    <mergeCell ref="A277:AO277"/>
    <mergeCell ref="AP277:AU277"/>
    <mergeCell ref="AV277:BK277"/>
    <mergeCell ref="BL277:CE277"/>
    <mergeCell ref="CF277:CV277"/>
    <mergeCell ref="EE277:ES277"/>
    <mergeCell ref="DN277:ED277"/>
    <mergeCell ref="CW277:DM277"/>
    <mergeCell ref="ET276:FJ276"/>
    <mergeCell ref="EE276:ES276"/>
    <mergeCell ref="EE275:ES275"/>
    <mergeCell ref="DN275:ED275"/>
    <mergeCell ref="DN276:ED276"/>
    <mergeCell ref="CW274:DM274"/>
    <mergeCell ref="DN273:ED273"/>
    <mergeCell ref="ET275:FJ275"/>
    <mergeCell ref="A274:AO274"/>
    <mergeCell ref="AP274:AU274"/>
    <mergeCell ref="AV274:BK274"/>
    <mergeCell ref="CW275:DM275"/>
    <mergeCell ref="CF275:CV275"/>
    <mergeCell ref="A273:AO273"/>
    <mergeCell ref="AP273:AU273"/>
    <mergeCell ref="CF276:CV276"/>
    <mergeCell ref="CW276:DM276"/>
    <mergeCell ref="BL276:CE276"/>
    <mergeCell ref="BL275:CE275"/>
    <mergeCell ref="AV273:BK273"/>
    <mergeCell ref="CF272:CV272"/>
    <mergeCell ref="A271:AO271"/>
    <mergeCell ref="AP271:AU271"/>
    <mergeCell ref="AV271:BK271"/>
    <mergeCell ref="A272:AO272"/>
    <mergeCell ref="AP272:AU272"/>
    <mergeCell ref="AV272:BK272"/>
    <mergeCell ref="BL272:CE272"/>
    <mergeCell ref="BL271:CE271"/>
    <mergeCell ref="ET271:FJ271"/>
    <mergeCell ref="ET274:FJ274"/>
    <mergeCell ref="ET273:FJ273"/>
    <mergeCell ref="DN271:ED271"/>
    <mergeCell ref="EE271:ES271"/>
    <mergeCell ref="EE273:ES273"/>
    <mergeCell ref="DN274:ED274"/>
    <mergeCell ref="EE274:ES274"/>
    <mergeCell ref="EE272:ES272"/>
    <mergeCell ref="CW271:DM271"/>
    <mergeCell ref="DN269:ED269"/>
    <mergeCell ref="EE269:ES269"/>
    <mergeCell ref="DN270:ED270"/>
    <mergeCell ref="EE270:ES270"/>
    <mergeCell ref="A269:AO269"/>
    <mergeCell ref="A264:AJ264"/>
    <mergeCell ref="AK264:AP264"/>
    <mergeCell ref="A265:BC265"/>
    <mergeCell ref="AV269:BK269"/>
    <mergeCell ref="A266:FJ266"/>
    <mergeCell ref="CW269:DM269"/>
    <mergeCell ref="A267:AO268"/>
    <mergeCell ref="AP269:AU269"/>
    <mergeCell ref="ET269:FJ269"/>
    <mergeCell ref="EE268:ES268"/>
    <mergeCell ref="BU264:CG264"/>
    <mergeCell ref="CH264:CW264"/>
    <mergeCell ref="CX264:DJ264"/>
    <mergeCell ref="CT265:FG265"/>
    <mergeCell ref="EX264:FJ264"/>
    <mergeCell ref="DK264:DW264"/>
    <mergeCell ref="CF268:CV268"/>
    <mergeCell ref="CF267:ES267"/>
    <mergeCell ref="DX264:EJ264"/>
    <mergeCell ref="ET267:FJ268"/>
    <mergeCell ref="DK258:DW258"/>
    <mergeCell ref="DX258:EJ258"/>
    <mergeCell ref="CX262:DJ262"/>
    <mergeCell ref="CX260:DJ260"/>
    <mergeCell ref="CH260:CW260"/>
    <mergeCell ref="DN268:ED268"/>
    <mergeCell ref="CW268:DM268"/>
    <mergeCell ref="BU189:CG190"/>
    <mergeCell ref="BC189:BT190"/>
    <mergeCell ref="BU245:CG245"/>
    <mergeCell ref="EK264:EW264"/>
    <mergeCell ref="BC257:BT257"/>
    <mergeCell ref="CH231:CW231"/>
    <mergeCell ref="DK196:DW196"/>
    <mergeCell ref="DK197:DW197"/>
    <mergeCell ref="BC262:BT262"/>
    <mergeCell ref="BC259:BT259"/>
    <mergeCell ref="CH222:CW222"/>
    <mergeCell ref="BC234:BT234"/>
    <mergeCell ref="DK193:DW193"/>
    <mergeCell ref="CX193:DJ193"/>
    <mergeCell ref="DK226:DW226"/>
    <mergeCell ref="DK219:DW219"/>
    <mergeCell ref="CH220:CW220"/>
    <mergeCell ref="CX224:DJ224"/>
    <mergeCell ref="DK224:DW224"/>
    <mergeCell ref="CH209:CW209"/>
    <mergeCell ref="DX191:EJ191"/>
    <mergeCell ref="CH190:CW190"/>
    <mergeCell ref="CX192:DJ192"/>
    <mergeCell ref="DX192:EJ192"/>
    <mergeCell ref="CH191:CW191"/>
    <mergeCell ref="BU178:CG178"/>
    <mergeCell ref="CH180:CW180"/>
    <mergeCell ref="BU179:CG179"/>
    <mergeCell ref="BU187:CG187"/>
    <mergeCell ref="CH182:CW182"/>
    <mergeCell ref="CH178:CW178"/>
    <mergeCell ref="CH179:CW179"/>
    <mergeCell ref="BU182:CG182"/>
    <mergeCell ref="BU181:CG181"/>
    <mergeCell ref="BU180:CG180"/>
    <mergeCell ref="BU177:CG177"/>
    <mergeCell ref="BC177:BT177"/>
    <mergeCell ref="CH176:CW176"/>
    <mergeCell ref="CH166:CW166"/>
    <mergeCell ref="BC167:BR167"/>
    <mergeCell ref="AK151:AP151"/>
    <mergeCell ref="DK144:DW144"/>
    <mergeCell ref="BC149:BR149"/>
    <mergeCell ref="AK149:AP149"/>
    <mergeCell ref="CH149:CW149"/>
    <mergeCell ref="CX148:DJ148"/>
    <mergeCell ref="CX146:DJ146"/>
    <mergeCell ref="BU145:CG145"/>
    <mergeCell ref="AQ143:BB144"/>
    <mergeCell ref="AQ149:BB149"/>
    <mergeCell ref="BC140:BT140"/>
    <mergeCell ref="BC141:BR141"/>
    <mergeCell ref="AQ138:BB138"/>
    <mergeCell ref="AK136:AP136"/>
    <mergeCell ref="AQ140:BB140"/>
    <mergeCell ref="AK145:AP145"/>
    <mergeCell ref="A136:AJ136"/>
    <mergeCell ref="AK140:AP140"/>
    <mergeCell ref="AK141:AP141"/>
    <mergeCell ref="A140:AJ140"/>
    <mergeCell ref="A141:AJ141"/>
    <mergeCell ref="A124:AJ124"/>
    <mergeCell ref="A137:AJ137"/>
    <mergeCell ref="AK148:AP148"/>
    <mergeCell ref="AK137:AP137"/>
    <mergeCell ref="A138:AJ138"/>
    <mergeCell ref="AK138:AP138"/>
    <mergeCell ref="A139:AJ139"/>
    <mergeCell ref="A143:AJ144"/>
    <mergeCell ref="AK143:AP144"/>
    <mergeCell ref="AK139:AP139"/>
    <mergeCell ref="EK117:EW117"/>
    <mergeCell ref="EK116:EW116"/>
    <mergeCell ref="EX117:FJ117"/>
    <mergeCell ref="EX116:FJ116"/>
    <mergeCell ref="EX123:FG123"/>
    <mergeCell ref="EK124:EW124"/>
    <mergeCell ref="EX126:FG126"/>
    <mergeCell ref="EX120:FG120"/>
    <mergeCell ref="EX121:FG121"/>
    <mergeCell ref="EK121:EW121"/>
    <mergeCell ref="EX122:FG122"/>
    <mergeCell ref="EK122:EW122"/>
    <mergeCell ref="EK123:EW123"/>
    <mergeCell ref="EX125:FG125"/>
    <mergeCell ref="DK106:DW106"/>
    <mergeCell ref="DK114:DW114"/>
    <mergeCell ref="DX128:EJ128"/>
    <mergeCell ref="DK128:DW128"/>
    <mergeCell ref="DX120:EJ120"/>
    <mergeCell ref="DX117:EJ117"/>
    <mergeCell ref="DX116:EJ116"/>
    <mergeCell ref="DX119:EJ119"/>
    <mergeCell ref="DX118:EJ118"/>
    <mergeCell ref="DX122:EJ122"/>
    <mergeCell ref="ET35:FG35"/>
    <mergeCell ref="ET36:FG36"/>
    <mergeCell ref="ET37:FJ37"/>
    <mergeCell ref="CH89:CW89"/>
    <mergeCell ref="CW76:DM76"/>
    <mergeCell ref="CF79:CV79"/>
    <mergeCell ref="EE73:ES73"/>
    <mergeCell ref="CW72:DM72"/>
    <mergeCell ref="CW73:DM73"/>
    <mergeCell ref="ET38:FJ38"/>
    <mergeCell ref="BC109:BT109"/>
    <mergeCell ref="BU102:CG103"/>
    <mergeCell ref="BC99:BT99"/>
    <mergeCell ref="BC92:BT92"/>
    <mergeCell ref="BC100:BT100"/>
    <mergeCell ref="BU97:CG97"/>
    <mergeCell ref="BU98:CG98"/>
    <mergeCell ref="BU100:CG100"/>
    <mergeCell ref="BU104:CG104"/>
    <mergeCell ref="ET24:FH24"/>
    <mergeCell ref="EE24:ES24"/>
    <mergeCell ref="EE17:ES17"/>
    <mergeCell ref="DN17:ED17"/>
    <mergeCell ref="DN18:ED18"/>
    <mergeCell ref="ET19:FJ19"/>
    <mergeCell ref="ET18:FJ18"/>
    <mergeCell ref="EE18:ES18"/>
    <mergeCell ref="EE19:ES19"/>
    <mergeCell ref="ET33:FG33"/>
    <mergeCell ref="ET32:FJ32"/>
    <mergeCell ref="ET27:FJ27"/>
    <mergeCell ref="ET30:FJ30"/>
    <mergeCell ref="ET29:FG29"/>
    <mergeCell ref="ET28:FG28"/>
    <mergeCell ref="DN26:ED26"/>
    <mergeCell ref="ET17:FG17"/>
    <mergeCell ref="DN19:ED19"/>
    <mergeCell ref="CW24:DM24"/>
    <mergeCell ref="DN24:ED24"/>
    <mergeCell ref="EE22:ES22"/>
    <mergeCell ref="ET23:FJ23"/>
    <mergeCell ref="EE26:ES26"/>
    <mergeCell ref="ET26:FJ26"/>
    <mergeCell ref="EE23:ES23"/>
    <mergeCell ref="CW18:DM18"/>
    <mergeCell ref="ET25:FH25"/>
    <mergeCell ref="ET20:FJ20"/>
    <mergeCell ref="DN21:ED21"/>
    <mergeCell ref="EE21:ES21"/>
    <mergeCell ref="ET21:FJ21"/>
    <mergeCell ref="DN22:ED22"/>
    <mergeCell ref="CW23:DM23"/>
    <mergeCell ref="DN23:ED23"/>
    <mergeCell ref="ET22:FJ22"/>
    <mergeCell ref="CW15:DM15"/>
    <mergeCell ref="BJ17:CE17"/>
    <mergeCell ref="BJ24:CE24"/>
    <mergeCell ref="CF19:CV19"/>
    <mergeCell ref="CW19:DM19"/>
    <mergeCell ref="CF24:CV24"/>
    <mergeCell ref="CF21:CV21"/>
    <mergeCell ref="CW21:DM21"/>
    <mergeCell ref="CF22:CV22"/>
    <mergeCell ref="CW22:DM22"/>
    <mergeCell ref="DN14:ED14"/>
    <mergeCell ref="ET16:FH16"/>
    <mergeCell ref="DN15:ED15"/>
    <mergeCell ref="EE16:ES16"/>
    <mergeCell ref="DN16:ED16"/>
    <mergeCell ref="DN12:ED12"/>
    <mergeCell ref="DN13:ED13"/>
    <mergeCell ref="ET13:FJ13"/>
    <mergeCell ref="EE13:ES13"/>
    <mergeCell ref="ET12:FJ12"/>
    <mergeCell ref="EE12:ES12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CF12:CV12"/>
    <mergeCell ref="BJ12:CE12"/>
    <mergeCell ref="CF15:CV15"/>
    <mergeCell ref="CW13:DM13"/>
    <mergeCell ref="BJ15:CE15"/>
    <mergeCell ref="CW14:DM14"/>
    <mergeCell ref="BJ13:CE13"/>
    <mergeCell ref="CF13:CV13"/>
    <mergeCell ref="CW12:DM12"/>
    <mergeCell ref="BJ14:CE14"/>
    <mergeCell ref="ET2:FJ2"/>
    <mergeCell ref="ET3:FJ3"/>
    <mergeCell ref="ET15:FJ15"/>
    <mergeCell ref="EE15:ES15"/>
    <mergeCell ref="ET4:FJ4"/>
    <mergeCell ref="ET5:FJ5"/>
    <mergeCell ref="ET6:FJ6"/>
    <mergeCell ref="ET14:FJ14"/>
    <mergeCell ref="EE14:ES14"/>
    <mergeCell ref="ET8:FJ8"/>
    <mergeCell ref="DN11:ED11"/>
    <mergeCell ref="EE11:ES11"/>
    <mergeCell ref="CW11:DM11"/>
    <mergeCell ref="ET10:FJ11"/>
    <mergeCell ref="CF10:ES10"/>
    <mergeCell ref="A9:FJ9"/>
    <mergeCell ref="A10:AM11"/>
    <mergeCell ref="CF42:CV42"/>
    <mergeCell ref="A1:EQ1"/>
    <mergeCell ref="A2:EQ2"/>
    <mergeCell ref="BI4:CD4"/>
    <mergeCell ref="BE5:EB5"/>
    <mergeCell ref="CE4:CI4"/>
    <mergeCell ref="CJ4:CK4"/>
    <mergeCell ref="CF11:CV11"/>
    <mergeCell ref="AT35:BI35"/>
    <mergeCell ref="CF35:CV35"/>
    <mergeCell ref="BJ35:CE35"/>
    <mergeCell ref="BJ33:CE33"/>
    <mergeCell ref="CF33:CV33"/>
    <mergeCell ref="CF34:CV34"/>
    <mergeCell ref="AT33:BI33"/>
    <mergeCell ref="CF23:CV23"/>
    <mergeCell ref="AT40:BI40"/>
    <mergeCell ref="AT28:BI28"/>
    <mergeCell ref="BJ28:CE28"/>
    <mergeCell ref="AT29:BI29"/>
    <mergeCell ref="AT30:BI30"/>
    <mergeCell ref="AT32:BI32"/>
    <mergeCell ref="BJ30:CE30"/>
    <mergeCell ref="BJ29:CE29"/>
    <mergeCell ref="CF25:CV25"/>
    <mergeCell ref="CW33:DM33"/>
    <mergeCell ref="AT10:BI11"/>
    <mergeCell ref="BJ10:CE11"/>
    <mergeCell ref="AT37:BI37"/>
    <mergeCell ref="BJ37:CE37"/>
    <mergeCell ref="CF14:CV14"/>
    <mergeCell ref="CF16:CV16"/>
    <mergeCell ref="BJ16:CE16"/>
    <mergeCell ref="CF29:CV29"/>
    <mergeCell ref="CF27:CV27"/>
    <mergeCell ref="AN38:AS38"/>
    <mergeCell ref="BJ48:CE48"/>
    <mergeCell ref="ET7:FJ7"/>
    <mergeCell ref="AN10:AS11"/>
    <mergeCell ref="AT15:BI15"/>
    <mergeCell ref="AT38:BI38"/>
    <mergeCell ref="AT36:BI36"/>
    <mergeCell ref="DN37:ED37"/>
    <mergeCell ref="BJ36:CE36"/>
    <mergeCell ref="CF37:CV37"/>
    <mergeCell ref="CF72:CV72"/>
    <mergeCell ref="BJ72:CE72"/>
    <mergeCell ref="V6:EB6"/>
    <mergeCell ref="BJ49:CE49"/>
    <mergeCell ref="CW16:DM16"/>
    <mergeCell ref="CW17:DM17"/>
    <mergeCell ref="BJ18:CE18"/>
    <mergeCell ref="CF18:CV18"/>
    <mergeCell ref="CF17:CV17"/>
    <mergeCell ref="AN24:AS24"/>
    <mergeCell ref="AK108:AP108"/>
    <mergeCell ref="AQ89:BB89"/>
    <mergeCell ref="BU88:CG88"/>
    <mergeCell ref="CH88:CW88"/>
    <mergeCell ref="CH99:CW99"/>
    <mergeCell ref="CH100:CW100"/>
    <mergeCell ref="AQ97:BB97"/>
    <mergeCell ref="BC104:BT104"/>
    <mergeCell ref="AQ93:BB93"/>
    <mergeCell ref="CH104:CW104"/>
    <mergeCell ref="AN68:AS68"/>
    <mergeCell ref="CF69:CV69"/>
    <mergeCell ref="CF74:CV74"/>
    <mergeCell ref="CF75:CV75"/>
    <mergeCell ref="BJ74:CE74"/>
    <mergeCell ref="AN72:AS72"/>
    <mergeCell ref="AN69:AS69"/>
    <mergeCell ref="AN71:AS71"/>
    <mergeCell ref="AT71:BI71"/>
    <mergeCell ref="AT72:BI72"/>
    <mergeCell ref="DK135:DW135"/>
    <mergeCell ref="DX148:EJ148"/>
    <mergeCell ref="BU116:CG116"/>
    <mergeCell ref="CH116:CW116"/>
    <mergeCell ref="DK133:DW133"/>
    <mergeCell ref="DX133:EJ133"/>
    <mergeCell ref="CX121:DJ121"/>
    <mergeCell ref="CX123:DJ123"/>
    <mergeCell ref="CX122:DJ122"/>
    <mergeCell ref="DX121:EJ121"/>
    <mergeCell ref="BU115:CG115"/>
    <mergeCell ref="BU117:CG117"/>
    <mergeCell ref="CH126:CW126"/>
    <mergeCell ref="BU119:CG119"/>
    <mergeCell ref="BU120:CG120"/>
    <mergeCell ref="CH117:CW117"/>
    <mergeCell ref="DK141:DW141"/>
    <mergeCell ref="DX141:EJ141"/>
    <mergeCell ref="DX186:EJ186"/>
    <mergeCell ref="DK192:DW192"/>
    <mergeCell ref="CH174:EJ174"/>
    <mergeCell ref="DK175:DW175"/>
    <mergeCell ref="CX175:DJ175"/>
    <mergeCell ref="CH172:CW172"/>
    <mergeCell ref="CH177:CW177"/>
    <mergeCell ref="DK191:DW191"/>
    <mergeCell ref="DX140:EJ140"/>
    <mergeCell ref="DK138:DW138"/>
    <mergeCell ref="DK140:DW140"/>
    <mergeCell ref="DX138:EJ138"/>
    <mergeCell ref="DX139:EJ139"/>
    <mergeCell ref="CX159:DJ159"/>
    <mergeCell ref="DK136:DW136"/>
    <mergeCell ref="CX157:DJ157"/>
    <mergeCell ref="DX136:EJ136"/>
    <mergeCell ref="CX144:DJ144"/>
    <mergeCell ref="DK139:DW139"/>
    <mergeCell ref="DK159:DW159"/>
    <mergeCell ref="CX136:DJ136"/>
    <mergeCell ref="DX145:EJ145"/>
    <mergeCell ref="CX140:DJ140"/>
    <mergeCell ref="CX128:DJ128"/>
    <mergeCell ref="DK190:DW190"/>
    <mergeCell ref="DX190:EJ190"/>
    <mergeCell ref="CX190:DJ190"/>
    <mergeCell ref="CX169:DJ169"/>
    <mergeCell ref="CX161:DJ161"/>
    <mergeCell ref="DK165:DW165"/>
    <mergeCell ref="CX166:DJ166"/>
    <mergeCell ref="DX168:EJ168"/>
    <mergeCell ref="A173:FJ173"/>
    <mergeCell ref="DX195:EJ195"/>
    <mergeCell ref="DK194:DW194"/>
    <mergeCell ref="CH194:CW194"/>
    <mergeCell ref="CX194:DJ194"/>
    <mergeCell ref="CX195:DJ195"/>
    <mergeCell ref="CH195:CW195"/>
    <mergeCell ref="EK194:EW194"/>
    <mergeCell ref="EK193:EW193"/>
    <mergeCell ref="DX193:EJ193"/>
    <mergeCell ref="DX194:EJ194"/>
    <mergeCell ref="DX225:EJ225"/>
    <mergeCell ref="DX224:EJ224"/>
    <mergeCell ref="EK225:EW225"/>
    <mergeCell ref="EK196:EW196"/>
    <mergeCell ref="DX196:EJ196"/>
    <mergeCell ref="EK213:FJ213"/>
    <mergeCell ref="EX198:FG198"/>
    <mergeCell ref="EK198:EW198"/>
    <mergeCell ref="EX196:FG196"/>
    <mergeCell ref="A212:FJ212"/>
    <mergeCell ref="EK230:EW230"/>
    <mergeCell ref="EK232:EW232"/>
    <mergeCell ref="CH228:EJ228"/>
    <mergeCell ref="DK230:DW230"/>
    <mergeCell ref="CX229:DJ229"/>
    <mergeCell ref="DK229:DW229"/>
    <mergeCell ref="CX232:DJ232"/>
    <mergeCell ref="CH229:CW229"/>
    <mergeCell ref="CX230:DJ230"/>
    <mergeCell ref="CH232:CW232"/>
    <mergeCell ref="DX229:EJ229"/>
    <mergeCell ref="EK216:EW216"/>
    <mergeCell ref="DX216:EJ216"/>
    <mergeCell ref="DX197:EJ197"/>
    <mergeCell ref="EK214:EW214"/>
    <mergeCell ref="EK217:EW217"/>
    <mergeCell ref="DX214:EJ214"/>
    <mergeCell ref="EK223:EW223"/>
    <mergeCell ref="EK221:EW221"/>
    <mergeCell ref="EK224:EW224"/>
    <mergeCell ref="CX221:DJ221"/>
    <mergeCell ref="CX220:DJ220"/>
    <mergeCell ref="CH221:CW221"/>
    <mergeCell ref="CX219:DJ219"/>
    <mergeCell ref="DK220:DW220"/>
    <mergeCell ref="EX187:FJ187"/>
    <mergeCell ref="EX197:FG197"/>
    <mergeCell ref="EX214:FJ214"/>
    <mergeCell ref="EX215:FJ215"/>
    <mergeCell ref="EX194:FG194"/>
    <mergeCell ref="EX191:FJ191"/>
    <mergeCell ref="EX195:FG195"/>
    <mergeCell ref="EX207:FG207"/>
    <mergeCell ref="EK200:FJ200"/>
    <mergeCell ref="EK201:EW201"/>
    <mergeCell ref="EX193:FJ193"/>
    <mergeCell ref="EX216:FJ216"/>
    <mergeCell ref="EK195:EW195"/>
    <mergeCell ref="EK197:EW197"/>
    <mergeCell ref="EK210:EW210"/>
    <mergeCell ref="A199:FJ199"/>
    <mergeCell ref="A200:AJ201"/>
    <mergeCell ref="DX198:EJ198"/>
    <mergeCell ref="AK207:AP207"/>
    <mergeCell ref="EX245:FJ245"/>
    <mergeCell ref="EX243:FJ243"/>
    <mergeCell ref="EX230:FJ230"/>
    <mergeCell ref="EK228:FJ228"/>
    <mergeCell ref="EX232:FJ232"/>
    <mergeCell ref="EX229:FJ229"/>
    <mergeCell ref="EK231:EW231"/>
    <mergeCell ref="EK229:EW229"/>
    <mergeCell ref="EX237:FJ237"/>
    <mergeCell ref="EK238:EW238"/>
    <mergeCell ref="EX231:FJ231"/>
    <mergeCell ref="EX234:FJ234"/>
    <mergeCell ref="EK244:EW244"/>
    <mergeCell ref="EX244:FJ244"/>
    <mergeCell ref="EX238:FJ238"/>
    <mergeCell ref="EX239:FJ239"/>
    <mergeCell ref="EX240:FJ240"/>
    <mergeCell ref="EK241:EW241"/>
    <mergeCell ref="EX241:FJ241"/>
    <mergeCell ref="EK242:EW242"/>
    <mergeCell ref="EK233:EW233"/>
    <mergeCell ref="EK235:EW235"/>
    <mergeCell ref="EX233:FJ233"/>
    <mergeCell ref="EX235:FJ235"/>
    <mergeCell ref="EK245:EW245"/>
    <mergeCell ref="DX244:EJ244"/>
    <mergeCell ref="EK234:EW234"/>
    <mergeCell ref="EK243:EW243"/>
    <mergeCell ref="DX234:EJ234"/>
    <mergeCell ref="DX242:EJ242"/>
    <mergeCell ref="EK237:EW237"/>
    <mergeCell ref="EK239:EW239"/>
    <mergeCell ref="BU243:CG243"/>
    <mergeCell ref="BU244:CG244"/>
    <mergeCell ref="BC236:BT236"/>
    <mergeCell ref="BU236:CG236"/>
    <mergeCell ref="BU238:CG238"/>
    <mergeCell ref="BU239:CG239"/>
    <mergeCell ref="BU240:CG240"/>
    <mergeCell ref="BU241:CG241"/>
    <mergeCell ref="BC243:BT243"/>
    <mergeCell ref="BU242:CG242"/>
    <mergeCell ref="BU231:CG231"/>
    <mergeCell ref="DX236:EJ236"/>
    <mergeCell ref="EX246:FJ246"/>
    <mergeCell ref="EK246:EW246"/>
    <mergeCell ref="DX246:EJ246"/>
    <mergeCell ref="DX235:EJ235"/>
    <mergeCell ref="DK246:DW246"/>
    <mergeCell ref="EK236:EW236"/>
    <mergeCell ref="DX233:EJ233"/>
    <mergeCell ref="DX245:EJ245"/>
    <mergeCell ref="BU232:CG232"/>
    <mergeCell ref="DX243:EJ243"/>
    <mergeCell ref="CH235:CW235"/>
    <mergeCell ref="BU230:CG230"/>
    <mergeCell ref="BU233:CG233"/>
    <mergeCell ref="BU234:CG234"/>
    <mergeCell ref="BU235:CG235"/>
    <mergeCell ref="CH234:CW234"/>
    <mergeCell ref="CH233:CW233"/>
    <mergeCell ref="DK234:DW234"/>
    <mergeCell ref="DK231:DW231"/>
    <mergeCell ref="CX234:DJ234"/>
    <mergeCell ref="CX233:DJ233"/>
    <mergeCell ref="DK233:DW233"/>
    <mergeCell ref="DK232:DW232"/>
    <mergeCell ref="CX231:DJ231"/>
    <mergeCell ref="BU228:CG229"/>
    <mergeCell ref="BU222:CG222"/>
    <mergeCell ref="A227:FJ227"/>
    <mergeCell ref="A226:AJ226"/>
    <mergeCell ref="AQ228:BB229"/>
    <mergeCell ref="BC228:BT229"/>
    <mergeCell ref="EK226:EW226"/>
    <mergeCell ref="EK222:EW222"/>
    <mergeCell ref="DX226:EJ226"/>
    <mergeCell ref="DX222:EJ222"/>
    <mergeCell ref="AQ222:BB222"/>
    <mergeCell ref="BC222:BT222"/>
    <mergeCell ref="AQ139:BB139"/>
    <mergeCell ref="BC139:BR139"/>
    <mergeCell ref="BC147:BT147"/>
    <mergeCell ref="BC145:BT145"/>
    <mergeCell ref="BC146:BR146"/>
    <mergeCell ref="AQ141:BB141"/>
    <mergeCell ref="AQ150:BB150"/>
    <mergeCell ref="AQ159:BB159"/>
    <mergeCell ref="BU137:CG137"/>
    <mergeCell ref="AQ226:BB226"/>
    <mergeCell ref="A142:CD142"/>
    <mergeCell ref="AK146:AP146"/>
    <mergeCell ref="BU140:CG140"/>
    <mergeCell ref="BU141:CG141"/>
    <mergeCell ref="AQ219:BB219"/>
    <mergeCell ref="BU143:CG144"/>
    <mergeCell ref="BC137:BT137"/>
    <mergeCell ref="BC143:BT144"/>
    <mergeCell ref="BU139:CG139"/>
    <mergeCell ref="CX141:DJ141"/>
    <mergeCell ref="CH148:CW148"/>
    <mergeCell ref="CX147:DJ147"/>
    <mergeCell ref="CH146:CW146"/>
    <mergeCell ref="BU147:CG147"/>
    <mergeCell ref="CX139:DJ139"/>
    <mergeCell ref="CH144:CW144"/>
    <mergeCell ref="CH147:CW147"/>
    <mergeCell ref="CH145:CW145"/>
    <mergeCell ref="AK125:AP125"/>
    <mergeCell ref="AQ132:BB132"/>
    <mergeCell ref="AK130:AP131"/>
    <mergeCell ref="AK109:AP109"/>
    <mergeCell ref="AK121:AP121"/>
    <mergeCell ref="AK132:AP132"/>
    <mergeCell ref="AK128:AP128"/>
    <mergeCell ref="AK127:AP127"/>
    <mergeCell ref="AK126:AP126"/>
    <mergeCell ref="AK123:AP123"/>
    <mergeCell ref="AK124:AP124"/>
    <mergeCell ref="AQ121:BB121"/>
    <mergeCell ref="AK119:AP119"/>
    <mergeCell ref="AK120:AP120"/>
    <mergeCell ref="AK134:AP134"/>
    <mergeCell ref="AK133:AP133"/>
    <mergeCell ref="AQ134:BB134"/>
    <mergeCell ref="AQ127:BB127"/>
    <mergeCell ref="AQ133:BB133"/>
    <mergeCell ref="AQ130:BB131"/>
    <mergeCell ref="AQ123:BB123"/>
    <mergeCell ref="A113:AJ113"/>
    <mergeCell ref="AK113:AP113"/>
    <mergeCell ref="A115:AJ115"/>
    <mergeCell ref="A117:AJ117"/>
    <mergeCell ref="AQ122:BB122"/>
    <mergeCell ref="AQ119:BB119"/>
    <mergeCell ref="A123:AJ123"/>
    <mergeCell ref="AQ114:BB114"/>
    <mergeCell ref="AQ113:BB113"/>
    <mergeCell ref="BC117:BT117"/>
    <mergeCell ref="AQ115:BB115"/>
    <mergeCell ref="AQ116:BB116"/>
    <mergeCell ref="BC128:BR128"/>
    <mergeCell ref="BC127:BR127"/>
    <mergeCell ref="AQ120:BB120"/>
    <mergeCell ref="AQ117:BB117"/>
    <mergeCell ref="AQ128:BB128"/>
    <mergeCell ref="AQ118:BB118"/>
    <mergeCell ref="AQ126:BB126"/>
    <mergeCell ref="BC122:BR122"/>
    <mergeCell ref="BC123:BR123"/>
    <mergeCell ref="BC121:BR121"/>
    <mergeCell ref="BC125:BR125"/>
    <mergeCell ref="DK113:DW113"/>
    <mergeCell ref="A111:AJ111"/>
    <mergeCell ref="A112:AJ112"/>
    <mergeCell ref="AK112:AP112"/>
    <mergeCell ref="AK111:AP111"/>
    <mergeCell ref="CH111:CW111"/>
    <mergeCell ref="BC111:BT111"/>
    <mergeCell ref="BU111:CG111"/>
    <mergeCell ref="AQ112:BB112"/>
    <mergeCell ref="BC112:BT112"/>
    <mergeCell ref="DK120:DW120"/>
    <mergeCell ref="BU113:CG113"/>
    <mergeCell ref="DK122:DW122"/>
    <mergeCell ref="CX115:DJ115"/>
    <mergeCell ref="CH121:CW121"/>
    <mergeCell ref="CH118:CW118"/>
    <mergeCell ref="CH119:CW119"/>
    <mergeCell ref="CX117:DJ117"/>
    <mergeCell ref="CX119:DJ119"/>
    <mergeCell ref="BU122:CG122"/>
    <mergeCell ref="DK121:DW121"/>
    <mergeCell ref="DK125:DW125"/>
    <mergeCell ref="DX125:EJ125"/>
    <mergeCell ref="DX123:EJ123"/>
    <mergeCell ref="DK124:DW124"/>
    <mergeCell ref="DX124:EJ124"/>
    <mergeCell ref="DK123:DW123"/>
    <mergeCell ref="A243:AJ243"/>
    <mergeCell ref="AK243:AP243"/>
    <mergeCell ref="AQ243:BB243"/>
    <mergeCell ref="AK234:AP234"/>
    <mergeCell ref="AQ235:BB235"/>
    <mergeCell ref="A236:AJ236"/>
    <mergeCell ref="AK236:AP236"/>
    <mergeCell ref="AQ236:BB236"/>
    <mergeCell ref="A237:AJ237"/>
    <mergeCell ref="AK237:AP237"/>
    <mergeCell ref="AQ223:BB223"/>
    <mergeCell ref="AQ224:BB224"/>
    <mergeCell ref="AQ231:BB231"/>
    <mergeCell ref="AQ225:BB225"/>
    <mergeCell ref="AK228:AP229"/>
    <mergeCell ref="AK226:AP226"/>
    <mergeCell ref="A223:AJ223"/>
    <mergeCell ref="AK223:AP223"/>
    <mergeCell ref="A224:AJ224"/>
    <mergeCell ref="AK224:AP224"/>
    <mergeCell ref="A225:AJ225"/>
    <mergeCell ref="AK225:AP225"/>
    <mergeCell ref="BC235:BT235"/>
    <mergeCell ref="AK230:AP230"/>
    <mergeCell ref="AQ233:BB233"/>
    <mergeCell ref="AQ234:BB234"/>
    <mergeCell ref="BC233:BT233"/>
    <mergeCell ref="BC232:BT232"/>
    <mergeCell ref="BC231:BT231"/>
    <mergeCell ref="BC230:BT230"/>
    <mergeCell ref="AQ230:BB230"/>
    <mergeCell ref="AQ232:BB232"/>
    <mergeCell ref="BC245:BT245"/>
    <mergeCell ref="A244:AJ244"/>
    <mergeCell ref="AK246:AP246"/>
    <mergeCell ref="AQ246:BB246"/>
    <mergeCell ref="A246:AJ246"/>
    <mergeCell ref="AK244:AP244"/>
    <mergeCell ref="AQ245:BB245"/>
    <mergeCell ref="AK245:AP245"/>
    <mergeCell ref="BC244:BT244"/>
    <mergeCell ref="AQ258:BB258"/>
    <mergeCell ref="AQ257:BB257"/>
    <mergeCell ref="AQ259:BB259"/>
    <mergeCell ref="A245:AJ245"/>
    <mergeCell ref="A248:AJ248"/>
    <mergeCell ref="AK248:AP248"/>
    <mergeCell ref="AQ248:BB248"/>
    <mergeCell ref="A249:AJ249"/>
    <mergeCell ref="AK249:AP249"/>
    <mergeCell ref="AQ249:BB249"/>
    <mergeCell ref="A260:AJ260"/>
    <mergeCell ref="AK258:AP258"/>
    <mergeCell ref="AK257:AP257"/>
    <mergeCell ref="A258:AJ258"/>
    <mergeCell ref="AK259:AP259"/>
    <mergeCell ref="AK260:AP260"/>
    <mergeCell ref="A257:AJ257"/>
    <mergeCell ref="A259:AJ259"/>
    <mergeCell ref="A261:AJ261"/>
    <mergeCell ref="DK262:DW262"/>
    <mergeCell ref="CH262:CW262"/>
    <mergeCell ref="CH261:CW261"/>
    <mergeCell ref="CX261:DJ261"/>
    <mergeCell ref="AK262:AP262"/>
    <mergeCell ref="AQ262:BB262"/>
    <mergeCell ref="AQ261:BB261"/>
    <mergeCell ref="A262:AJ262"/>
    <mergeCell ref="BU262:CG262"/>
    <mergeCell ref="BU255:CG256"/>
    <mergeCell ref="A253:FG253"/>
    <mergeCell ref="A228:AJ229"/>
    <mergeCell ref="A230:AJ230"/>
    <mergeCell ref="A231:AJ231"/>
    <mergeCell ref="CH243:CW243"/>
    <mergeCell ref="CH245:CW245"/>
    <mergeCell ref="CH244:CW244"/>
    <mergeCell ref="CH230:CW230"/>
    <mergeCell ref="AK231:AP231"/>
    <mergeCell ref="AK222:AP222"/>
    <mergeCell ref="A221:AJ221"/>
    <mergeCell ref="AK221:AP221"/>
    <mergeCell ref="A222:AJ222"/>
    <mergeCell ref="AK220:AP220"/>
    <mergeCell ref="A219:AJ219"/>
    <mergeCell ref="A218:AJ218"/>
    <mergeCell ref="AK217:AP217"/>
    <mergeCell ref="AK218:AP218"/>
    <mergeCell ref="A220:AJ220"/>
    <mergeCell ref="CH200:EJ200"/>
    <mergeCell ref="DK198:DW198"/>
    <mergeCell ref="A217:AJ217"/>
    <mergeCell ref="AK219:AP219"/>
    <mergeCell ref="CX198:DJ198"/>
    <mergeCell ref="DK209:DW209"/>
    <mergeCell ref="DX209:EJ209"/>
    <mergeCell ref="CH219:CW219"/>
    <mergeCell ref="DK207:DW207"/>
    <mergeCell ref="DX207:EJ207"/>
    <mergeCell ref="A210:AJ210"/>
    <mergeCell ref="A206:AJ206"/>
    <mergeCell ref="A207:AJ207"/>
    <mergeCell ref="AK200:AP201"/>
    <mergeCell ref="AK210:AP210"/>
    <mergeCell ref="EX201:FJ201"/>
    <mergeCell ref="A208:AJ208"/>
    <mergeCell ref="A209:AJ209"/>
    <mergeCell ref="AQ200:BB201"/>
    <mergeCell ref="BC200:BT201"/>
    <mergeCell ref="BU200:CG201"/>
    <mergeCell ref="AK202:AP202"/>
    <mergeCell ref="AQ202:BB202"/>
    <mergeCell ref="BC202:BT202"/>
    <mergeCell ref="BU202:CG202"/>
    <mergeCell ref="BU198:CG198"/>
    <mergeCell ref="BC170:BT170"/>
    <mergeCell ref="CX187:DJ187"/>
    <mergeCell ref="BC185:BT185"/>
    <mergeCell ref="BU185:CG185"/>
    <mergeCell ref="CH181:CW181"/>
    <mergeCell ref="BU186:CG186"/>
    <mergeCell ref="BC184:BT184"/>
    <mergeCell ref="CH175:CW175"/>
    <mergeCell ref="BU174:CG175"/>
    <mergeCell ref="BU165:CG165"/>
    <mergeCell ref="BU166:CG166"/>
    <mergeCell ref="BC165:BT165"/>
    <mergeCell ref="BC166:BT166"/>
    <mergeCell ref="AQ156:BB157"/>
    <mergeCell ref="A196:AJ196"/>
    <mergeCell ref="A198:AJ198"/>
    <mergeCell ref="BI188:CL188"/>
    <mergeCell ref="BC191:BT191"/>
    <mergeCell ref="A197:AJ197"/>
    <mergeCell ref="CH196:CW196"/>
    <mergeCell ref="BU194:CG194"/>
    <mergeCell ref="AK191:AP191"/>
    <mergeCell ref="AK189:AP190"/>
    <mergeCell ref="A151:AJ151"/>
    <mergeCell ref="AQ177:BB177"/>
    <mergeCell ref="AK184:AP184"/>
    <mergeCell ref="AQ171:BB171"/>
    <mergeCell ref="AK152:AP152"/>
    <mergeCell ref="AQ152:BB152"/>
    <mergeCell ref="AQ153:BB153"/>
    <mergeCell ref="AK165:AP165"/>
    <mergeCell ref="AQ167:BB167"/>
    <mergeCell ref="AQ165:BB165"/>
    <mergeCell ref="AK135:AP135"/>
    <mergeCell ref="BC135:BR135"/>
    <mergeCell ref="BC134:BT134"/>
    <mergeCell ref="A158:AJ158"/>
    <mergeCell ref="A146:AJ146"/>
    <mergeCell ref="A156:AJ157"/>
    <mergeCell ref="A153:AJ153"/>
    <mergeCell ref="A147:AJ147"/>
    <mergeCell ref="A148:AJ148"/>
    <mergeCell ref="A149:AJ149"/>
    <mergeCell ref="DK126:DW126"/>
    <mergeCell ref="DX126:EJ126"/>
    <mergeCell ref="CX125:DJ125"/>
    <mergeCell ref="BC136:BT136"/>
    <mergeCell ref="BC130:BT131"/>
    <mergeCell ref="BC132:BT132"/>
    <mergeCell ref="A129:CF129"/>
    <mergeCell ref="A132:AJ132"/>
    <mergeCell ref="BU132:CG132"/>
    <mergeCell ref="BC133:BR133"/>
    <mergeCell ref="A93:AJ93"/>
    <mergeCell ref="AK92:AP92"/>
    <mergeCell ref="A92:AJ92"/>
    <mergeCell ref="CX126:DJ126"/>
    <mergeCell ref="CX120:DJ120"/>
    <mergeCell ref="CX124:DJ124"/>
    <mergeCell ref="A110:AJ110"/>
    <mergeCell ref="AK110:AP110"/>
    <mergeCell ref="BC126:BP126"/>
    <mergeCell ref="BC115:BT115"/>
    <mergeCell ref="CX127:DJ127"/>
    <mergeCell ref="AT81:BI81"/>
    <mergeCell ref="CH86:CW86"/>
    <mergeCell ref="ET66:FG66"/>
    <mergeCell ref="DN77:ED77"/>
    <mergeCell ref="ET76:FJ76"/>
    <mergeCell ref="ET75:FJ75"/>
    <mergeCell ref="DN67:ED67"/>
    <mergeCell ref="DN73:ED73"/>
    <mergeCell ref="ET72:FJ72"/>
    <mergeCell ref="AT79:BI79"/>
    <mergeCell ref="BJ73:CE73"/>
    <mergeCell ref="A62:AM62"/>
    <mergeCell ref="AN63:AS63"/>
    <mergeCell ref="AN66:AS66"/>
    <mergeCell ref="A63:AM63"/>
    <mergeCell ref="A65:AM65"/>
    <mergeCell ref="AN62:AS62"/>
    <mergeCell ref="AN65:AS65"/>
    <mergeCell ref="AN67:AS67"/>
    <mergeCell ref="BJ79:CE79"/>
    <mergeCell ref="CF73:CV73"/>
    <mergeCell ref="BJ76:CE76"/>
    <mergeCell ref="EE70:ES70"/>
    <mergeCell ref="DN70:ED70"/>
    <mergeCell ref="EE75:ES75"/>
    <mergeCell ref="CW75:DM75"/>
    <mergeCell ref="EE74:ES74"/>
    <mergeCell ref="DN75:ED75"/>
    <mergeCell ref="DN74:ED74"/>
    <mergeCell ref="EE69:ES69"/>
    <mergeCell ref="DN63:ED63"/>
    <mergeCell ref="EE66:ES66"/>
    <mergeCell ref="DN65:ED65"/>
    <mergeCell ref="DN66:ED66"/>
    <mergeCell ref="DN69:ED69"/>
    <mergeCell ref="EE65:ES65"/>
    <mergeCell ref="ET46:FG46"/>
    <mergeCell ref="ET52:FH52"/>
    <mergeCell ref="ET51:FH51"/>
    <mergeCell ref="ET47:FJ47"/>
    <mergeCell ref="ET50:FH50"/>
    <mergeCell ref="ET48:FJ48"/>
    <mergeCell ref="EE42:ES42"/>
    <mergeCell ref="EE40:ES40"/>
    <mergeCell ref="EE41:ES41"/>
    <mergeCell ref="EE52:ES52"/>
    <mergeCell ref="EE43:ES43"/>
    <mergeCell ref="EE46:ES46"/>
    <mergeCell ref="EE47:ES47"/>
    <mergeCell ref="EE44:ES44"/>
    <mergeCell ref="EE48:ES48"/>
    <mergeCell ref="EE50:ES50"/>
    <mergeCell ref="ET43:FJ43"/>
    <mergeCell ref="ET44:FJ44"/>
    <mergeCell ref="ET40:FJ40"/>
    <mergeCell ref="ET41:FG41"/>
    <mergeCell ref="ET42:FJ42"/>
    <mergeCell ref="EE61:ES61"/>
    <mergeCell ref="EE60:ES60"/>
    <mergeCell ref="DK152:DW152"/>
    <mergeCell ref="DX152:EJ152"/>
    <mergeCell ref="DN68:ED68"/>
    <mergeCell ref="EE67:ES67"/>
    <mergeCell ref="DN64:ED64"/>
    <mergeCell ref="DN62:ED62"/>
    <mergeCell ref="DN61:ED61"/>
    <mergeCell ref="DN60:ED60"/>
    <mergeCell ref="EK86:EW86"/>
    <mergeCell ref="EX86:FJ86"/>
    <mergeCell ref="BC85:BT86"/>
    <mergeCell ref="AN82:AS82"/>
    <mergeCell ref="AK85:AP86"/>
    <mergeCell ref="A82:AM82"/>
    <mergeCell ref="A85:AJ86"/>
    <mergeCell ref="EK85:FJ85"/>
    <mergeCell ref="CF82:CV82"/>
    <mergeCell ref="CW82:DM82"/>
    <mergeCell ref="CX105:DJ105"/>
    <mergeCell ref="CX109:DJ109"/>
    <mergeCell ref="CX111:DJ111"/>
    <mergeCell ref="DK108:DW108"/>
    <mergeCell ref="DK110:DW110"/>
    <mergeCell ref="DK107:DW107"/>
    <mergeCell ref="CX110:DJ110"/>
    <mergeCell ref="CX107:DJ107"/>
    <mergeCell ref="DK111:DW111"/>
    <mergeCell ref="DK109:DW109"/>
    <mergeCell ref="DX114:EJ114"/>
    <mergeCell ref="EK120:EW120"/>
    <mergeCell ref="DK115:DW115"/>
    <mergeCell ref="DX115:EJ115"/>
    <mergeCell ref="DK116:DW116"/>
    <mergeCell ref="EK115:EW115"/>
    <mergeCell ref="EK114:EW114"/>
    <mergeCell ref="DK117:DW117"/>
    <mergeCell ref="DK119:DW119"/>
    <mergeCell ref="DK118:DW118"/>
    <mergeCell ref="DX231:EJ231"/>
    <mergeCell ref="DX230:EJ230"/>
    <mergeCell ref="DX166:EJ166"/>
    <mergeCell ref="DX160:EJ160"/>
    <mergeCell ref="DX161:EJ161"/>
    <mergeCell ref="DX187:EJ187"/>
    <mergeCell ref="DX181:EJ181"/>
    <mergeCell ref="DX172:EJ172"/>
    <mergeCell ref="DX169:EJ169"/>
    <mergeCell ref="DX165:EJ165"/>
    <mergeCell ref="DX179:EJ179"/>
    <mergeCell ref="DX175:EJ175"/>
    <mergeCell ref="DK183:DW183"/>
    <mergeCell ref="DK172:DW172"/>
    <mergeCell ref="DK157:DW157"/>
    <mergeCell ref="DK148:DW148"/>
    <mergeCell ref="DX157:EJ157"/>
    <mergeCell ref="DX167:EJ167"/>
    <mergeCell ref="DK166:DW166"/>
    <mergeCell ref="DX159:EJ159"/>
    <mergeCell ref="DK164:DW164"/>
    <mergeCell ref="CX160:DJ160"/>
    <mergeCell ref="DK184:DW184"/>
    <mergeCell ref="DK182:DW182"/>
    <mergeCell ref="DK181:DW181"/>
    <mergeCell ref="DK178:DW178"/>
    <mergeCell ref="DK179:DW179"/>
    <mergeCell ref="CX164:DJ164"/>
    <mergeCell ref="CX162:DJ162"/>
    <mergeCell ref="CX165:DJ165"/>
    <mergeCell ref="DK162:DW162"/>
    <mergeCell ref="CH136:CW136"/>
    <mergeCell ref="CX103:DJ103"/>
    <mergeCell ref="CH215:CW215"/>
    <mergeCell ref="CX218:DJ218"/>
    <mergeCell ref="CX116:DJ116"/>
    <mergeCell ref="CH109:CW109"/>
    <mergeCell ref="CX118:DJ118"/>
    <mergeCell ref="CH120:CW120"/>
    <mergeCell ref="CH123:CW123"/>
    <mergeCell ref="CH124:CW124"/>
    <mergeCell ref="CH138:CW138"/>
    <mergeCell ref="CX137:DJ137"/>
    <mergeCell ref="CH137:CW137"/>
    <mergeCell ref="CH139:CW139"/>
    <mergeCell ref="EK94:EW94"/>
    <mergeCell ref="EX96:FJ96"/>
    <mergeCell ref="EX95:FG95"/>
    <mergeCell ref="EK95:EW95"/>
    <mergeCell ref="EK96:EW96"/>
    <mergeCell ref="CX96:DJ96"/>
    <mergeCell ref="DX96:EJ96"/>
    <mergeCell ref="DK100:DW100"/>
    <mergeCell ref="EK98:EW98"/>
    <mergeCell ref="DK96:DW96"/>
    <mergeCell ref="DX99:EJ99"/>
    <mergeCell ref="DK98:DW98"/>
    <mergeCell ref="DK97:DW97"/>
    <mergeCell ref="DK99:DW99"/>
    <mergeCell ref="EK97:EW97"/>
    <mergeCell ref="EX91:FJ91"/>
    <mergeCell ref="DK89:DW89"/>
    <mergeCell ref="EX89:FJ89"/>
    <mergeCell ref="EX90:FJ90"/>
    <mergeCell ref="EK89:EW89"/>
    <mergeCell ref="DX89:EJ89"/>
    <mergeCell ref="DX91:EJ91"/>
    <mergeCell ref="DK90:DW90"/>
    <mergeCell ref="EX87:FJ87"/>
    <mergeCell ref="EX88:FJ88"/>
    <mergeCell ref="EK90:EW90"/>
    <mergeCell ref="DX90:EJ90"/>
    <mergeCell ref="DX88:EJ88"/>
    <mergeCell ref="EK88:EW88"/>
    <mergeCell ref="EK87:EW87"/>
    <mergeCell ref="DK103:DW103"/>
    <mergeCell ref="CH102:EJ102"/>
    <mergeCell ref="CH103:CW103"/>
    <mergeCell ref="EK92:EW92"/>
    <mergeCell ref="EK93:EW93"/>
    <mergeCell ref="EK100:EW100"/>
    <mergeCell ref="EK102:FJ102"/>
    <mergeCell ref="EX92:FJ92"/>
    <mergeCell ref="CX92:DJ92"/>
    <mergeCell ref="DK92:DW92"/>
    <mergeCell ref="BJ60:CE60"/>
    <mergeCell ref="CF78:CV78"/>
    <mergeCell ref="CW78:DM78"/>
    <mergeCell ref="CF64:CV64"/>
    <mergeCell ref="CW67:DM67"/>
    <mergeCell ref="CF71:CV71"/>
    <mergeCell ref="CW74:DM74"/>
    <mergeCell ref="BJ69:CE69"/>
    <mergeCell ref="BJ63:CE63"/>
    <mergeCell ref="BJ64:CE64"/>
    <mergeCell ref="CF47:CV47"/>
    <mergeCell ref="ET82:FJ82"/>
    <mergeCell ref="EE80:ES80"/>
    <mergeCell ref="DN80:ED80"/>
    <mergeCell ref="ET81:FJ81"/>
    <mergeCell ref="EE82:ES82"/>
    <mergeCell ref="EE81:ES81"/>
    <mergeCell ref="DN79:ED79"/>
    <mergeCell ref="DN51:ED51"/>
    <mergeCell ref="DN82:ED82"/>
    <mergeCell ref="DN52:ED52"/>
    <mergeCell ref="AN51:AS51"/>
    <mergeCell ref="CF50:CV50"/>
    <mergeCell ref="BJ50:CE50"/>
    <mergeCell ref="AT50:BI50"/>
    <mergeCell ref="AN50:AS50"/>
    <mergeCell ref="AT51:BI51"/>
    <mergeCell ref="DN50:ED50"/>
    <mergeCell ref="A46:AM46"/>
    <mergeCell ref="CW71:DM71"/>
    <mergeCell ref="CF70:CV70"/>
    <mergeCell ref="CW68:DM68"/>
    <mergeCell ref="CF68:CV68"/>
    <mergeCell ref="CW70:DM70"/>
    <mergeCell ref="A66:AM66"/>
    <mergeCell ref="A64:AM64"/>
    <mergeCell ref="A49:AM49"/>
    <mergeCell ref="AN61:AS61"/>
    <mergeCell ref="BJ44:CE44"/>
    <mergeCell ref="BJ46:CE46"/>
    <mergeCell ref="CF41:CV41"/>
    <mergeCell ref="BJ38:CE38"/>
    <mergeCell ref="BJ42:CE42"/>
    <mergeCell ref="CF40:CV40"/>
    <mergeCell ref="BJ43:CE43"/>
    <mergeCell ref="BJ41:CE41"/>
    <mergeCell ref="BJ40:CE40"/>
    <mergeCell ref="A40:AM40"/>
    <mergeCell ref="AN30:AS30"/>
    <mergeCell ref="AN33:AS33"/>
    <mergeCell ref="A37:AM37"/>
    <mergeCell ref="A36:AM36"/>
    <mergeCell ref="AN35:AS35"/>
    <mergeCell ref="A33:AM33"/>
    <mergeCell ref="A32:AM32"/>
    <mergeCell ref="A35:AM35"/>
    <mergeCell ref="AN36:AS36"/>
    <mergeCell ref="A51:AM51"/>
    <mergeCell ref="A29:AM29"/>
    <mergeCell ref="A30:AM30"/>
    <mergeCell ref="A47:AM47"/>
    <mergeCell ref="A50:AM50"/>
    <mergeCell ref="A48:AM48"/>
    <mergeCell ref="A44:AM44"/>
    <mergeCell ref="A42:AM42"/>
    <mergeCell ref="A38:AM38"/>
    <mergeCell ref="A43:AM43"/>
    <mergeCell ref="A76:AM76"/>
    <mergeCell ref="AN64:AS64"/>
    <mergeCell ref="AN73:AS73"/>
    <mergeCell ref="AN70:AS70"/>
    <mergeCell ref="A72:AM72"/>
    <mergeCell ref="A67:AM67"/>
    <mergeCell ref="A70:AM70"/>
    <mergeCell ref="A69:AM69"/>
    <mergeCell ref="A71:AM71"/>
    <mergeCell ref="A68:AM68"/>
    <mergeCell ref="A77:AM77"/>
    <mergeCell ref="A74:AM74"/>
    <mergeCell ref="AT76:BI76"/>
    <mergeCell ref="AT78:BI78"/>
    <mergeCell ref="AT77:BI77"/>
    <mergeCell ref="AN75:AS75"/>
    <mergeCell ref="AN78:AS78"/>
    <mergeCell ref="AN76:AS76"/>
    <mergeCell ref="AN74:AS74"/>
    <mergeCell ref="AN77:AS77"/>
    <mergeCell ref="A73:AM73"/>
    <mergeCell ref="AN80:AS80"/>
    <mergeCell ref="A80:AM80"/>
    <mergeCell ref="AT74:BI74"/>
    <mergeCell ref="A79:AM79"/>
    <mergeCell ref="AT75:BI75"/>
    <mergeCell ref="AT73:BI73"/>
    <mergeCell ref="A78:AM78"/>
    <mergeCell ref="AN79:AS79"/>
    <mergeCell ref="A75:AM75"/>
    <mergeCell ref="AQ94:BB94"/>
    <mergeCell ref="AQ102:BB103"/>
    <mergeCell ref="AS95:BB95"/>
    <mergeCell ref="AS98:BB98"/>
    <mergeCell ref="AQ99:BB99"/>
    <mergeCell ref="AQ96:BB96"/>
    <mergeCell ref="AK104:AP104"/>
    <mergeCell ref="BC102:BT103"/>
    <mergeCell ref="AK105:AP105"/>
    <mergeCell ref="BC107:BT107"/>
    <mergeCell ref="AQ105:BB105"/>
    <mergeCell ref="AQ106:BB106"/>
    <mergeCell ref="AQ107:BB107"/>
    <mergeCell ref="AK107:AP107"/>
    <mergeCell ref="AK106:AP106"/>
    <mergeCell ref="A88:AJ88"/>
    <mergeCell ref="A87:AJ87"/>
    <mergeCell ref="AQ88:BB88"/>
    <mergeCell ref="AQ91:BB91"/>
    <mergeCell ref="A90:AJ90"/>
    <mergeCell ref="A91:AJ91"/>
    <mergeCell ref="AK91:AP91"/>
    <mergeCell ref="AK90:AP90"/>
    <mergeCell ref="AQ90:BB90"/>
    <mergeCell ref="A89:AJ89"/>
    <mergeCell ref="AK88:AP88"/>
    <mergeCell ref="BU89:CG89"/>
    <mergeCell ref="BU93:CG93"/>
    <mergeCell ref="BC90:BT90"/>
    <mergeCell ref="BC91:BT91"/>
    <mergeCell ref="BC89:BT89"/>
    <mergeCell ref="BC88:BT88"/>
    <mergeCell ref="AQ92:BB92"/>
    <mergeCell ref="AK89:AP89"/>
    <mergeCell ref="AK93:AP93"/>
    <mergeCell ref="A81:AM81"/>
    <mergeCell ref="BJ80:CE80"/>
    <mergeCell ref="BJ81:CE81"/>
    <mergeCell ref="BC87:BT87"/>
    <mergeCell ref="AT82:BI82"/>
    <mergeCell ref="AQ87:BB87"/>
    <mergeCell ref="BJ82:CE82"/>
    <mergeCell ref="AN81:AS81"/>
    <mergeCell ref="AT80:BI80"/>
    <mergeCell ref="A84:FJ84"/>
    <mergeCell ref="CF32:CV32"/>
    <mergeCell ref="CF31:CV31"/>
    <mergeCell ref="CW29:DM29"/>
    <mergeCell ref="CW28:DM28"/>
    <mergeCell ref="CW31:DM31"/>
    <mergeCell ref="CF28:CV28"/>
    <mergeCell ref="CW32:DM32"/>
    <mergeCell ref="CW30:DM30"/>
    <mergeCell ref="CF30:CV30"/>
    <mergeCell ref="CW25:DM25"/>
    <mergeCell ref="CW27:DM27"/>
    <mergeCell ref="CW26:DM26"/>
    <mergeCell ref="AT25:BI25"/>
    <mergeCell ref="BJ25:CE25"/>
    <mergeCell ref="AT27:BI27"/>
    <mergeCell ref="AT26:BI26"/>
    <mergeCell ref="BJ26:CE26"/>
    <mergeCell ref="BJ27:CE27"/>
    <mergeCell ref="CF26:CV26"/>
    <mergeCell ref="BJ19:CE19"/>
    <mergeCell ref="DK235:DW235"/>
    <mergeCell ref="CX245:DJ245"/>
    <mergeCell ref="CX243:DJ243"/>
    <mergeCell ref="CX244:DJ244"/>
    <mergeCell ref="DK245:DW245"/>
    <mergeCell ref="DK243:DW243"/>
    <mergeCell ref="CX235:DJ235"/>
    <mergeCell ref="DK244:DW244"/>
    <mergeCell ref="DK239:DW239"/>
    <mergeCell ref="AN19:AS19"/>
    <mergeCell ref="A107:AJ107"/>
    <mergeCell ref="A100:AJ100"/>
    <mergeCell ref="A105:AJ105"/>
    <mergeCell ref="A106:AJ106"/>
    <mergeCell ref="AK97:AP97"/>
    <mergeCell ref="AK96:AP96"/>
    <mergeCell ref="AK102:AP103"/>
    <mergeCell ref="AK100:AP100"/>
    <mergeCell ref="A95:AJ95"/>
    <mergeCell ref="CX246:DJ246"/>
    <mergeCell ref="CH246:CW246"/>
    <mergeCell ref="A108:AJ108"/>
    <mergeCell ref="A109:AJ109"/>
    <mergeCell ref="A116:AJ116"/>
    <mergeCell ref="AK116:AP116"/>
    <mergeCell ref="AK115:AP115"/>
    <mergeCell ref="AK117:AP117"/>
    <mergeCell ref="AQ137:BB137"/>
    <mergeCell ref="BU123:CG123"/>
    <mergeCell ref="A104:AJ104"/>
    <mergeCell ref="A102:AJ103"/>
    <mergeCell ref="A97:AJ97"/>
    <mergeCell ref="A96:AJ96"/>
    <mergeCell ref="A101:CF101"/>
    <mergeCell ref="AQ100:BB100"/>
    <mergeCell ref="BC96:BT96"/>
    <mergeCell ref="A99:AJ99"/>
    <mergeCell ref="AK99:AP99"/>
    <mergeCell ref="BU99:CG99"/>
    <mergeCell ref="AQ135:BB135"/>
    <mergeCell ref="AQ136:BB136"/>
    <mergeCell ref="AQ124:BB124"/>
    <mergeCell ref="AQ125:BB125"/>
    <mergeCell ref="A128:AJ128"/>
    <mergeCell ref="A134:AJ134"/>
    <mergeCell ref="A133:AJ133"/>
    <mergeCell ref="A125:AJ125"/>
    <mergeCell ref="A130:AJ131"/>
    <mergeCell ref="A126:AJ126"/>
    <mergeCell ref="A127:AJ127"/>
    <mergeCell ref="A135:AJ135"/>
    <mergeCell ref="BU126:CG126"/>
    <mergeCell ref="BU125:CG125"/>
    <mergeCell ref="AQ146:BB146"/>
    <mergeCell ref="AQ145:BB145"/>
    <mergeCell ref="BU128:CG128"/>
    <mergeCell ref="BU134:CG134"/>
    <mergeCell ref="BU136:CG136"/>
    <mergeCell ref="BU138:CG138"/>
    <mergeCell ref="CG142:CX142"/>
    <mergeCell ref="BU130:CG131"/>
    <mergeCell ref="BU135:CG135"/>
    <mergeCell ref="CG129:CX129"/>
    <mergeCell ref="CX132:DJ132"/>
    <mergeCell ref="BU133:CG133"/>
    <mergeCell ref="CH133:CW133"/>
    <mergeCell ref="CY129:FG129"/>
    <mergeCell ref="EK133:EW133"/>
    <mergeCell ref="EK132:EW132"/>
    <mergeCell ref="DX134:EJ134"/>
    <mergeCell ref="CX152:DJ152"/>
    <mergeCell ref="A145:AJ145"/>
    <mergeCell ref="AK147:AP147"/>
    <mergeCell ref="AQ147:BB147"/>
    <mergeCell ref="AQ148:BB148"/>
    <mergeCell ref="BC148:BR148"/>
    <mergeCell ref="AQ151:BB151"/>
    <mergeCell ref="BC152:BR152"/>
    <mergeCell ref="A150:AJ150"/>
    <mergeCell ref="A152:AJ152"/>
    <mergeCell ref="BC151:BR151"/>
    <mergeCell ref="BU152:CG152"/>
    <mergeCell ref="BU150:CG150"/>
    <mergeCell ref="CH157:CW157"/>
    <mergeCell ref="CH150:CW150"/>
    <mergeCell ref="BC180:BT180"/>
    <mergeCell ref="BC179:BR179"/>
    <mergeCell ref="BU183:CG183"/>
    <mergeCell ref="BU184:CG184"/>
    <mergeCell ref="AQ184:BB184"/>
    <mergeCell ref="AQ180:BB180"/>
    <mergeCell ref="AQ182:BB182"/>
    <mergeCell ref="AQ172:BB172"/>
    <mergeCell ref="AQ174:BB175"/>
    <mergeCell ref="AQ176:BB176"/>
    <mergeCell ref="AQ158:BB158"/>
    <mergeCell ref="AK168:AP168"/>
    <mergeCell ref="EK149:EW149"/>
    <mergeCell ref="EX151:FG151"/>
    <mergeCell ref="AK153:AP153"/>
    <mergeCell ref="AK150:AP150"/>
    <mergeCell ref="A155:FJ155"/>
    <mergeCell ref="BC150:BR150"/>
    <mergeCell ref="CH152:CW152"/>
    <mergeCell ref="BU151:CG151"/>
    <mergeCell ref="AQ164:BB164"/>
    <mergeCell ref="AK169:AP169"/>
    <mergeCell ref="AK167:AP167"/>
    <mergeCell ref="AQ169:BB169"/>
    <mergeCell ref="AQ166:BB166"/>
    <mergeCell ref="AK216:AP216"/>
    <mergeCell ref="BU221:CG221"/>
    <mergeCell ref="BU219:CG219"/>
    <mergeCell ref="BU220:CG220"/>
    <mergeCell ref="BC220:BR220"/>
    <mergeCell ref="BC219:BR219"/>
    <mergeCell ref="BC221:BT221"/>
    <mergeCell ref="AQ218:BB218"/>
    <mergeCell ref="AQ220:BB220"/>
    <mergeCell ref="BU216:CG216"/>
    <mergeCell ref="BC183:BT183"/>
    <mergeCell ref="AK161:AP161"/>
    <mergeCell ref="AK160:AP160"/>
    <mergeCell ref="AQ179:BB179"/>
    <mergeCell ref="AK163:AP163"/>
    <mergeCell ref="AK170:AP170"/>
    <mergeCell ref="AK166:AP166"/>
    <mergeCell ref="AK171:AP171"/>
    <mergeCell ref="AK178:AP178"/>
    <mergeCell ref="AK172:AP172"/>
    <mergeCell ref="A161:AJ161"/>
    <mergeCell ref="AK198:AP198"/>
    <mergeCell ref="A165:AJ165"/>
    <mergeCell ref="AQ186:BB186"/>
    <mergeCell ref="AQ183:BB183"/>
    <mergeCell ref="AQ178:BB178"/>
    <mergeCell ref="AQ189:BB190"/>
    <mergeCell ref="AQ193:BB193"/>
    <mergeCell ref="AQ161:BB161"/>
    <mergeCell ref="AQ181:BB181"/>
    <mergeCell ref="AK186:AP186"/>
    <mergeCell ref="AK187:AP187"/>
    <mergeCell ref="AK182:AP182"/>
    <mergeCell ref="AK180:AP180"/>
    <mergeCell ref="AK183:AP183"/>
    <mergeCell ref="AK181:AP181"/>
    <mergeCell ref="CH131:CW131"/>
    <mergeCell ref="BU106:CG106"/>
    <mergeCell ref="BU124:CG124"/>
    <mergeCell ref="CH106:CW106"/>
    <mergeCell ref="CH110:CW110"/>
    <mergeCell ref="CH107:CW107"/>
    <mergeCell ref="CH115:CW115"/>
    <mergeCell ref="BU127:CG127"/>
    <mergeCell ref="BU121:CG121"/>
    <mergeCell ref="BU118:CG118"/>
    <mergeCell ref="BC124:BR124"/>
    <mergeCell ref="CH105:CW105"/>
    <mergeCell ref="BC105:BT105"/>
    <mergeCell ref="BU105:CG105"/>
    <mergeCell ref="BC120:BR120"/>
    <mergeCell ref="BC119:BR119"/>
    <mergeCell ref="BC113:BT113"/>
    <mergeCell ref="BU107:CG107"/>
    <mergeCell ref="BC118:BT118"/>
    <mergeCell ref="BC116:BT116"/>
    <mergeCell ref="BU91:CG91"/>
    <mergeCell ref="BU94:CG94"/>
    <mergeCell ref="CX88:DJ88"/>
    <mergeCell ref="DK88:DW88"/>
    <mergeCell ref="CH92:CW92"/>
    <mergeCell ref="BU92:CG92"/>
    <mergeCell ref="BU90:CG90"/>
    <mergeCell ref="CX90:DJ90"/>
    <mergeCell ref="CX89:DJ89"/>
    <mergeCell ref="DK93:DW93"/>
    <mergeCell ref="DK94:DW94"/>
    <mergeCell ref="DK95:DW95"/>
    <mergeCell ref="DK91:DW91"/>
    <mergeCell ref="CX91:DJ91"/>
    <mergeCell ref="CX93:DJ93"/>
    <mergeCell ref="DX146:EJ146"/>
    <mergeCell ref="DX144:EJ144"/>
    <mergeCell ref="CH95:CW95"/>
    <mergeCell ref="CH90:CW90"/>
    <mergeCell ref="CH98:CW98"/>
    <mergeCell ref="CH96:CW96"/>
    <mergeCell ref="CH93:CW93"/>
    <mergeCell ref="CH94:CW94"/>
    <mergeCell ref="CH97:CW97"/>
    <mergeCell ref="CH91:CW91"/>
    <mergeCell ref="DX147:EJ147"/>
    <mergeCell ref="DX150:EJ150"/>
    <mergeCell ref="BU95:CG95"/>
    <mergeCell ref="DK134:DW134"/>
    <mergeCell ref="DK145:DW145"/>
    <mergeCell ref="DK146:DW146"/>
    <mergeCell ref="DK137:DW137"/>
    <mergeCell ref="CH143:EJ143"/>
    <mergeCell ref="CX145:DJ145"/>
    <mergeCell ref="CH135:CW135"/>
    <mergeCell ref="DX162:EJ162"/>
    <mergeCell ref="DX164:EJ164"/>
    <mergeCell ref="DX163:EJ163"/>
    <mergeCell ref="DK149:DW149"/>
    <mergeCell ref="DK153:DW153"/>
    <mergeCell ref="DK150:DW150"/>
    <mergeCell ref="DX153:EJ153"/>
    <mergeCell ref="DK163:DW163"/>
    <mergeCell ref="CH156:EJ156"/>
    <mergeCell ref="CH164:CW164"/>
    <mergeCell ref="BC194:BR194"/>
    <mergeCell ref="A191:AJ191"/>
    <mergeCell ref="AQ194:BB194"/>
    <mergeCell ref="A192:AJ192"/>
    <mergeCell ref="BC193:BT193"/>
    <mergeCell ref="AQ191:BB191"/>
    <mergeCell ref="BC192:BT192"/>
    <mergeCell ref="AK192:AP192"/>
    <mergeCell ref="A193:AJ193"/>
    <mergeCell ref="AK193:AP193"/>
    <mergeCell ref="CH167:CW167"/>
    <mergeCell ref="CH171:CW171"/>
    <mergeCell ref="CH170:CW170"/>
    <mergeCell ref="CH169:CW169"/>
    <mergeCell ref="CH165:CW165"/>
    <mergeCell ref="AQ168:BB168"/>
    <mergeCell ref="CH162:CW162"/>
    <mergeCell ref="CH168:CW168"/>
    <mergeCell ref="BU163:CG163"/>
    <mergeCell ref="BU162:CG162"/>
    <mergeCell ref="AQ163:BB163"/>
    <mergeCell ref="BC163:BT163"/>
    <mergeCell ref="BU168:CG168"/>
    <mergeCell ref="BC168:BR168"/>
    <mergeCell ref="AQ162:BB162"/>
    <mergeCell ref="A159:AJ159"/>
    <mergeCell ref="CH161:CW161"/>
    <mergeCell ref="BU160:CG160"/>
    <mergeCell ref="BU159:CG159"/>
    <mergeCell ref="BC162:BT162"/>
    <mergeCell ref="BC161:BT161"/>
    <mergeCell ref="BU161:CG161"/>
    <mergeCell ref="CH159:CW159"/>
    <mergeCell ref="BC159:BT159"/>
    <mergeCell ref="DK147:DW147"/>
    <mergeCell ref="A232:AJ232"/>
    <mergeCell ref="AK235:AP235"/>
    <mergeCell ref="A235:AJ235"/>
    <mergeCell ref="A234:AJ234"/>
    <mergeCell ref="A233:AJ233"/>
    <mergeCell ref="AK233:AP233"/>
    <mergeCell ref="AK232:AP232"/>
    <mergeCell ref="BU158:CG158"/>
    <mergeCell ref="BC158:BT158"/>
    <mergeCell ref="CH160:CW160"/>
    <mergeCell ref="CH158:CW158"/>
    <mergeCell ref="A154:FG154"/>
    <mergeCell ref="AK159:AP159"/>
    <mergeCell ref="A160:AJ160"/>
    <mergeCell ref="BU156:CG157"/>
    <mergeCell ref="AQ160:BB160"/>
    <mergeCell ref="DX158:EJ158"/>
    <mergeCell ref="AK156:AP157"/>
    <mergeCell ref="AK158:AP158"/>
    <mergeCell ref="DN28:ED28"/>
    <mergeCell ref="DN29:ED29"/>
    <mergeCell ref="DN27:ED27"/>
    <mergeCell ref="DN38:ED38"/>
    <mergeCell ref="DN32:ED32"/>
    <mergeCell ref="DN35:ED35"/>
    <mergeCell ref="DN31:ED31"/>
    <mergeCell ref="DN36:ED36"/>
    <mergeCell ref="EE38:ES38"/>
    <mergeCell ref="EE29:ES29"/>
    <mergeCell ref="CW50:DM50"/>
    <mergeCell ref="DN30:ED30"/>
    <mergeCell ref="EE30:ES30"/>
    <mergeCell ref="EE35:ES35"/>
    <mergeCell ref="CW40:DM40"/>
    <mergeCell ref="CW44:DM44"/>
    <mergeCell ref="CW43:DM43"/>
    <mergeCell ref="DN33:ED33"/>
    <mergeCell ref="CW35:DM35"/>
    <mergeCell ref="CF36:CV36"/>
    <mergeCell ref="CW38:DM38"/>
    <mergeCell ref="CW36:DM36"/>
    <mergeCell ref="CW37:DM37"/>
    <mergeCell ref="CF38:CV38"/>
    <mergeCell ref="CW41:DM41"/>
    <mergeCell ref="CW52:DM52"/>
    <mergeCell ref="CF46:CV46"/>
    <mergeCell ref="CF43:CV43"/>
    <mergeCell ref="CF44:CV44"/>
    <mergeCell ref="CW47:DM47"/>
    <mergeCell ref="CW49:DM49"/>
    <mergeCell ref="CW46:DM46"/>
    <mergeCell ref="CF51:CV51"/>
    <mergeCell ref="CW48:DM48"/>
    <mergeCell ref="EX183:FJ183"/>
    <mergeCell ref="DX149:EJ149"/>
    <mergeCell ref="EK187:EW187"/>
    <mergeCell ref="CW42:DM42"/>
    <mergeCell ref="CH153:CW153"/>
    <mergeCell ref="CX138:DJ138"/>
    <mergeCell ref="CH125:CW125"/>
    <mergeCell ref="CX150:DJ150"/>
    <mergeCell ref="CX149:DJ149"/>
    <mergeCell ref="CH134:CW134"/>
    <mergeCell ref="EX182:FG182"/>
    <mergeCell ref="DK161:DW161"/>
    <mergeCell ref="DK160:DW160"/>
    <mergeCell ref="DX182:EJ182"/>
    <mergeCell ref="DK170:DW170"/>
    <mergeCell ref="DX171:EJ171"/>
    <mergeCell ref="DK171:DW171"/>
    <mergeCell ref="DK176:DW176"/>
    <mergeCell ref="EX181:FG181"/>
    <mergeCell ref="EK175:EW175"/>
    <mergeCell ref="EX222:FJ222"/>
    <mergeCell ref="CX217:DJ217"/>
    <mergeCell ref="DX221:EJ221"/>
    <mergeCell ref="DX219:EJ219"/>
    <mergeCell ref="DK222:DW222"/>
    <mergeCell ref="CX222:DJ222"/>
    <mergeCell ref="DK221:DW221"/>
    <mergeCell ref="EX221:FJ221"/>
    <mergeCell ref="EX219:FG219"/>
    <mergeCell ref="EX220:FG220"/>
    <mergeCell ref="EK176:EW176"/>
    <mergeCell ref="EX180:FJ180"/>
    <mergeCell ref="EX177:FJ177"/>
    <mergeCell ref="CX177:DJ177"/>
    <mergeCell ref="DK177:DW177"/>
    <mergeCell ref="DK180:DW180"/>
    <mergeCell ref="EK177:EW177"/>
    <mergeCell ref="EK178:EW178"/>
    <mergeCell ref="EX178:FJ178"/>
    <mergeCell ref="DX176:EJ176"/>
    <mergeCell ref="EX217:FG217"/>
    <mergeCell ref="DX215:EJ215"/>
    <mergeCell ref="DX220:EJ220"/>
    <mergeCell ref="DX217:EJ217"/>
    <mergeCell ref="DX218:EJ218"/>
    <mergeCell ref="EK220:EW220"/>
    <mergeCell ref="EK219:EW219"/>
    <mergeCell ref="EK215:EW215"/>
    <mergeCell ref="EX218:FG218"/>
    <mergeCell ref="EK218:EW218"/>
    <mergeCell ref="AQ195:BB195"/>
    <mergeCell ref="AK194:AP194"/>
    <mergeCell ref="A195:AJ195"/>
    <mergeCell ref="A194:AJ194"/>
    <mergeCell ref="BC196:BR196"/>
    <mergeCell ref="BC197:BT197"/>
    <mergeCell ref="AK197:AP197"/>
    <mergeCell ref="AQ197:BB197"/>
    <mergeCell ref="AK196:AP196"/>
    <mergeCell ref="AQ196:BB196"/>
    <mergeCell ref="A189:AJ190"/>
    <mergeCell ref="A187:AJ187"/>
    <mergeCell ref="A186:AJ186"/>
    <mergeCell ref="A182:AJ182"/>
    <mergeCell ref="A188:BH188"/>
    <mergeCell ref="BC186:BT186"/>
    <mergeCell ref="AQ187:BB187"/>
    <mergeCell ref="A183:AJ183"/>
    <mergeCell ref="A185:AJ185"/>
    <mergeCell ref="A169:AJ169"/>
    <mergeCell ref="A184:AJ184"/>
    <mergeCell ref="A179:AJ179"/>
    <mergeCell ref="A181:AJ181"/>
    <mergeCell ref="A170:AJ170"/>
    <mergeCell ref="A180:AJ180"/>
    <mergeCell ref="A174:AJ175"/>
    <mergeCell ref="A163:AJ163"/>
    <mergeCell ref="AK177:AP177"/>
    <mergeCell ref="AK179:AP179"/>
    <mergeCell ref="A176:AJ176"/>
    <mergeCell ref="A178:AJ178"/>
    <mergeCell ref="A177:AJ177"/>
    <mergeCell ref="AK176:AP176"/>
    <mergeCell ref="A168:AJ168"/>
    <mergeCell ref="A172:AJ172"/>
    <mergeCell ref="AK174:AP175"/>
    <mergeCell ref="A171:AJ171"/>
    <mergeCell ref="AK162:AP162"/>
    <mergeCell ref="AK164:AP164"/>
    <mergeCell ref="BC195:BR195"/>
    <mergeCell ref="AK195:AP195"/>
    <mergeCell ref="BC174:BT175"/>
    <mergeCell ref="A164:AJ164"/>
    <mergeCell ref="A162:AJ162"/>
    <mergeCell ref="A166:AJ166"/>
    <mergeCell ref="A167:AJ167"/>
    <mergeCell ref="CH184:CW184"/>
    <mergeCell ref="DX185:EJ185"/>
    <mergeCell ref="CX184:DJ184"/>
    <mergeCell ref="CX185:DJ185"/>
    <mergeCell ref="CH185:CW185"/>
    <mergeCell ref="DK185:DW185"/>
    <mergeCell ref="DX170:EJ170"/>
    <mergeCell ref="DX177:EJ177"/>
    <mergeCell ref="EX184:FJ184"/>
    <mergeCell ref="EK183:EW183"/>
    <mergeCell ref="DX178:EJ178"/>
    <mergeCell ref="DX180:EJ180"/>
    <mergeCell ref="EK184:EW184"/>
    <mergeCell ref="DX183:EJ183"/>
    <mergeCell ref="EK179:EW179"/>
    <mergeCell ref="EX179:FG179"/>
    <mergeCell ref="EK182:EW182"/>
    <mergeCell ref="DX184:EJ184"/>
    <mergeCell ref="CH216:CW216"/>
    <mergeCell ref="DK215:DW215"/>
    <mergeCell ref="CH187:CW187"/>
    <mergeCell ref="CX186:DJ186"/>
    <mergeCell ref="CH193:CW193"/>
    <mergeCell ref="CH192:CW192"/>
    <mergeCell ref="CX191:DJ191"/>
    <mergeCell ref="CH198:CW198"/>
    <mergeCell ref="BU197:CG197"/>
    <mergeCell ref="BU193:CG193"/>
    <mergeCell ref="BU192:CG192"/>
    <mergeCell ref="CX196:DJ196"/>
    <mergeCell ref="CX197:DJ197"/>
    <mergeCell ref="CH197:CW197"/>
    <mergeCell ref="BU195:CG195"/>
    <mergeCell ref="A211:BH211"/>
    <mergeCell ref="BC198:BT198"/>
    <mergeCell ref="A216:AJ216"/>
    <mergeCell ref="A215:AJ215"/>
    <mergeCell ref="AK213:AP214"/>
    <mergeCell ref="A213:AJ214"/>
    <mergeCell ref="AQ213:BB214"/>
    <mergeCell ref="AQ207:BB207"/>
    <mergeCell ref="A202:AJ202"/>
    <mergeCell ref="BC207:BT207"/>
    <mergeCell ref="DK218:DW218"/>
    <mergeCell ref="BI211:CQ211"/>
    <mergeCell ref="DK217:DW217"/>
    <mergeCell ref="CH217:CW217"/>
    <mergeCell ref="CX216:DJ216"/>
    <mergeCell ref="CH218:CW218"/>
    <mergeCell ref="DK216:DW216"/>
    <mergeCell ref="BU218:CG218"/>
    <mergeCell ref="BU217:CG217"/>
    <mergeCell ref="AQ217:BB217"/>
    <mergeCell ref="AQ216:BB216"/>
    <mergeCell ref="BC217:BR217"/>
    <mergeCell ref="BC216:BT216"/>
    <mergeCell ref="BU167:CG167"/>
    <mergeCell ref="BC164:BT164"/>
    <mergeCell ref="BC169:BR169"/>
    <mergeCell ref="AQ198:BB198"/>
    <mergeCell ref="BU196:CG196"/>
    <mergeCell ref="AQ192:BB192"/>
    <mergeCell ref="BU191:CG191"/>
    <mergeCell ref="AQ170:BB170"/>
    <mergeCell ref="BC181:BR181"/>
    <mergeCell ref="BC178:BT178"/>
    <mergeCell ref="BU169:CG169"/>
    <mergeCell ref="BU170:CG170"/>
    <mergeCell ref="BU171:CG171"/>
    <mergeCell ref="BU172:CG172"/>
    <mergeCell ref="BU176:CG176"/>
    <mergeCell ref="BC172:BT172"/>
    <mergeCell ref="BC171:BT171"/>
    <mergeCell ref="BC176:BT176"/>
    <mergeCell ref="EK185:EW185"/>
    <mergeCell ref="CH189:EJ189"/>
    <mergeCell ref="EK189:FJ189"/>
    <mergeCell ref="EX185:FG185"/>
    <mergeCell ref="CM188:FG188"/>
    <mergeCell ref="DK187:DW187"/>
    <mergeCell ref="EX186:FJ186"/>
    <mergeCell ref="EK186:EW186"/>
    <mergeCell ref="EX192:FJ192"/>
    <mergeCell ref="EX190:FJ190"/>
    <mergeCell ref="EK190:EW190"/>
    <mergeCell ref="EK191:EW191"/>
    <mergeCell ref="EK192:EW192"/>
    <mergeCell ref="AT61:BI61"/>
    <mergeCell ref="AT62:BI62"/>
    <mergeCell ref="BJ62:CE62"/>
    <mergeCell ref="BJ61:CE61"/>
    <mergeCell ref="AT68:BI68"/>
    <mergeCell ref="AT69:BI69"/>
    <mergeCell ref="BJ68:CE68"/>
    <mergeCell ref="BU164:CG164"/>
    <mergeCell ref="BU148:CG148"/>
    <mergeCell ref="BU146:CG146"/>
    <mergeCell ref="BC153:BR153"/>
    <mergeCell ref="BU153:CG153"/>
    <mergeCell ref="BC160:BT160"/>
    <mergeCell ref="BC156:BT157"/>
    <mergeCell ref="BU149:CG149"/>
    <mergeCell ref="AT70:BI70"/>
    <mergeCell ref="CG101:CX101"/>
    <mergeCell ref="CX99:DJ99"/>
    <mergeCell ref="CX97:DJ97"/>
    <mergeCell ref="CX98:DJ98"/>
    <mergeCell ref="CX100:DJ100"/>
    <mergeCell ref="BU96:CG96"/>
    <mergeCell ref="CH141:CW141"/>
    <mergeCell ref="CX95:DJ95"/>
    <mergeCell ref="A61:AM61"/>
    <mergeCell ref="AT52:BI52"/>
    <mergeCell ref="AT60:BI60"/>
    <mergeCell ref="A60:AM60"/>
    <mergeCell ref="A52:AM52"/>
    <mergeCell ref="AN60:AS60"/>
    <mergeCell ref="AN52:AS52"/>
    <mergeCell ref="A53:AM53"/>
    <mergeCell ref="AN53:AS53"/>
    <mergeCell ref="A54:AM54"/>
    <mergeCell ref="CF58:CV58"/>
    <mergeCell ref="CF59:CV59"/>
    <mergeCell ref="A57:AM57"/>
    <mergeCell ref="BJ53:CE53"/>
    <mergeCell ref="CF53:CV53"/>
    <mergeCell ref="AN54:AS54"/>
    <mergeCell ref="AT54:BI54"/>
    <mergeCell ref="AN56:AS56"/>
    <mergeCell ref="A56:AM56"/>
    <mergeCell ref="BJ56:CE56"/>
    <mergeCell ref="CF56:CV56"/>
    <mergeCell ref="CF48:CV48"/>
    <mergeCell ref="CF52:CV52"/>
    <mergeCell ref="CF49:CV49"/>
    <mergeCell ref="CF57:CV57"/>
    <mergeCell ref="CF55:CV55"/>
    <mergeCell ref="EE36:ES36"/>
    <mergeCell ref="AK3:DI3"/>
    <mergeCell ref="EE33:ES33"/>
    <mergeCell ref="EE32:ES32"/>
    <mergeCell ref="BJ32:CE32"/>
    <mergeCell ref="EE25:ES25"/>
    <mergeCell ref="DN25:ED25"/>
    <mergeCell ref="EE27:ES27"/>
    <mergeCell ref="EE28:ES28"/>
    <mergeCell ref="EE37:ES37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A41:AM41"/>
    <mergeCell ref="BC223:BT223"/>
    <mergeCell ref="DX223:EJ223"/>
    <mergeCell ref="BJ51:CE51"/>
    <mergeCell ref="CW51:DM51"/>
    <mergeCell ref="CH201:CW201"/>
    <mergeCell ref="CX201:DJ201"/>
    <mergeCell ref="DK201:DW201"/>
    <mergeCell ref="DX201:EJ201"/>
    <mergeCell ref="DX203:EJ203"/>
    <mergeCell ref="DX204:EJ204"/>
    <mergeCell ref="AN46:AS46"/>
    <mergeCell ref="AN47:AS47"/>
    <mergeCell ref="AN48:AS48"/>
    <mergeCell ref="AT49:BI49"/>
    <mergeCell ref="AT46:BI46"/>
    <mergeCell ref="AN49:AS49"/>
    <mergeCell ref="AT47:BI47"/>
    <mergeCell ref="AT48:BI48"/>
    <mergeCell ref="BC226:BT226"/>
    <mergeCell ref="EX226:FJ226"/>
    <mergeCell ref="BU223:CG223"/>
    <mergeCell ref="CH223:CW223"/>
    <mergeCell ref="CX223:DJ223"/>
    <mergeCell ref="DK223:DW223"/>
    <mergeCell ref="CH226:CW226"/>
    <mergeCell ref="BU226:CG226"/>
    <mergeCell ref="CX226:DJ226"/>
    <mergeCell ref="EX223:FJ223"/>
    <mergeCell ref="BC224:BT224"/>
    <mergeCell ref="BU224:CG224"/>
    <mergeCell ref="CH224:CW224"/>
    <mergeCell ref="EX225:FJ225"/>
    <mergeCell ref="EX224:FJ224"/>
    <mergeCell ref="CH225:CW225"/>
    <mergeCell ref="CX225:DJ225"/>
    <mergeCell ref="DK225:DW225"/>
    <mergeCell ref="BC225:BT225"/>
    <mergeCell ref="BU225:CG225"/>
    <mergeCell ref="CH202:CW202"/>
    <mergeCell ref="CX202:DJ202"/>
    <mergeCell ref="DK202:DW202"/>
    <mergeCell ref="DX202:EJ202"/>
    <mergeCell ref="EK202:EW202"/>
    <mergeCell ref="EX202:FJ202"/>
    <mergeCell ref="A203:AJ203"/>
    <mergeCell ref="AK203:AP203"/>
    <mergeCell ref="AQ203:BB203"/>
    <mergeCell ref="BC203:BT203"/>
    <mergeCell ref="BU203:CG203"/>
    <mergeCell ref="CH203:CW203"/>
    <mergeCell ref="CX203:DJ203"/>
    <mergeCell ref="DK203:DW203"/>
    <mergeCell ref="EK203:EW203"/>
    <mergeCell ref="EX203:FJ203"/>
    <mergeCell ref="A204:AJ204"/>
    <mergeCell ref="AK204:AP204"/>
    <mergeCell ref="AQ204:BB204"/>
    <mergeCell ref="BC204:BT204"/>
    <mergeCell ref="BU204:CG204"/>
    <mergeCell ref="CH204:CW204"/>
    <mergeCell ref="CX204:DJ204"/>
    <mergeCell ref="DK204:DW204"/>
    <mergeCell ref="EK204:EW204"/>
    <mergeCell ref="EX204:FJ204"/>
    <mergeCell ref="A205:AJ205"/>
    <mergeCell ref="AK205:AP205"/>
    <mergeCell ref="AQ205:BB205"/>
    <mergeCell ref="BC205:BR205"/>
    <mergeCell ref="BU205:CG205"/>
    <mergeCell ref="CH205:CW205"/>
    <mergeCell ref="CX205:DJ205"/>
    <mergeCell ref="DK205:DW205"/>
    <mergeCell ref="DX205:EJ205"/>
    <mergeCell ref="EK205:EW205"/>
    <mergeCell ref="EX205:FG205"/>
    <mergeCell ref="AK206:AP206"/>
    <mergeCell ref="AQ206:BB206"/>
    <mergeCell ref="BC206:BT206"/>
    <mergeCell ref="BU206:CG206"/>
    <mergeCell ref="CH206:CW206"/>
    <mergeCell ref="CX206:DJ206"/>
    <mergeCell ref="DK206:DW206"/>
    <mergeCell ref="DX206:EJ206"/>
    <mergeCell ref="EK206:EW206"/>
    <mergeCell ref="EX206:FG206"/>
    <mergeCell ref="AK208:AP208"/>
    <mergeCell ref="AQ208:BB208"/>
    <mergeCell ref="BC208:BT208"/>
    <mergeCell ref="BU208:CG208"/>
    <mergeCell ref="EX208:FG208"/>
    <mergeCell ref="CH208:CW208"/>
    <mergeCell ref="CX208:DJ208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21:AM21"/>
    <mergeCell ref="AN21:AS21"/>
    <mergeCell ref="AT21:BI21"/>
    <mergeCell ref="BJ21:CE21"/>
    <mergeCell ref="A22:AM22"/>
    <mergeCell ref="AN22:AS22"/>
    <mergeCell ref="AT22:BI22"/>
    <mergeCell ref="BJ22:CE22"/>
    <mergeCell ref="A23:AM23"/>
    <mergeCell ref="AN23:AS23"/>
    <mergeCell ref="AT23:BI23"/>
    <mergeCell ref="BJ23:CE23"/>
    <mergeCell ref="A31:AM31"/>
    <mergeCell ref="AN31:AS31"/>
    <mergeCell ref="AT31:BI31"/>
    <mergeCell ref="BJ31:CE31"/>
    <mergeCell ref="EE31:ES31"/>
    <mergeCell ref="ET31:FJ31"/>
    <mergeCell ref="A34:AM34"/>
    <mergeCell ref="AN34:AS34"/>
    <mergeCell ref="AT34:BI34"/>
    <mergeCell ref="BJ34:CE34"/>
    <mergeCell ref="CW34:DM34"/>
    <mergeCell ref="DN34:ED34"/>
    <mergeCell ref="EE34:ES34"/>
    <mergeCell ref="ET34:FG34"/>
  </mergeCells>
  <hyperlinks>
    <hyperlink ref="A291" r:id="rId1" display="http://krasnosadovskoe.ru/load/otchety/otchet_ob_ispolnenii_bjudzheta_na_01_03_2012g/3-1-0-77"/>
  </hyperlink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8" r:id="rId2"/>
  <rowBreaks count="7" manualBreakCount="7">
    <brk id="39" max="163" man="1"/>
    <brk id="59" max="163" man="1"/>
    <brk id="82" max="255" man="1"/>
    <brk id="128" max="163" man="1"/>
    <brk id="172" max="163" man="1"/>
    <brk id="210" max="163" man="1"/>
    <brk id="252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2012-03-02T07:20:15Z</cp:lastPrinted>
  <dcterms:created xsi:type="dcterms:W3CDTF">2005-02-01T12:32:18Z</dcterms:created>
  <dcterms:modified xsi:type="dcterms:W3CDTF">2012-04-17T13:15:32Z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