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'отчет'!$A$46:$AM$46</definedName>
    <definedName name="_xlnm.Print_Area" localSheetId="0">'отчет'!$A$1:$FH$349</definedName>
  </definedNames>
  <calcPr fullCalcOnLoad="1"/>
</workbook>
</file>

<file path=xl/sharedStrings.xml><?xml version="1.0" encoding="utf-8"?>
<sst xmlns="http://schemas.openxmlformats.org/spreadsheetml/2006/main" count="721" uniqueCount="343">
  <si>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</si>
  <si>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</si>
  <si>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</si>
  <si>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</si>
  <si>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</si>
  <si>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</si>
  <si>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</si>
  <si>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</si>
  <si>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</si>
  <si>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</si>
  <si>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</si>
  <si>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</si>
  <si>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</si>
  <si>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</si>
  <si>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</si>
  <si>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</si>
  <si>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</si>
  <si>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</si>
  <si>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</si>
  <si>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</si>
  <si>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</si>
  <si>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</si>
  <si>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</si>
  <si>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</si>
  <si>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</si>
  <si>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</si>
  <si>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</si>
  <si>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</si>
  <si>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</si>
  <si>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</si>
  <si>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</si>
  <si>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</si>
  <si>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</si>
  <si>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</si>
  <si>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</si>
  <si>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</si>
  <si>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</si>
  <si>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</si>
  <si>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</si>
  <si>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</si>
  <si>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</si>
  <si>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</si>
  <si>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</si>
  <si>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</si>
  <si>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</si>
  <si>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</si>
  <si>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</si>
  <si>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</si>
  <si>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</si>
  <si>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</si>
  <si>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</si>
  <si>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</si>
  <si>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</si>
  <si>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</si>
  <si>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</si>
  <si>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</si>
  <si>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</si>
  <si>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</si>
  <si>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</si>
  <si>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</si>
  <si>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</si>
  <si>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</si>
  <si>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</si>
  <si>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</si>
  <si>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</si>
  <si>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</si>
  <si>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</si>
  <si>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</si>
  <si>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</si>
  <si>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</si>
  <si>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</si>
  <si>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</si>
  <si>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</si>
  <si>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</si>
  <si>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</si>
  <si>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</si>
  <si>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</si>
  <si>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</si>
  <si>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</si>
  <si>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</si>
  <si>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</si>
  <si>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</si>
  <si>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</si>
  <si>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</si>
  <si>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</si>
  <si>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</si>
  <si>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</si>
  <si>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</si>
  <si>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</si>
  <si>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</si>
  <si>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</si>
  <si>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</si>
  <si>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</si>
  <si>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</si>
  <si>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</si>
  <si>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</si>
  <si>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</si>
  <si>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</si>
  <si>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</si>
  <si>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</si>
  <si>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</si>
  <si>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</si>
  <si>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</si>
  <si>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</si>
  <si>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</si>
  <si>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</si>
  <si>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</si>
  <si>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</si>
  <si>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</si>
  <si>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</si>
  <si>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</si>
  <si>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</si>
  <si>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</si>
  <si>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</si>
  <si>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</si>
  <si>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</si>
  <si>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</si>
  <si>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</si>
  <si>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</si>
  <si>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</si>
  <si>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</si>
  <si>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1 11 07015 10 0000 120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</si>
  <si>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</si>
  <si>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</si>
  <si>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</si>
  <si>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</si>
  <si>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Платежи от государственных и муниципальных унитарных предприятий</t>
  </si>
  <si>
    <t>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</si>
  <si>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</si>
  <si>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</si>
  <si>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Доходы от перечисления части прибыли государственных и муниципальных унитарных предприятий, созданных поселениями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</si>
  <si>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</si>
  <si>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</si>
  <si>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</si>
  <si>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</si>
  <si>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</si>
  <si>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</si>
  <si>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</si>
  <si>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</si>
  <si>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</si>
  <si>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</si>
  <si>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</si>
  <si>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</si>
  <si>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</si>
  <si>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</si>
  <si>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</si>
  <si>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</si>
  <si>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</si>
  <si>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</si>
  <si>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</si>
  <si>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</si>
  <si>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</si>
  <si>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</si>
  <si>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</si>
  <si>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</si>
  <si>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</si>
  <si>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</si>
  <si>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</si>
  <si>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</si>
  <si>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</si>
  <si>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</si>
  <si>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</si>
  <si>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</si>
  <si>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</si>
  <si>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</si>
  <si>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</si>
  <si>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</si>
  <si>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</si>
  <si>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</si>
  <si>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</si>
  <si>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</si>
  <si>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</si>
  <si>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</si>
  <si>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</si>
  <si>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</si>
  <si>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</si>
  <si>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</si>
  <si>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</si>
  <si>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</si>
  <si>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</si>
  <si>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</si>
  <si>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</si>
  <si>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</si>
  <si>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</si>
  <si>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</si>
  <si>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</si>
  <si>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</si>
  <si>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</si>
  <si>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</si>
  <si>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</si>
  <si>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</si>
  <si>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Безвозмездные перечисления государственным и муниципальным организациям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</si>
  <si>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</si>
  <si>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</si>
  <si>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</si>
  <si>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</si>
  <si>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</si>
  <si>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</si>
  <si>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</si>
  <si>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</si>
  <si>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</si>
  <si>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</si>
  <si>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</si>
  <si>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</si>
  <si>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</si>
  <si>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</si>
  <si>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</si>
  <si>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</si>
  <si>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</si>
  <si>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</si>
  <si>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</si>
  <si>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</si>
  <si>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</si>
  <si>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</si>
  <si>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</si>
  <si>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</si>
  <si>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</si>
  <si>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</si>
  <si>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951.0107.0200800.880 ф.00</t>
  </si>
  <si>
    <t>951.0113.0920300.244   ф.00</t>
  </si>
  <si>
    <t>951.0113.7952700.244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</si>
  <si>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</si>
  <si>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</si>
  <si>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</si>
  <si>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</si>
  <si>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</si>
  <si>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</si>
  <si>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951.0309.7952600.244 ф.00</t>
  </si>
  <si>
    <t>Областная долгосрочная целевая программа "Развитие сети автомобильных дорог общего пользования в РО"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</si>
  <si>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</si>
  <si>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</si>
  <si>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</si>
  <si>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951.0503.7953546.244 ф.36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</si>
  <si>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</si>
  <si>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</si>
  <si>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</si>
  <si>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</si>
  <si>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</si>
  <si>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Проведение выборов глав и депутатов представительных органов сельских поселений</t>
  </si>
  <si>
    <t>Начисления на прочие выплаты</t>
  </si>
  <si>
    <t>1 06 01030 10 2000 110</t>
  </si>
  <si>
    <t>951.0503.7953546.244 ф.37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</si>
  <si>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</si>
  <si>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</si>
  <si>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</si>
  <si>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</si>
  <si>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</si>
  <si>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</si>
  <si>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Транспортные услуги</t>
  </si>
  <si>
    <t>Работы и услуги по содержанию имущества</t>
  </si>
  <si>
    <t>951.0503.7953546.244 ф.32</t>
  </si>
  <si>
    <t>Субсидии на возмещение  части платы граждан за жилое помещение и коммунальные услуги МУП "ЖКХ"</t>
  </si>
  <si>
    <t>951.0502.5210102.810 ф.16</t>
  </si>
  <si>
    <t xml:space="preserve">951.0502.5210102.810 </t>
  </si>
  <si>
    <t>951.0502.5210102.810 ф.85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</si>
  <si>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</si>
  <si>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</si>
  <si>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</si>
  <si>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</si>
  <si>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</si>
  <si>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</si>
  <si>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</si>
  <si>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</si>
  <si>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</si>
  <si>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</si>
  <si>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</si>
  <si>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</si>
  <si>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</si>
  <si>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</si>
  <si>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</si>
  <si>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1 09 04053 10 4000 110</t>
  </si>
  <si>
    <t>Работы, услуги по содержанию имущества</t>
  </si>
  <si>
    <t>951.0503.7955546.540 ф.00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</si>
  <si>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</si>
  <si>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</si>
  <si>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</si>
  <si>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</si>
  <si>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</si>
  <si>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</si>
  <si>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</si>
  <si>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</si>
  <si>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</si>
  <si>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</si>
  <si>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</si>
  <si>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</si>
  <si>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</si>
  <si>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</si>
  <si>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</si>
  <si>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</si>
  <si>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</si>
  <si>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</si>
  <si>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</si>
  <si>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</si>
  <si>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</si>
  <si>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</si>
  <si>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951.0409.5222700.244 ф.19</t>
  </si>
  <si>
    <t>1 05 01021 01 2000 110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</si>
  <si>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</si>
  <si>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2 02 04012 10 0000 151</t>
  </si>
  <si>
    <t>2 02 04012 00 0000 151</t>
  </si>
  <si>
    <t>Прочие работы, услуги</t>
  </si>
  <si>
    <t>951.0113.0900200.244  ф.00</t>
  </si>
  <si>
    <t xml:space="preserve">     225</t>
  </si>
  <si>
    <t xml:space="preserve">    251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</si>
  <si>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</si>
  <si>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</si>
  <si>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</si>
  <si>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</si>
  <si>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</si>
  <si>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</si>
  <si>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</si>
  <si>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951.0503.7955546.244 ф.32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</si>
  <si>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</si>
  <si>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</si>
  <si>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</si>
  <si>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</si>
  <si>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Средства, переданные для компенсации дополнительных расходов, возникших в результате решений принятых органами власти</t>
  </si>
  <si>
    <t>951.0801.7950801 612  ф.01</t>
  </si>
  <si>
    <t>222</t>
  </si>
  <si>
    <t>1 06 06023 10 3000 110</t>
  </si>
  <si>
    <t>1 01 02010 01 3000 110</t>
  </si>
  <si>
    <t>Средства, направленные на повышение зарплаты работникам муниципальных учреждений</t>
  </si>
  <si>
    <t>Прочие  межбюджетные трансферты</t>
  </si>
  <si>
    <t>2 07 05000 00 0000 151</t>
  </si>
  <si>
    <t>2 07 05000 10 0000 151</t>
  </si>
  <si>
    <t>Прочие  межбюджетные трансферты в бюджеты поселений</t>
  </si>
  <si>
    <t>1 05 03010 01 3000 110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</si>
  <si>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</si>
  <si>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</si>
  <si>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</si>
  <si>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Муниципальная долгосрочная целевая программа "Развитие сети внутрипоселковых дорог в Красносадовском сельском поселении "</t>
  </si>
  <si>
    <t>951.0409.5222700.244 ф.00</t>
  </si>
  <si>
    <t>1 14 02000 00 0000 410</t>
  </si>
  <si>
    <t>1 14 02053 10 0000 410</t>
  </si>
  <si>
    <t>951.0801.5220900 611  ф.16</t>
  </si>
  <si>
    <t>951.0801.5220900 611  ф.85</t>
  </si>
  <si>
    <t>января</t>
  </si>
  <si>
    <t>09.01.2013</t>
  </si>
  <si>
    <t>09</t>
  </si>
  <si>
    <t>13 г.</t>
  </si>
  <si>
    <t>951.0801.7950801 611  ф.01</t>
  </si>
  <si>
    <t>951.0503.7955546.244 ф.01</t>
  </si>
  <si>
    <t>с заключительными  оборотами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</si>
</sst>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13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" fontId="6" fillId="24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" fontId="5" fillId="24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wrapText="1" shrinkToFit="1"/>
    </xf>
    <xf numFmtId="4" fontId="6" fillId="22" borderId="13" xfId="0" applyNumberFormat="1" applyFont="1" applyFill="1" applyBorder="1" applyAlignment="1">
      <alignment horizontal="center"/>
    </xf>
    <xf numFmtId="4" fontId="6" fillId="22" borderId="20" xfId="0" applyNumberFormat="1" applyFont="1" applyFill="1" applyBorder="1" applyAlignment="1">
      <alignment horizontal="center"/>
    </xf>
    <xf numFmtId="4" fontId="6" fillId="22" borderId="21" xfId="0" applyNumberFormat="1" applyFont="1" applyFill="1" applyBorder="1" applyAlignment="1">
      <alignment horizontal="center"/>
    </xf>
    <xf numFmtId="4" fontId="6" fillId="22" borderId="22" xfId="0" applyNumberFormat="1" applyFont="1" applyFill="1" applyBorder="1" applyAlignment="1">
      <alignment horizontal="center"/>
    </xf>
    <xf numFmtId="49" fontId="6" fillId="24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3" xfId="0" applyFont="1" applyBorder="1" applyAlignment="1">
      <alignment horizontal="left" wrapText="1"/>
    </xf>
    <xf numFmtId="4" fontId="6" fillId="24" borderId="20" xfId="0" applyNumberFormat="1" applyFont="1" applyFill="1" applyBorder="1" applyAlignment="1">
      <alignment horizontal="center"/>
    </xf>
    <xf numFmtId="4" fontId="6" fillId="24" borderId="21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4" fontId="5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1" fillId="0" borderId="13" xfId="0" applyFont="1" applyBorder="1" applyAlignment="1">
      <alignment horizontal="center"/>
    </xf>
    <xf numFmtId="166" fontId="5" fillId="0" borderId="13" xfId="43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3" fontId="6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9"/>
  <sheetViews>
    <sheetView tabSelected="1" view="pageBreakPreview" zoomScaleSheetLayoutView="100" workbookViewId="0" topLeftCell="A1">
      <selection activeCell="AQ285" sqref="AQ285:BB285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6.2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67" t="s">
        <v>15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5"/>
      <c r="ES2" s="5"/>
      <c r="ET2" s="178" t="s">
        <v>0</v>
      </c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80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81" t="s">
        <v>17</v>
      </c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3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71" t="s">
        <v>336</v>
      </c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2">
        <v>2013</v>
      </c>
      <c r="CF4" s="172"/>
      <c r="CG4" s="172"/>
      <c r="CH4" s="172"/>
      <c r="CI4" s="172"/>
      <c r="CJ4" s="173" t="s">
        <v>4</v>
      </c>
      <c r="CK4" s="173"/>
      <c r="CL4" s="5"/>
      <c r="CM4" s="5"/>
      <c r="CN4" s="5"/>
      <c r="CO4" s="5"/>
      <c r="CP4" s="5"/>
      <c r="CQ4" s="5"/>
      <c r="CR4" s="5"/>
      <c r="CS4" s="171" t="s">
        <v>342</v>
      </c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66" t="s">
        <v>337</v>
      </c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4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65" t="s">
        <v>51</v>
      </c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84" t="s">
        <v>52</v>
      </c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6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65" t="s">
        <v>122</v>
      </c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66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4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66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4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196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87">
        <v>383</v>
      </c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9"/>
    </row>
    <row r="9" spans="1:166" s="4" customFormat="1" ht="15.75" customHeight="1">
      <c r="A9" s="169" t="s">
        <v>20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7"/>
    </row>
    <row r="10" spans="1:167" s="4" customFormat="1" ht="19.5" customHeight="1">
      <c r="A10" s="125" t="s">
        <v>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7"/>
      <c r="AN10" s="125" t="s">
        <v>23</v>
      </c>
      <c r="AO10" s="126"/>
      <c r="AP10" s="126"/>
      <c r="AQ10" s="126"/>
      <c r="AR10" s="126"/>
      <c r="AS10" s="127"/>
      <c r="AT10" s="125" t="s">
        <v>28</v>
      </c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7"/>
      <c r="BJ10" s="125" t="s">
        <v>144</v>
      </c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7"/>
      <c r="CF10" s="73" t="s">
        <v>24</v>
      </c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5"/>
      <c r="ET10" s="43" t="s">
        <v>29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5"/>
    </row>
    <row r="11" spans="1:167" s="4" customFormat="1" ht="109.5" customHeight="1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30"/>
      <c r="AN11" s="128"/>
      <c r="AO11" s="129"/>
      <c r="AP11" s="129"/>
      <c r="AQ11" s="129"/>
      <c r="AR11" s="129"/>
      <c r="AS11" s="130"/>
      <c r="AT11" s="128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30"/>
      <c r="BJ11" s="128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30"/>
      <c r="CF11" s="74" t="s">
        <v>145</v>
      </c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5"/>
      <c r="CW11" s="73" t="s">
        <v>25</v>
      </c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5"/>
      <c r="DN11" s="73" t="s">
        <v>26</v>
      </c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5"/>
      <c r="EE11" s="73" t="s">
        <v>27</v>
      </c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5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5"/>
    </row>
    <row r="12" spans="1:167" s="4" customFormat="1" ht="11.25" customHeight="1">
      <c r="A12" s="174">
        <v>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6"/>
      <c r="AN12" s="174">
        <v>2</v>
      </c>
      <c r="AO12" s="175"/>
      <c r="AP12" s="175"/>
      <c r="AQ12" s="175"/>
      <c r="AR12" s="175"/>
      <c r="AS12" s="176"/>
      <c r="AT12" s="174">
        <v>3</v>
      </c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6"/>
      <c r="BJ12" s="174">
        <v>4</v>
      </c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6"/>
      <c r="CF12" s="174">
        <v>5</v>
      </c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6"/>
      <c r="CW12" s="174">
        <v>6</v>
      </c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6"/>
      <c r="DN12" s="174">
        <v>7</v>
      </c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6"/>
      <c r="EE12" s="174">
        <v>8</v>
      </c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6"/>
      <c r="ET12" s="193">
        <v>9</v>
      </c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5"/>
    </row>
    <row r="13" spans="1:167" s="12" customFormat="1" ht="20.25" customHeight="1">
      <c r="A13" s="190" t="s">
        <v>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2"/>
      <c r="AN13" s="98" t="s">
        <v>30</v>
      </c>
      <c r="AO13" s="98"/>
      <c r="AP13" s="98"/>
      <c r="AQ13" s="98"/>
      <c r="AR13" s="98"/>
      <c r="AS13" s="98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41">
        <f>BJ15+BJ95</f>
        <v>6757660</v>
      </c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>
        <f>CF15+CF96</f>
        <v>6577374.67</v>
      </c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1">
        <f>CF13</f>
        <v>6577374.67</v>
      </c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11"/>
    </row>
    <row r="14" spans="1:167" s="4" customFormat="1" ht="15" customHeight="1">
      <c r="A14" s="108" t="s">
        <v>22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9" t="s">
        <v>31</v>
      </c>
      <c r="AO14" s="109"/>
      <c r="AP14" s="109"/>
      <c r="AQ14" s="109"/>
      <c r="AR14" s="109"/>
      <c r="AS14" s="109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5"/>
    </row>
    <row r="15" spans="1:167" s="12" customFormat="1" ht="18" customHeight="1">
      <c r="A15" s="95" t="s">
        <v>153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84"/>
      <c r="AO15" s="84"/>
      <c r="AP15" s="84"/>
      <c r="AQ15" s="84"/>
      <c r="AR15" s="84"/>
      <c r="AS15" s="84"/>
      <c r="AT15" s="84" t="s">
        <v>89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41">
        <f>BJ16+BJ51+BJ67+BJ78+BJ85+BJ28</f>
        <v>3200900</v>
      </c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>
        <f>CF16+CF51+CF67+CF85+CF71+CF78+CF82+CF92+CF28</f>
        <v>3020714.67</v>
      </c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1">
        <f>CF15</f>
        <v>3020714.67</v>
      </c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11"/>
    </row>
    <row r="16" spans="1:167" s="12" customFormat="1" ht="18" customHeight="1">
      <c r="A16" s="115" t="s">
        <v>173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84"/>
      <c r="AO16" s="84"/>
      <c r="AP16" s="84"/>
      <c r="AQ16" s="84"/>
      <c r="AR16" s="84"/>
      <c r="AS16" s="84"/>
      <c r="AT16" s="84" t="s">
        <v>154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41">
        <f>BJ17</f>
        <v>653900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>
        <f>CF17</f>
        <v>391820.56</v>
      </c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1">
        <f>CF16</f>
        <v>391820.56</v>
      </c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10"/>
      <c r="FJ16" s="10"/>
      <c r="FK16" s="11"/>
    </row>
    <row r="17" spans="1:167" s="12" customFormat="1" ht="18.75" customHeight="1">
      <c r="A17" s="115" t="s">
        <v>50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84"/>
      <c r="AO17" s="84"/>
      <c r="AP17" s="84"/>
      <c r="AQ17" s="84"/>
      <c r="AR17" s="84"/>
      <c r="AS17" s="84"/>
      <c r="AT17" s="84" t="s">
        <v>107</v>
      </c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41">
        <f>BJ18</f>
        <v>653900</v>
      </c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>
        <f>CF18+CF24+CF22</f>
        <v>391820.56</v>
      </c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1">
        <f>CF17</f>
        <v>391820.56</v>
      </c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10"/>
      <c r="FI17" s="10"/>
      <c r="FJ17" s="10"/>
      <c r="FK17" s="11"/>
    </row>
    <row r="18" spans="1:167" s="12" customFormat="1" ht="18" customHeight="1">
      <c r="A18" s="95" t="s">
        <v>50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84"/>
      <c r="AO18" s="84"/>
      <c r="AP18" s="84"/>
      <c r="AQ18" s="84"/>
      <c r="AR18" s="84"/>
      <c r="AS18" s="84"/>
      <c r="AT18" s="84" t="s">
        <v>198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41">
        <v>653900</v>
      </c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>
        <f>CF19+CF20+CF21</f>
        <v>385933.93</v>
      </c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1">
        <f>CF18</f>
        <v>385933.93</v>
      </c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11"/>
    </row>
    <row r="19" spans="1:170" s="4" customFormat="1" ht="15.75" customHeight="1">
      <c r="A19" s="94" t="s">
        <v>50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58"/>
      <c r="AO19" s="58"/>
      <c r="AP19" s="58"/>
      <c r="AQ19" s="58"/>
      <c r="AR19" s="58"/>
      <c r="AS19" s="58"/>
      <c r="AT19" s="58" t="s">
        <v>197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9">
        <v>0</v>
      </c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117">
        <v>384746.62</v>
      </c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59">
        <f>CF19</f>
        <v>384746.62</v>
      </c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5"/>
      <c r="FN19" s="5"/>
    </row>
    <row r="20" spans="1:170" s="4" customFormat="1" ht="15.75" customHeight="1">
      <c r="A20" s="94" t="s">
        <v>50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8"/>
      <c r="AP20" s="58"/>
      <c r="AQ20" s="58"/>
      <c r="AR20" s="58"/>
      <c r="AS20" s="58"/>
      <c r="AT20" s="58" t="s">
        <v>255</v>
      </c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9">
        <v>0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>
        <v>0</v>
      </c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59">
        <f aca="true" t="shared" si="0" ref="EE20:EE26">CF20</f>
        <v>0</v>
      </c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5"/>
      <c r="FN20" s="5"/>
    </row>
    <row r="21" spans="1:170" s="4" customFormat="1" ht="15.75" customHeight="1">
      <c r="A21" s="94" t="s">
        <v>50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58"/>
      <c r="AO21" s="58"/>
      <c r="AP21" s="58"/>
      <c r="AQ21" s="58"/>
      <c r="AR21" s="58"/>
      <c r="AS21" s="58"/>
      <c r="AT21" s="58" t="s">
        <v>320</v>
      </c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9">
        <v>0</v>
      </c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>
        <v>1187.31</v>
      </c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59">
        <f>CF21</f>
        <v>1187.31</v>
      </c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5"/>
      <c r="FN21" s="5"/>
    </row>
    <row r="22" spans="1:170" s="12" customFormat="1" ht="15.75" customHeight="1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84"/>
      <c r="AO22" s="84"/>
      <c r="AP22" s="84"/>
      <c r="AQ22" s="84"/>
      <c r="AR22" s="84"/>
      <c r="AS22" s="84"/>
      <c r="AT22" s="84" t="s">
        <v>305</v>
      </c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41">
        <v>0</v>
      </c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>
        <f>CF23</f>
        <v>576.1</v>
      </c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1">
        <f t="shared" si="0"/>
        <v>576.1</v>
      </c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11"/>
      <c r="FN22" s="11"/>
    </row>
    <row r="23" spans="1:170" s="4" customFormat="1" ht="15.75" customHeight="1">
      <c r="A23" s="94" t="s">
        <v>50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58"/>
      <c r="AO23" s="58"/>
      <c r="AP23" s="58"/>
      <c r="AQ23" s="58"/>
      <c r="AR23" s="58"/>
      <c r="AS23" s="58"/>
      <c r="AT23" s="58" t="s">
        <v>304</v>
      </c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9">
        <v>0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>
        <v>576.1</v>
      </c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59">
        <f t="shared" si="0"/>
        <v>576.1</v>
      </c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5"/>
      <c r="FN23" s="5"/>
    </row>
    <row r="24" spans="1:170" s="12" customFormat="1" ht="15.75" customHeight="1">
      <c r="A24" s="95" t="s">
        <v>50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84"/>
      <c r="AO24" s="84"/>
      <c r="AP24" s="84"/>
      <c r="AQ24" s="84"/>
      <c r="AR24" s="84"/>
      <c r="AS24" s="84"/>
      <c r="AT24" s="84" t="s">
        <v>285</v>
      </c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41">
        <v>0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>
        <f>CF25+CF26+CF27</f>
        <v>5310.53</v>
      </c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1">
        <f t="shared" si="0"/>
        <v>5310.53</v>
      </c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11"/>
      <c r="FN24" s="11"/>
    </row>
    <row r="25" spans="1:170" s="4" customFormat="1" ht="15.75" customHeight="1">
      <c r="A25" s="94" t="s">
        <v>50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58"/>
      <c r="AO25" s="58"/>
      <c r="AP25" s="58"/>
      <c r="AQ25" s="58"/>
      <c r="AR25" s="58"/>
      <c r="AS25" s="58"/>
      <c r="AT25" s="58" t="s">
        <v>256</v>
      </c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9">
        <v>0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>
        <v>4863.88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59">
        <f t="shared" si="0"/>
        <v>4863.88</v>
      </c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5"/>
      <c r="FN25" s="5"/>
    </row>
    <row r="26" spans="1:170" s="4" customFormat="1" ht="15.75" customHeight="1">
      <c r="A26" s="94" t="s">
        <v>50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58"/>
      <c r="AO26" s="58"/>
      <c r="AP26" s="58"/>
      <c r="AQ26" s="58"/>
      <c r="AR26" s="58"/>
      <c r="AS26" s="58"/>
      <c r="AT26" s="58" t="s">
        <v>257</v>
      </c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9">
        <v>0</v>
      </c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>
        <v>25.25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59">
        <f t="shared" si="0"/>
        <v>25.25</v>
      </c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5"/>
      <c r="FN26" s="5"/>
    </row>
    <row r="27" spans="1:170" s="4" customFormat="1" ht="15.75" customHeight="1">
      <c r="A27" s="94" t="s">
        <v>50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58"/>
      <c r="AO27" s="58"/>
      <c r="AP27" s="58"/>
      <c r="AQ27" s="58"/>
      <c r="AR27" s="58"/>
      <c r="AS27" s="58"/>
      <c r="AT27" s="58" t="s">
        <v>329</v>
      </c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9">
        <v>0</v>
      </c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>
        <v>421.4</v>
      </c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59">
        <f>CF27</f>
        <v>421.4</v>
      </c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5"/>
      <c r="FN27" s="5"/>
    </row>
    <row r="28" spans="1:167" s="4" customFormat="1" ht="23.25" customHeight="1">
      <c r="A28" s="85" t="s">
        <v>155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4"/>
      <c r="AO28" s="84"/>
      <c r="AP28" s="84"/>
      <c r="AQ28" s="84"/>
      <c r="AR28" s="84"/>
      <c r="AS28" s="84"/>
      <c r="AT28" s="84" t="s">
        <v>108</v>
      </c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41">
        <f>BJ29+BJ46</f>
        <v>553000</v>
      </c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>
        <f>CF46+CF29</f>
        <v>600559.44</v>
      </c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1">
        <f aca="true" t="shared" si="1" ref="EE28:EE37">CF28</f>
        <v>600559.44</v>
      </c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16"/>
      <c r="FJ28" s="16"/>
      <c r="FK28" s="5"/>
    </row>
    <row r="29" spans="1:175" s="4" customFormat="1" ht="34.5" customHeight="1">
      <c r="A29" s="95" t="s">
        <v>163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84"/>
      <c r="AO29" s="84"/>
      <c r="AP29" s="84"/>
      <c r="AQ29" s="84"/>
      <c r="AR29" s="84"/>
      <c r="AS29" s="84"/>
      <c r="AT29" s="84" t="s">
        <v>161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41">
        <f>BJ30+BJ36</f>
        <v>314900</v>
      </c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>
        <f>CF30+CF36+CF44</f>
        <v>358057.43999999994</v>
      </c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1">
        <f t="shared" si="1"/>
        <v>358057.43999999994</v>
      </c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16"/>
      <c r="FJ29" s="16"/>
      <c r="FK29" s="5"/>
      <c r="FS29" s="5"/>
    </row>
    <row r="30" spans="1:167" s="12" customFormat="1" ht="46.5" customHeight="1">
      <c r="A30" s="95" t="s">
        <v>164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84"/>
      <c r="AO30" s="84"/>
      <c r="AP30" s="84"/>
      <c r="AQ30" s="84"/>
      <c r="AR30" s="84"/>
      <c r="AS30" s="84"/>
      <c r="AT30" s="84" t="s">
        <v>199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41">
        <f>BJ31+BJ32+BJ33+BJ35</f>
        <v>299800</v>
      </c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>
        <f>CF31+CF33+CF35+CF34</f>
        <v>220554.96999999997</v>
      </c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1">
        <f t="shared" si="1"/>
        <v>220554.96999999997</v>
      </c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11"/>
    </row>
    <row r="31" spans="1:167" s="4" customFormat="1" ht="33" customHeight="1">
      <c r="A31" s="94" t="s">
        <v>164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58"/>
      <c r="AO31" s="58"/>
      <c r="AP31" s="58"/>
      <c r="AQ31" s="58"/>
      <c r="AR31" s="58"/>
      <c r="AS31" s="58"/>
      <c r="AT31" s="58" t="s">
        <v>200</v>
      </c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9">
        <v>299800</v>
      </c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>
        <f>CF32</f>
        <v>218837.12</v>
      </c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59">
        <f t="shared" si="1"/>
        <v>218837.12</v>
      </c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5"/>
    </row>
    <row r="32" spans="1:167" s="12" customFormat="1" ht="34.5" customHeight="1">
      <c r="A32" s="94" t="s">
        <v>164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84"/>
      <c r="AO32" s="68"/>
      <c r="AP32" s="68"/>
      <c r="AQ32" s="68"/>
      <c r="AR32" s="68"/>
      <c r="AS32" s="68"/>
      <c r="AT32" s="58" t="s">
        <v>194</v>
      </c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59">
        <v>0</v>
      </c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>
        <v>218837.12</v>
      </c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59">
        <f t="shared" si="1"/>
        <v>218837.12</v>
      </c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0"/>
      <c r="FI32" s="10"/>
      <c r="FJ32" s="10"/>
      <c r="FK32" s="11"/>
    </row>
    <row r="33" spans="1:167" s="4" customFormat="1" ht="36.75" customHeight="1">
      <c r="A33" s="94" t="s">
        <v>282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84"/>
      <c r="AO33" s="84"/>
      <c r="AP33" s="84"/>
      <c r="AQ33" s="84"/>
      <c r="AR33" s="84"/>
      <c r="AS33" s="84"/>
      <c r="AT33" s="58" t="s">
        <v>273</v>
      </c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59">
        <v>0</v>
      </c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>
        <v>2373.72</v>
      </c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42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42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59">
        <f t="shared" si="1"/>
        <v>2373.72</v>
      </c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42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16"/>
      <c r="FI33" s="16"/>
      <c r="FJ33" s="16"/>
      <c r="FK33" s="5"/>
    </row>
    <row r="34" spans="1:167" s="4" customFormat="1" ht="53.25" customHeight="1">
      <c r="A34" s="94" t="s">
        <v>281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84"/>
      <c r="AO34" s="84"/>
      <c r="AP34" s="84"/>
      <c r="AQ34" s="84"/>
      <c r="AR34" s="84"/>
      <c r="AS34" s="84"/>
      <c r="AT34" s="58" t="s">
        <v>306</v>
      </c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9">
        <v>0</v>
      </c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>
        <v>-880.42</v>
      </c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42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42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59">
        <f t="shared" si="1"/>
        <v>-880.42</v>
      </c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42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16"/>
      <c r="FI34" s="16"/>
      <c r="FJ34" s="16"/>
      <c r="FK34" s="5"/>
    </row>
    <row r="35" spans="1:167" s="4" customFormat="1" ht="53.25" customHeight="1">
      <c r="A35" s="94" t="s">
        <v>281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84"/>
      <c r="AO35" s="84"/>
      <c r="AP35" s="84"/>
      <c r="AQ35" s="84"/>
      <c r="AR35" s="84"/>
      <c r="AS35" s="84"/>
      <c r="AT35" s="58" t="s">
        <v>274</v>
      </c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9">
        <v>0</v>
      </c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>
        <v>224.55</v>
      </c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42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42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59">
        <f t="shared" si="1"/>
        <v>224.55</v>
      </c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42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16"/>
      <c r="FI35" s="16"/>
      <c r="FJ35" s="16"/>
      <c r="FK35" s="5"/>
    </row>
    <row r="36" spans="1:167" s="4" customFormat="1" ht="55.5" customHeight="1">
      <c r="A36" s="95" t="s">
        <v>165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84"/>
      <c r="AO36" s="84"/>
      <c r="AP36" s="84"/>
      <c r="AQ36" s="84"/>
      <c r="AR36" s="84"/>
      <c r="AS36" s="84"/>
      <c r="AT36" s="84" t="s">
        <v>202</v>
      </c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41">
        <f>BJ37</f>
        <v>15100</v>
      </c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>
        <f>CF37+CF40+CF39+CF42+CF43</f>
        <v>104338.23999999999</v>
      </c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2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42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59">
        <f t="shared" si="1"/>
        <v>104338.23999999999</v>
      </c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42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16"/>
      <c r="FI36" s="16"/>
      <c r="FJ36" s="16"/>
      <c r="FK36" s="5"/>
    </row>
    <row r="37" spans="1:167" s="12" customFormat="1" ht="35.25" customHeight="1">
      <c r="A37" s="94" t="s">
        <v>187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84"/>
      <c r="AO37" s="84"/>
      <c r="AP37" s="84"/>
      <c r="AQ37" s="84"/>
      <c r="AR37" s="84"/>
      <c r="AS37" s="84"/>
      <c r="AT37" s="58" t="s">
        <v>201</v>
      </c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>
        <v>15100</v>
      </c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>
        <f>CF38</f>
        <v>70542.38</v>
      </c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59">
        <f t="shared" si="1"/>
        <v>70542.38</v>
      </c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91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3"/>
      <c r="FK37" s="11"/>
    </row>
    <row r="38" spans="1:167" s="12" customFormat="1" ht="37.5" customHeight="1">
      <c r="A38" s="94" t="s">
        <v>187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84"/>
      <c r="AO38" s="84"/>
      <c r="AP38" s="84"/>
      <c r="AQ38" s="84"/>
      <c r="AR38" s="84"/>
      <c r="AS38" s="84"/>
      <c r="AT38" s="58" t="s">
        <v>258</v>
      </c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9">
        <v>0</v>
      </c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>
        <v>70542.38</v>
      </c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59">
        <f aca="true" t="shared" si="2" ref="EE38:EE44">CF38</f>
        <v>70542.38</v>
      </c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91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3"/>
      <c r="FK38" s="11"/>
    </row>
    <row r="39" spans="1:167" s="12" customFormat="1" ht="37.5" customHeight="1">
      <c r="A39" s="94" t="s">
        <v>187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84"/>
      <c r="AO39" s="84"/>
      <c r="AP39" s="84"/>
      <c r="AQ39" s="84"/>
      <c r="AR39" s="84"/>
      <c r="AS39" s="84"/>
      <c r="AT39" s="58" t="s">
        <v>296</v>
      </c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9">
        <v>0</v>
      </c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>
        <v>4.73</v>
      </c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59">
        <f t="shared" si="2"/>
        <v>4.73</v>
      </c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91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3"/>
      <c r="FK39" s="11"/>
    </row>
    <row r="40" spans="1:167" s="12" customFormat="1" ht="54" customHeight="1">
      <c r="A40" s="94" t="s">
        <v>280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84"/>
      <c r="AO40" s="84"/>
      <c r="AP40" s="84"/>
      <c r="AQ40" s="84"/>
      <c r="AR40" s="84"/>
      <c r="AS40" s="84"/>
      <c r="AT40" s="58" t="s">
        <v>276</v>
      </c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9">
        <v>0</v>
      </c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>
        <f>CF41</f>
        <v>20595.68</v>
      </c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59">
        <f t="shared" si="2"/>
        <v>20595.68</v>
      </c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91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3"/>
      <c r="FK40" s="11"/>
    </row>
    <row r="41" spans="1:167" s="12" customFormat="1" ht="56.25" customHeight="1">
      <c r="A41" s="105" t="s">
        <v>280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7"/>
      <c r="AN41" s="84"/>
      <c r="AO41" s="84"/>
      <c r="AP41" s="84"/>
      <c r="AQ41" s="84"/>
      <c r="AR41" s="84"/>
      <c r="AS41" s="84"/>
      <c r="AT41" s="58" t="s">
        <v>275</v>
      </c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9">
        <v>0</v>
      </c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>
        <v>20595.68</v>
      </c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59">
        <f t="shared" si="2"/>
        <v>20595.68</v>
      </c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91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3"/>
      <c r="FK41" s="11"/>
    </row>
    <row r="42" spans="1:167" s="12" customFormat="1" ht="75" customHeight="1">
      <c r="A42" s="94" t="s">
        <v>284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84"/>
      <c r="AO42" s="84"/>
      <c r="AP42" s="84"/>
      <c r="AQ42" s="84"/>
      <c r="AR42" s="84"/>
      <c r="AS42" s="84"/>
      <c r="AT42" s="58" t="s">
        <v>277</v>
      </c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9">
        <v>0</v>
      </c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>
        <v>8522.78</v>
      </c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59">
        <f t="shared" si="2"/>
        <v>8522.78</v>
      </c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91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3"/>
      <c r="FK42" s="11"/>
    </row>
    <row r="43" spans="1:167" s="12" customFormat="1" ht="72" customHeight="1">
      <c r="A43" s="94" t="s">
        <v>283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84"/>
      <c r="AO43" s="84"/>
      <c r="AP43" s="84"/>
      <c r="AQ43" s="84"/>
      <c r="AR43" s="84"/>
      <c r="AS43" s="84"/>
      <c r="AT43" s="58" t="s">
        <v>278</v>
      </c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9">
        <v>0</v>
      </c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>
        <v>4672.67</v>
      </c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59">
        <f t="shared" si="2"/>
        <v>4672.67</v>
      </c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91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3"/>
      <c r="FK43" s="11"/>
    </row>
    <row r="44" spans="1:167" s="12" customFormat="1" ht="38.25" customHeight="1">
      <c r="A44" s="95" t="s">
        <v>307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84"/>
      <c r="AO44" s="84"/>
      <c r="AP44" s="84"/>
      <c r="AQ44" s="84"/>
      <c r="AR44" s="84"/>
      <c r="AS44" s="84"/>
      <c r="AT44" s="84" t="s">
        <v>309</v>
      </c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41">
        <f>BJ45</f>
        <v>0</v>
      </c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>
        <f>CF45</f>
        <v>33164.23</v>
      </c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1">
        <f t="shared" si="2"/>
        <v>33164.23</v>
      </c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91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3"/>
      <c r="FK44" s="11"/>
    </row>
    <row r="45" spans="1:167" s="12" customFormat="1" ht="38.25" customHeight="1">
      <c r="A45" s="94" t="s">
        <v>307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84"/>
      <c r="AO45" s="84"/>
      <c r="AP45" s="84"/>
      <c r="AQ45" s="84"/>
      <c r="AR45" s="84"/>
      <c r="AS45" s="84"/>
      <c r="AT45" s="58" t="s">
        <v>308</v>
      </c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9">
        <v>0</v>
      </c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>
        <v>33164.23</v>
      </c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59">
        <f aca="true" t="shared" si="3" ref="EE45:EE57">CF45</f>
        <v>33164.23</v>
      </c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91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3"/>
      <c r="FK45" s="11"/>
    </row>
    <row r="46" spans="1:167" s="12" customFormat="1" ht="18.75" customHeight="1">
      <c r="A46" s="131" t="s">
        <v>172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84"/>
      <c r="AO46" s="84"/>
      <c r="AP46" s="84"/>
      <c r="AQ46" s="84"/>
      <c r="AR46" s="84"/>
      <c r="AS46" s="84"/>
      <c r="AT46" s="84" t="s">
        <v>203</v>
      </c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41">
        <f>BJ47</f>
        <v>238100</v>
      </c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>
        <f>CF47+CF50+CF49</f>
        <v>242502</v>
      </c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1">
        <f t="shared" si="3"/>
        <v>242502</v>
      </c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91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3"/>
      <c r="FK46" s="11"/>
    </row>
    <row r="47" spans="1:167" s="12" customFormat="1" ht="19.5" customHeight="1">
      <c r="A47" s="114" t="s">
        <v>172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84"/>
      <c r="AO47" s="84"/>
      <c r="AP47" s="84"/>
      <c r="AQ47" s="84"/>
      <c r="AR47" s="84"/>
      <c r="AS47" s="84"/>
      <c r="AT47" s="58" t="s">
        <v>204</v>
      </c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9">
        <v>238100</v>
      </c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>
        <f>CF48</f>
        <v>241552</v>
      </c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1">
        <f t="shared" si="3"/>
        <v>241552</v>
      </c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0"/>
      <c r="FI47" s="10"/>
      <c r="FJ47" s="10"/>
      <c r="FK47" s="11"/>
    </row>
    <row r="48" spans="1:167" s="12" customFormat="1" ht="19.5" customHeight="1">
      <c r="A48" s="114" t="s">
        <v>172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84"/>
      <c r="AO48" s="84"/>
      <c r="AP48" s="84"/>
      <c r="AQ48" s="84"/>
      <c r="AR48" s="84"/>
      <c r="AS48" s="84"/>
      <c r="AT48" s="58" t="s">
        <v>286</v>
      </c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9">
        <v>0</v>
      </c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>
        <v>241552</v>
      </c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1">
        <f t="shared" si="3"/>
        <v>241552</v>
      </c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0"/>
      <c r="FI48" s="10"/>
      <c r="FJ48" s="10"/>
      <c r="FK48" s="11"/>
    </row>
    <row r="49" spans="1:167" s="12" customFormat="1" ht="17.25" customHeight="1">
      <c r="A49" s="114" t="s">
        <v>172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84"/>
      <c r="AO49" s="84"/>
      <c r="AP49" s="84"/>
      <c r="AQ49" s="84"/>
      <c r="AR49" s="84"/>
      <c r="AS49" s="84"/>
      <c r="AT49" s="58" t="s">
        <v>326</v>
      </c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9">
        <v>0</v>
      </c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>
        <v>500</v>
      </c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1">
        <f>CF49</f>
        <v>500</v>
      </c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0"/>
      <c r="FI49" s="10"/>
      <c r="FJ49" s="10"/>
      <c r="FK49" s="11"/>
    </row>
    <row r="50" spans="1:167" s="12" customFormat="1" ht="17.25" customHeight="1">
      <c r="A50" s="114" t="s">
        <v>172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84"/>
      <c r="AO50" s="84"/>
      <c r="AP50" s="84"/>
      <c r="AQ50" s="84"/>
      <c r="AR50" s="84"/>
      <c r="AS50" s="84"/>
      <c r="AT50" s="58" t="s">
        <v>259</v>
      </c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9">
        <v>0</v>
      </c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>
        <v>450</v>
      </c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1">
        <f t="shared" si="3"/>
        <v>450</v>
      </c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0"/>
      <c r="FI50" s="10"/>
      <c r="FJ50" s="10"/>
      <c r="FK50" s="11"/>
    </row>
    <row r="51" spans="1:167" s="4" customFormat="1" ht="16.5" customHeight="1">
      <c r="A51" s="85" t="s">
        <v>156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58"/>
      <c r="AO51" s="58"/>
      <c r="AP51" s="58"/>
      <c r="AQ51" s="58"/>
      <c r="AR51" s="58"/>
      <c r="AS51" s="58"/>
      <c r="AT51" s="84" t="s">
        <v>110</v>
      </c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194">
        <f>BJ52+BJ56</f>
        <v>1213600</v>
      </c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41">
        <f>CF52+CF56</f>
        <v>1084389.69</v>
      </c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1">
        <f t="shared" si="3"/>
        <v>1084389.69</v>
      </c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16"/>
      <c r="FI51" s="16"/>
      <c r="FJ51" s="16"/>
      <c r="FK51" s="5"/>
    </row>
    <row r="52" spans="1:167" s="4" customFormat="1" ht="18" customHeight="1">
      <c r="A52" s="85" t="s">
        <v>109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4"/>
      <c r="AO52" s="84"/>
      <c r="AP52" s="84"/>
      <c r="AQ52" s="84"/>
      <c r="AR52" s="84"/>
      <c r="AS52" s="84"/>
      <c r="AT52" s="84" t="s">
        <v>111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41">
        <f>BJ53</f>
        <v>246900</v>
      </c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>
        <f>CF53</f>
        <v>139429.13999999998</v>
      </c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1">
        <f t="shared" si="3"/>
        <v>139429.13999999998</v>
      </c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16"/>
      <c r="FI52" s="16"/>
      <c r="FJ52" s="16"/>
      <c r="FK52" s="5"/>
    </row>
    <row r="53" spans="1:167" s="12" customFormat="1" ht="37.5" customHeight="1">
      <c r="A53" s="95" t="s">
        <v>183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84"/>
      <c r="AO53" s="84"/>
      <c r="AP53" s="84"/>
      <c r="AQ53" s="84"/>
      <c r="AR53" s="84"/>
      <c r="AS53" s="84"/>
      <c r="AT53" s="84" t="s">
        <v>90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41">
        <v>246900</v>
      </c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>
        <f>CF54+CF55</f>
        <v>139429.13999999998</v>
      </c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1">
        <f t="shared" si="3"/>
        <v>139429.13999999998</v>
      </c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91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3"/>
      <c r="FK53" s="11"/>
    </row>
    <row r="54" spans="1:167" s="4" customFormat="1" ht="18.75" customHeight="1">
      <c r="A54" s="80" t="s">
        <v>109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58"/>
      <c r="AO54" s="58"/>
      <c r="AP54" s="58"/>
      <c r="AQ54" s="58"/>
      <c r="AR54" s="58"/>
      <c r="AS54" s="58"/>
      <c r="AT54" s="58" t="s">
        <v>91</v>
      </c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9">
        <v>0</v>
      </c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>
        <v>131465.83</v>
      </c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59">
        <f t="shared" si="3"/>
        <v>131465.83</v>
      </c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45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72"/>
      <c r="FK54" s="5"/>
    </row>
    <row r="55" spans="1:167" s="4" customFormat="1" ht="18" customHeight="1">
      <c r="A55" s="80" t="s">
        <v>109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58"/>
      <c r="AO55" s="58"/>
      <c r="AP55" s="58"/>
      <c r="AQ55" s="58"/>
      <c r="AR55" s="58"/>
      <c r="AS55" s="58"/>
      <c r="AT55" s="58" t="s">
        <v>240</v>
      </c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9">
        <v>0</v>
      </c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117">
        <v>7963.31</v>
      </c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59">
        <f t="shared" si="3"/>
        <v>7963.31</v>
      </c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45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72"/>
      <c r="FK55" s="5"/>
    </row>
    <row r="56" spans="1:167" s="12" customFormat="1" ht="21.75" customHeight="1">
      <c r="A56" s="85" t="s">
        <v>92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4"/>
      <c r="AO56" s="84"/>
      <c r="AP56" s="84"/>
      <c r="AQ56" s="84"/>
      <c r="AR56" s="84"/>
      <c r="AS56" s="84"/>
      <c r="AT56" s="84" t="s">
        <v>147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41">
        <f>BJ58+BJ63</f>
        <v>966700</v>
      </c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>
        <f>CF58+CF62</f>
        <v>944960.55</v>
      </c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1">
        <f t="shared" si="3"/>
        <v>944960.55</v>
      </c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91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3"/>
      <c r="FK56" s="11"/>
    </row>
    <row r="57" spans="1:167" s="12" customFormat="1" ht="18" customHeight="1">
      <c r="A57" s="85" t="s">
        <v>174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4"/>
      <c r="AO57" s="84"/>
      <c r="AP57" s="84"/>
      <c r="AQ57" s="84"/>
      <c r="AR57" s="84"/>
      <c r="AS57" s="84"/>
      <c r="AT57" s="84" t="s">
        <v>112</v>
      </c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41">
        <f>BJ58</f>
        <v>795000</v>
      </c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>
        <f>CF58</f>
        <v>665624.56</v>
      </c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1">
        <f t="shared" si="3"/>
        <v>665624.56</v>
      </c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0"/>
      <c r="FI57" s="10"/>
      <c r="FJ57" s="10"/>
      <c r="FK57" s="11"/>
    </row>
    <row r="58" spans="1:167" s="12" customFormat="1" ht="19.5" customHeight="1">
      <c r="A58" s="85" t="s">
        <v>175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4"/>
      <c r="AO58" s="84"/>
      <c r="AP58" s="84"/>
      <c r="AQ58" s="84"/>
      <c r="AR58" s="84"/>
      <c r="AS58" s="84"/>
      <c r="AT58" s="84" t="s">
        <v>93</v>
      </c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41">
        <v>795000</v>
      </c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>
        <f>CF59+CF60+CF61</f>
        <v>665624.56</v>
      </c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1">
        <f aca="true" t="shared" si="4" ref="EE58:EE67">CF58</f>
        <v>665624.56</v>
      </c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91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3"/>
      <c r="FK58" s="11"/>
    </row>
    <row r="59" spans="1:167" s="4" customFormat="1" ht="20.25" customHeight="1">
      <c r="A59" s="80" t="s">
        <v>175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58"/>
      <c r="AO59" s="58"/>
      <c r="AP59" s="58"/>
      <c r="AQ59" s="58"/>
      <c r="AR59" s="58"/>
      <c r="AS59" s="58"/>
      <c r="AT59" s="58" t="s">
        <v>94</v>
      </c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9">
        <v>0</v>
      </c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>
        <v>660316.67</v>
      </c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59">
        <f t="shared" si="4"/>
        <v>660316.67</v>
      </c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45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72"/>
      <c r="FK59" s="5"/>
    </row>
    <row r="60" spans="1:167" s="4" customFormat="1" ht="18" customHeight="1">
      <c r="A60" s="137" t="s">
        <v>175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9"/>
      <c r="AN60" s="122"/>
      <c r="AO60" s="123"/>
      <c r="AP60" s="123"/>
      <c r="AQ60" s="123"/>
      <c r="AR60" s="123"/>
      <c r="AS60" s="124"/>
      <c r="AT60" s="122" t="s">
        <v>95</v>
      </c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4"/>
      <c r="BJ60" s="69">
        <v>0</v>
      </c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1"/>
      <c r="CF60" s="118">
        <v>4667.89</v>
      </c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20"/>
      <c r="CW60" s="45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72"/>
      <c r="DN60" s="45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72"/>
      <c r="EE60" s="69">
        <f t="shared" si="4"/>
        <v>4667.89</v>
      </c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1"/>
      <c r="ET60" s="45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72"/>
      <c r="FK60" s="5"/>
    </row>
    <row r="61" spans="1:167" s="4" customFormat="1" ht="18.75" customHeight="1">
      <c r="A61" s="137" t="s">
        <v>175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9"/>
      <c r="AN61" s="122"/>
      <c r="AO61" s="123"/>
      <c r="AP61" s="123"/>
      <c r="AQ61" s="123"/>
      <c r="AR61" s="123"/>
      <c r="AS61" s="124"/>
      <c r="AT61" s="122" t="s">
        <v>310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4"/>
      <c r="BJ61" s="69">
        <v>0</v>
      </c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1"/>
      <c r="CF61" s="69">
        <v>640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1"/>
      <c r="CW61" s="45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72"/>
      <c r="DN61" s="45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72"/>
      <c r="EE61" s="69">
        <f>CF61</f>
        <v>640</v>
      </c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1"/>
      <c r="ET61" s="45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72"/>
      <c r="FK61" s="5"/>
    </row>
    <row r="62" spans="1:167" s="4" customFormat="1" ht="18" customHeight="1">
      <c r="A62" s="85" t="s">
        <v>176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58"/>
      <c r="AO62" s="58"/>
      <c r="AP62" s="58"/>
      <c r="AQ62" s="58"/>
      <c r="AR62" s="58"/>
      <c r="AS62" s="58"/>
      <c r="AT62" s="84" t="s">
        <v>113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41">
        <f>BJ63</f>
        <v>171700</v>
      </c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>
        <f>CF63</f>
        <v>279335.99</v>
      </c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1">
        <f t="shared" si="4"/>
        <v>279335.99</v>
      </c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16"/>
      <c r="FI62" s="16"/>
      <c r="FJ62" s="16"/>
      <c r="FK62" s="5"/>
    </row>
    <row r="63" spans="1:167" s="12" customFormat="1" ht="19.5" customHeight="1">
      <c r="A63" s="85" t="s">
        <v>176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4"/>
      <c r="AO63" s="84"/>
      <c r="AP63" s="84"/>
      <c r="AQ63" s="84"/>
      <c r="AR63" s="84"/>
      <c r="AS63" s="84"/>
      <c r="AT63" s="84" t="s">
        <v>96</v>
      </c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41">
        <v>171700</v>
      </c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>
        <f>CF64+CF65+CF66</f>
        <v>279335.99</v>
      </c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1">
        <f t="shared" si="4"/>
        <v>279335.99</v>
      </c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91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3"/>
      <c r="FK63" s="11"/>
    </row>
    <row r="64" spans="1:167" s="4" customFormat="1" ht="20.25" customHeight="1">
      <c r="A64" s="80" t="s">
        <v>176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58"/>
      <c r="AO64" s="58"/>
      <c r="AP64" s="58"/>
      <c r="AQ64" s="58"/>
      <c r="AR64" s="58"/>
      <c r="AS64" s="58"/>
      <c r="AT64" s="58" t="s">
        <v>97</v>
      </c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9">
        <v>0</v>
      </c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>
        <v>274988.16</v>
      </c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59">
        <f t="shared" si="4"/>
        <v>274988.16</v>
      </c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45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72"/>
      <c r="FK64" s="5"/>
    </row>
    <row r="65" spans="1:167" s="4" customFormat="1" ht="18" customHeight="1">
      <c r="A65" s="80" t="s">
        <v>176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58"/>
      <c r="AO65" s="58"/>
      <c r="AP65" s="58"/>
      <c r="AQ65" s="58"/>
      <c r="AR65" s="58"/>
      <c r="AS65" s="58"/>
      <c r="AT65" s="58" t="s">
        <v>287</v>
      </c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9">
        <v>0</v>
      </c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>
        <v>118.43</v>
      </c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59">
        <f>CF65</f>
        <v>118.43</v>
      </c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45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72"/>
      <c r="FK65" s="5"/>
    </row>
    <row r="66" spans="1:167" s="4" customFormat="1" ht="18" customHeight="1">
      <c r="A66" s="80" t="s">
        <v>176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58"/>
      <c r="AO66" s="58"/>
      <c r="AP66" s="58"/>
      <c r="AQ66" s="58"/>
      <c r="AR66" s="58"/>
      <c r="AS66" s="58"/>
      <c r="AT66" s="58" t="s">
        <v>319</v>
      </c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9">
        <v>0</v>
      </c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>
        <v>4229.4</v>
      </c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59">
        <f>CF66</f>
        <v>4229.4</v>
      </c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45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72"/>
      <c r="FK66" s="5"/>
    </row>
    <row r="67" spans="1:167" s="12" customFormat="1" ht="19.5" customHeight="1">
      <c r="A67" s="85" t="s">
        <v>157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4"/>
      <c r="AO67" s="84"/>
      <c r="AP67" s="84"/>
      <c r="AQ67" s="84"/>
      <c r="AR67" s="84"/>
      <c r="AS67" s="84"/>
      <c r="AT67" s="84" t="s">
        <v>98</v>
      </c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41">
        <f>BJ68</f>
        <v>7000</v>
      </c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>
        <f>CF68</f>
        <v>38360</v>
      </c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1">
        <f t="shared" si="4"/>
        <v>38360</v>
      </c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91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3"/>
      <c r="FK67" s="11"/>
    </row>
    <row r="68" spans="1:167" s="12" customFormat="1" ht="57.75" customHeight="1">
      <c r="A68" s="94" t="s">
        <v>177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58"/>
      <c r="AO68" s="58"/>
      <c r="AP68" s="58"/>
      <c r="AQ68" s="58"/>
      <c r="AR68" s="58"/>
      <c r="AS68" s="58"/>
      <c r="AT68" s="58" t="s">
        <v>114</v>
      </c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9">
        <f>BJ69</f>
        <v>7000</v>
      </c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>
        <f>CF69</f>
        <v>38360</v>
      </c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59">
        <f>CF68</f>
        <v>38360</v>
      </c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91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3"/>
      <c r="FI68" s="10"/>
      <c r="FJ68" s="10"/>
      <c r="FK68" s="11"/>
    </row>
    <row r="69" spans="1:167" s="12" customFormat="1" ht="93.75" customHeight="1">
      <c r="A69" s="114" t="s">
        <v>178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58"/>
      <c r="AO69" s="58"/>
      <c r="AP69" s="58"/>
      <c r="AQ69" s="58"/>
      <c r="AR69" s="58"/>
      <c r="AS69" s="58"/>
      <c r="AT69" s="58" t="s">
        <v>195</v>
      </c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9">
        <v>7000</v>
      </c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>
        <f>CF70</f>
        <v>38360</v>
      </c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59">
        <f>CF69</f>
        <v>38360</v>
      </c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91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3"/>
      <c r="FI69" s="10"/>
      <c r="FJ69" s="10"/>
      <c r="FK69" s="11"/>
    </row>
    <row r="70" spans="1:167" s="12" customFormat="1" ht="90.75" customHeight="1">
      <c r="A70" s="114" t="s">
        <v>178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58"/>
      <c r="AO70" s="58"/>
      <c r="AP70" s="58"/>
      <c r="AQ70" s="58"/>
      <c r="AR70" s="58"/>
      <c r="AS70" s="58"/>
      <c r="AT70" s="58" t="s">
        <v>103</v>
      </c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9">
        <v>0</v>
      </c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>
        <v>38360</v>
      </c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59">
        <f>CF70</f>
        <v>38360</v>
      </c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91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3"/>
      <c r="FI70" s="10"/>
      <c r="FJ70" s="10"/>
      <c r="FK70" s="11"/>
    </row>
    <row r="71" spans="1:167" s="4" customFormat="1" ht="55.5" customHeight="1">
      <c r="A71" s="131" t="s">
        <v>260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58"/>
      <c r="AO71" s="58"/>
      <c r="AP71" s="58"/>
      <c r="AQ71" s="58"/>
      <c r="AR71" s="58"/>
      <c r="AS71" s="58"/>
      <c r="AT71" s="84" t="s">
        <v>261</v>
      </c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41">
        <v>0</v>
      </c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>
        <f>CF72</f>
        <v>2.670000000000016</v>
      </c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1">
        <f aca="true" t="shared" si="5" ref="EE71:EE76">CF71</f>
        <v>2.670000000000016</v>
      </c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16"/>
      <c r="FI71" s="16"/>
      <c r="FJ71" s="16"/>
      <c r="FK71" s="5"/>
    </row>
    <row r="72" spans="1:167" s="12" customFormat="1" ht="20.25" customHeight="1">
      <c r="A72" s="85" t="s">
        <v>262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4"/>
      <c r="AO72" s="84"/>
      <c r="AP72" s="84"/>
      <c r="AQ72" s="84"/>
      <c r="AR72" s="84"/>
      <c r="AS72" s="84"/>
      <c r="AT72" s="84" t="s">
        <v>263</v>
      </c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41">
        <v>0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>
        <f>CF74</f>
        <v>2.670000000000016</v>
      </c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1">
        <f t="shared" si="5"/>
        <v>2.670000000000016</v>
      </c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91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3"/>
      <c r="FK72" s="11"/>
    </row>
    <row r="73" spans="1:167" s="12" customFormat="1" ht="36" customHeight="1">
      <c r="A73" s="95" t="s">
        <v>264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84"/>
      <c r="AO73" s="84"/>
      <c r="AP73" s="84"/>
      <c r="AQ73" s="84"/>
      <c r="AR73" s="84"/>
      <c r="AS73" s="84"/>
      <c r="AT73" s="84" t="s">
        <v>265</v>
      </c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41">
        <v>0</v>
      </c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>
        <f>CF74</f>
        <v>2.670000000000016</v>
      </c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1">
        <f>CF73</f>
        <v>2.670000000000016</v>
      </c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0"/>
      <c r="FI73" s="10"/>
      <c r="FJ73" s="10"/>
      <c r="FK73" s="11"/>
    </row>
    <row r="74" spans="1:167" s="12" customFormat="1" ht="18.75" customHeight="1">
      <c r="A74" s="85" t="s">
        <v>266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4"/>
      <c r="AO74" s="84"/>
      <c r="AP74" s="84"/>
      <c r="AQ74" s="84"/>
      <c r="AR74" s="84"/>
      <c r="AS74" s="84"/>
      <c r="AT74" s="84" t="s">
        <v>267</v>
      </c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41">
        <v>0</v>
      </c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>
        <f>CF75+CF76+CF77</f>
        <v>2.670000000000016</v>
      </c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1">
        <f t="shared" si="5"/>
        <v>2.670000000000016</v>
      </c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0"/>
      <c r="FI74" s="10"/>
      <c r="FJ74" s="10"/>
      <c r="FK74" s="11"/>
    </row>
    <row r="75" spans="1:167" s="4" customFormat="1" ht="19.5" customHeight="1">
      <c r="A75" s="80" t="s">
        <v>266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58"/>
      <c r="AO75" s="58"/>
      <c r="AP75" s="58"/>
      <c r="AQ75" s="58"/>
      <c r="AR75" s="58"/>
      <c r="AS75" s="58"/>
      <c r="AT75" s="58" t="s">
        <v>268</v>
      </c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9">
        <v>0</v>
      </c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>
        <v>75</v>
      </c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59">
        <f t="shared" si="5"/>
        <v>75</v>
      </c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45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72"/>
      <c r="FK75" s="5"/>
    </row>
    <row r="76" spans="1:167" s="4" customFormat="1" ht="21" customHeight="1">
      <c r="A76" s="80" t="s">
        <v>266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58"/>
      <c r="AO76" s="58"/>
      <c r="AP76" s="58"/>
      <c r="AQ76" s="58"/>
      <c r="AR76" s="58"/>
      <c r="AS76" s="58"/>
      <c r="AT76" s="58" t="s">
        <v>269</v>
      </c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9">
        <v>0</v>
      </c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>
        <v>77.67</v>
      </c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59">
        <f t="shared" si="5"/>
        <v>77.67</v>
      </c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45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72"/>
      <c r="FK76" s="5"/>
    </row>
    <row r="77" spans="1:167" s="4" customFormat="1" ht="21" customHeight="1">
      <c r="A77" s="80" t="s">
        <v>266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58"/>
      <c r="AO77" s="58"/>
      <c r="AP77" s="58"/>
      <c r="AQ77" s="58"/>
      <c r="AR77" s="58"/>
      <c r="AS77" s="58"/>
      <c r="AT77" s="58" t="s">
        <v>270</v>
      </c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9">
        <v>0</v>
      </c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>
        <v>-150</v>
      </c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59">
        <f>CF77</f>
        <v>-150</v>
      </c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45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72"/>
      <c r="FK77" s="5"/>
    </row>
    <row r="78" spans="1:167" s="4" customFormat="1" ht="57.75" customHeight="1">
      <c r="A78" s="131" t="s">
        <v>158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58"/>
      <c r="AO78" s="58"/>
      <c r="AP78" s="58"/>
      <c r="AQ78" s="58"/>
      <c r="AR78" s="58"/>
      <c r="AS78" s="58"/>
      <c r="AT78" s="84" t="s">
        <v>115</v>
      </c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41">
        <f>BJ79+BJ82</f>
        <v>61400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>
        <f>CF79</f>
        <v>139726.21</v>
      </c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1">
        <f aca="true" t="shared" si="6" ref="EE78:EE84">CF78</f>
        <v>139726.21</v>
      </c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5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72"/>
      <c r="FI78" s="16"/>
      <c r="FJ78" s="16"/>
      <c r="FK78" s="5"/>
    </row>
    <row r="79" spans="1:167" s="12" customFormat="1" ht="36" customHeight="1">
      <c r="A79" s="131" t="s">
        <v>179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84"/>
      <c r="AO79" s="84"/>
      <c r="AP79" s="84"/>
      <c r="AQ79" s="84"/>
      <c r="AR79" s="84"/>
      <c r="AS79" s="84"/>
      <c r="AT79" s="84" t="s">
        <v>116</v>
      </c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41">
        <f>BJ80</f>
        <v>59400</v>
      </c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>
        <f>CF80</f>
        <v>139726.21</v>
      </c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1">
        <f t="shared" si="6"/>
        <v>139726.21</v>
      </c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91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3"/>
      <c r="FK79" s="11"/>
    </row>
    <row r="80" spans="1:167" s="12" customFormat="1" ht="18.75" customHeight="1">
      <c r="A80" s="131" t="s">
        <v>117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84"/>
      <c r="AO80" s="84"/>
      <c r="AP80" s="84"/>
      <c r="AQ80" s="84"/>
      <c r="AR80" s="84"/>
      <c r="AS80" s="84"/>
      <c r="AT80" s="84" t="s">
        <v>118</v>
      </c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41">
        <f>BJ81</f>
        <v>59400</v>
      </c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>
        <f>CF81</f>
        <v>139726.21</v>
      </c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1">
        <f t="shared" si="6"/>
        <v>139726.21</v>
      </c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91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3"/>
      <c r="FK80" s="11"/>
    </row>
    <row r="81" spans="1:167" s="4" customFormat="1" ht="21" customHeight="1">
      <c r="A81" s="80" t="s">
        <v>117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58"/>
      <c r="AO81" s="58"/>
      <c r="AP81" s="58"/>
      <c r="AQ81" s="58"/>
      <c r="AR81" s="58"/>
      <c r="AS81" s="58"/>
      <c r="AT81" s="58" t="s">
        <v>279</v>
      </c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9">
        <v>59400</v>
      </c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>
        <v>139726.21</v>
      </c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59">
        <f t="shared" si="6"/>
        <v>139726.21</v>
      </c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45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72"/>
      <c r="FK81" s="5"/>
    </row>
    <row r="82" spans="1:167" s="4" customFormat="1" ht="38.25" customHeight="1">
      <c r="A82" s="131" t="s">
        <v>126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84"/>
      <c r="AO82" s="84"/>
      <c r="AP82" s="84"/>
      <c r="AQ82" s="84"/>
      <c r="AR82" s="84"/>
      <c r="AS82" s="84"/>
      <c r="AT82" s="84" t="s">
        <v>127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41">
        <f>BJ83</f>
        <v>2000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>
        <f>CF83</f>
        <v>0</v>
      </c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59">
        <f t="shared" si="6"/>
        <v>0</v>
      </c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16"/>
      <c r="FI82" s="16"/>
      <c r="FJ82" s="16"/>
      <c r="FK82" s="5"/>
    </row>
    <row r="83" spans="1:167" s="4" customFormat="1" ht="56.25" customHeight="1">
      <c r="A83" s="114" t="s">
        <v>128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58"/>
      <c r="AO83" s="58"/>
      <c r="AP83" s="58"/>
      <c r="AQ83" s="58"/>
      <c r="AR83" s="58"/>
      <c r="AS83" s="58"/>
      <c r="AT83" s="58" t="s">
        <v>129</v>
      </c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9">
        <f>BJ84</f>
        <v>2000</v>
      </c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>
        <f>CF84</f>
        <v>0</v>
      </c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59">
        <f t="shared" si="6"/>
        <v>0</v>
      </c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16"/>
      <c r="FI83" s="16"/>
      <c r="FJ83" s="16"/>
      <c r="FK83" s="5"/>
    </row>
    <row r="84" spans="1:167" s="4" customFormat="1" ht="54" customHeight="1">
      <c r="A84" s="114" t="s">
        <v>130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58"/>
      <c r="AO84" s="58"/>
      <c r="AP84" s="58"/>
      <c r="AQ84" s="58"/>
      <c r="AR84" s="58"/>
      <c r="AS84" s="58"/>
      <c r="AT84" s="58" t="s">
        <v>121</v>
      </c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9">
        <v>2000</v>
      </c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>
        <v>0</v>
      </c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59">
        <f t="shared" si="6"/>
        <v>0</v>
      </c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16"/>
      <c r="FI84" s="16"/>
      <c r="FJ84" s="16"/>
      <c r="FK84" s="5"/>
    </row>
    <row r="85" spans="1:167" s="4" customFormat="1" ht="36.75" customHeight="1">
      <c r="A85" s="95" t="s">
        <v>159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84"/>
      <c r="AO85" s="84"/>
      <c r="AP85" s="84"/>
      <c r="AQ85" s="84"/>
      <c r="AR85" s="84"/>
      <c r="AS85" s="84"/>
      <c r="AT85" s="84" t="s">
        <v>120</v>
      </c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41">
        <f>BJ89+BJ86</f>
        <v>712000</v>
      </c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>
        <f>CF89+CF86</f>
        <v>765856.1</v>
      </c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1">
        <f aca="true" t="shared" si="7" ref="EE85:EE99">CF85</f>
        <v>765856.1</v>
      </c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91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3"/>
      <c r="FK85" s="5"/>
    </row>
    <row r="86" spans="1:176" s="39" customFormat="1" ht="39" customHeight="1">
      <c r="A86" s="133" t="s">
        <v>327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4"/>
      <c r="AL86" s="35"/>
      <c r="AM86" s="35"/>
      <c r="AN86" s="36"/>
      <c r="AO86" s="36"/>
      <c r="AP86" s="36"/>
      <c r="AQ86" s="36"/>
      <c r="AR86" s="36"/>
      <c r="AS86" s="36"/>
      <c r="AT86" s="121" t="s">
        <v>332</v>
      </c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76">
        <f>BJ87</f>
        <v>100000</v>
      </c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>
        <f>CF87</f>
        <v>110808.6</v>
      </c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76">
        <f>CF86</f>
        <v>110808.6</v>
      </c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148"/>
      <c r="EU86" s="149"/>
      <c r="EV86" s="149"/>
      <c r="EW86" s="149"/>
      <c r="EX86" s="149"/>
      <c r="EY86" s="149"/>
      <c r="EZ86" s="149"/>
      <c r="FA86" s="149"/>
      <c r="FB86" s="149"/>
      <c r="FC86" s="149"/>
      <c r="FD86" s="149"/>
      <c r="FE86" s="149"/>
      <c r="FF86" s="149"/>
      <c r="FG86" s="149"/>
      <c r="FH86" s="149"/>
      <c r="FI86" s="149"/>
      <c r="FJ86" s="150"/>
      <c r="FK86" s="37"/>
      <c r="FL86" s="38"/>
      <c r="FM86" s="38"/>
      <c r="FN86" s="38"/>
      <c r="FO86" s="38"/>
      <c r="FP86" s="38"/>
      <c r="FQ86" s="38"/>
      <c r="FR86" s="38"/>
      <c r="FS86" s="38"/>
      <c r="FT86" s="38"/>
    </row>
    <row r="87" spans="1:176" s="39" customFormat="1" ht="40.5" customHeight="1">
      <c r="A87" s="135" t="s">
        <v>328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6"/>
      <c r="AL87" s="35"/>
      <c r="AM87" s="35"/>
      <c r="AN87" s="36"/>
      <c r="AO87" s="36"/>
      <c r="AP87" s="36"/>
      <c r="AQ87" s="36"/>
      <c r="AR87" s="36"/>
      <c r="AS87" s="36"/>
      <c r="AT87" s="121" t="s">
        <v>333</v>
      </c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76">
        <v>100000</v>
      </c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>
        <v>110808.6</v>
      </c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76">
        <f>CF87</f>
        <v>110808.6</v>
      </c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148"/>
      <c r="EU87" s="149"/>
      <c r="EV87" s="149"/>
      <c r="EW87" s="149"/>
      <c r="EX87" s="149"/>
      <c r="EY87" s="149"/>
      <c r="EZ87" s="149"/>
      <c r="FA87" s="149"/>
      <c r="FB87" s="149"/>
      <c r="FC87" s="149"/>
      <c r="FD87" s="149"/>
      <c r="FE87" s="149"/>
      <c r="FF87" s="149"/>
      <c r="FG87" s="149"/>
      <c r="FH87" s="149"/>
      <c r="FI87" s="149"/>
      <c r="FJ87" s="150"/>
      <c r="FK87" s="37"/>
      <c r="FL87" s="38"/>
      <c r="FM87" s="38"/>
      <c r="FN87" s="38"/>
      <c r="FO87" s="38"/>
      <c r="FP87" s="38"/>
      <c r="FQ87" s="38"/>
      <c r="FR87" s="38"/>
      <c r="FS87" s="38"/>
      <c r="FT87" s="38"/>
    </row>
    <row r="88" spans="1:167" s="12" customFormat="1" ht="38.25" customHeight="1">
      <c r="A88" s="77" t="s">
        <v>140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9"/>
      <c r="AN88" s="122"/>
      <c r="AO88" s="123"/>
      <c r="AP88" s="123"/>
      <c r="AQ88" s="123"/>
      <c r="AR88" s="123"/>
      <c r="AS88" s="124"/>
      <c r="AT88" s="122" t="s">
        <v>105</v>
      </c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4"/>
      <c r="BJ88" s="69">
        <f>BJ89</f>
        <v>612000</v>
      </c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1"/>
      <c r="CF88" s="69">
        <f>CF89</f>
        <v>655047.5</v>
      </c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1"/>
      <c r="CW88" s="45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72"/>
      <c r="DN88" s="45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72"/>
      <c r="EE88" s="69">
        <f>CF88</f>
        <v>655047.5</v>
      </c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1"/>
      <c r="ET88" s="91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3"/>
      <c r="FK88" s="11"/>
    </row>
    <row r="89" spans="1:167" s="12" customFormat="1" ht="38.25" customHeight="1">
      <c r="A89" s="94" t="s">
        <v>140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58"/>
      <c r="AO89" s="58"/>
      <c r="AP89" s="58"/>
      <c r="AQ89" s="58"/>
      <c r="AR89" s="58"/>
      <c r="AS89" s="58"/>
      <c r="AT89" s="58" t="s">
        <v>105</v>
      </c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9">
        <f>BJ90</f>
        <v>612000</v>
      </c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>
        <f>CF90</f>
        <v>655047.5</v>
      </c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59">
        <f t="shared" si="7"/>
        <v>655047.5</v>
      </c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91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3"/>
      <c r="FK89" s="11"/>
    </row>
    <row r="90" spans="1:167" s="12" customFormat="1" ht="54.75" customHeight="1">
      <c r="A90" s="94" t="s">
        <v>141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58"/>
      <c r="AO90" s="58"/>
      <c r="AP90" s="58"/>
      <c r="AQ90" s="58"/>
      <c r="AR90" s="58"/>
      <c r="AS90" s="58"/>
      <c r="AT90" s="58" t="s">
        <v>119</v>
      </c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9">
        <f>BJ91</f>
        <v>612000</v>
      </c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>
        <f>CF91</f>
        <v>655047.5</v>
      </c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59">
        <f t="shared" si="7"/>
        <v>655047.5</v>
      </c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91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3"/>
      <c r="FK90" s="11"/>
    </row>
    <row r="91" spans="1:167" s="4" customFormat="1" ht="72.75" customHeight="1">
      <c r="A91" s="94" t="s">
        <v>142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58"/>
      <c r="AO91" s="58"/>
      <c r="AP91" s="58"/>
      <c r="AQ91" s="58"/>
      <c r="AR91" s="58"/>
      <c r="AS91" s="58"/>
      <c r="AT91" s="58" t="s">
        <v>205</v>
      </c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9">
        <v>612000</v>
      </c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>
        <v>655047.5</v>
      </c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59">
        <f t="shared" si="7"/>
        <v>655047.5</v>
      </c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45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72"/>
      <c r="FK91" s="5"/>
    </row>
    <row r="92" spans="1:167" s="4" customFormat="1" ht="27" customHeight="1">
      <c r="A92" s="85" t="s">
        <v>288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4"/>
      <c r="AO92" s="84"/>
      <c r="AP92" s="84"/>
      <c r="AQ92" s="84"/>
      <c r="AR92" s="84"/>
      <c r="AS92" s="84"/>
      <c r="AT92" s="84" t="s">
        <v>289</v>
      </c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41">
        <f>BJ94</f>
        <v>0</v>
      </c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>
        <f>CF94</f>
        <v>0</v>
      </c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1">
        <f>EE94</f>
        <v>0</v>
      </c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16"/>
      <c r="FI92" s="16"/>
      <c r="FJ92" s="16"/>
      <c r="FK92" s="5"/>
    </row>
    <row r="93" spans="1:167" s="4" customFormat="1" ht="23.25" customHeight="1">
      <c r="A93" s="80" t="s">
        <v>290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4"/>
      <c r="AO93" s="84"/>
      <c r="AP93" s="84"/>
      <c r="AQ93" s="84"/>
      <c r="AR93" s="84"/>
      <c r="AS93" s="84"/>
      <c r="AT93" s="84" t="s">
        <v>291</v>
      </c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41">
        <v>0</v>
      </c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>
        <f>CF94</f>
        <v>0</v>
      </c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1">
        <f>CF93</f>
        <v>0</v>
      </c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5"/>
    </row>
    <row r="94" spans="1:167" s="12" customFormat="1" ht="38.25" customHeight="1">
      <c r="A94" s="94" t="s">
        <v>292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58"/>
      <c r="AO94" s="58"/>
      <c r="AP94" s="58"/>
      <c r="AQ94" s="58"/>
      <c r="AR94" s="58"/>
      <c r="AS94" s="58"/>
      <c r="AT94" s="58" t="s">
        <v>293</v>
      </c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9">
        <v>0</v>
      </c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>
        <v>0</v>
      </c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59">
        <f>CF94</f>
        <v>0</v>
      </c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11"/>
    </row>
    <row r="95" spans="1:167" s="12" customFormat="1" ht="22.5" customHeight="1">
      <c r="A95" s="95" t="s">
        <v>160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84"/>
      <c r="AO95" s="84"/>
      <c r="AP95" s="84"/>
      <c r="AQ95" s="84"/>
      <c r="AR95" s="84"/>
      <c r="AS95" s="84"/>
      <c r="AT95" s="84" t="s">
        <v>131</v>
      </c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41">
        <f>BJ96+BJ109</f>
        <v>3556760</v>
      </c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>
        <f>CF96</f>
        <v>3556660</v>
      </c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1">
        <f t="shared" si="7"/>
        <v>3556660</v>
      </c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91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3"/>
      <c r="FK95" s="11"/>
    </row>
    <row r="96" spans="1:256" s="12" customFormat="1" ht="57" customHeight="1">
      <c r="A96" s="95" t="s">
        <v>180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84"/>
      <c r="AO96" s="84"/>
      <c r="AP96" s="84"/>
      <c r="AQ96" s="84"/>
      <c r="AR96" s="84"/>
      <c r="AS96" s="84"/>
      <c r="AT96" s="84" t="s">
        <v>99</v>
      </c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41">
        <f>BJ97+BJ100+BJ107+BJ105</f>
        <v>3556760</v>
      </c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>
        <f>CF97+CF100+CF107+CF105</f>
        <v>3556660</v>
      </c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1">
        <f t="shared" si="7"/>
        <v>3556660</v>
      </c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91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3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2" customFormat="1" ht="42" customHeight="1">
      <c r="A97" s="95" t="s">
        <v>132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84"/>
      <c r="AO97" s="84"/>
      <c r="AP97" s="84"/>
      <c r="AQ97" s="84"/>
      <c r="AR97" s="84"/>
      <c r="AS97" s="84"/>
      <c r="AT97" s="84" t="s">
        <v>133</v>
      </c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41">
        <f>BJ99</f>
        <v>2357000</v>
      </c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>
        <f>CF99</f>
        <v>2357000</v>
      </c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1">
        <f t="shared" si="7"/>
        <v>2357000</v>
      </c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91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3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4" customFormat="1" ht="27.75" customHeight="1">
      <c r="A98" s="94" t="s">
        <v>135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58"/>
      <c r="AO98" s="58"/>
      <c r="AP98" s="58"/>
      <c r="AQ98" s="58"/>
      <c r="AR98" s="58"/>
      <c r="AS98" s="58"/>
      <c r="AT98" s="58" t="s">
        <v>134</v>
      </c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9">
        <f>BJ99</f>
        <v>2357000</v>
      </c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>
        <f>CF99</f>
        <v>2357000</v>
      </c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42" t="s">
        <v>123</v>
      </c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59">
        <f t="shared" si="7"/>
        <v>2357000</v>
      </c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45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72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4" customFormat="1" ht="39" customHeight="1">
      <c r="A99" s="94" t="s">
        <v>136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58"/>
      <c r="AO99" s="58"/>
      <c r="AP99" s="58"/>
      <c r="AQ99" s="58"/>
      <c r="AR99" s="58"/>
      <c r="AS99" s="58"/>
      <c r="AT99" s="58" t="s">
        <v>100</v>
      </c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9">
        <v>2357000</v>
      </c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>
        <v>2357000</v>
      </c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59">
        <f t="shared" si="7"/>
        <v>2357000</v>
      </c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45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72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12" customFormat="1" ht="40.5" customHeight="1">
      <c r="A100" s="95" t="s">
        <v>167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84"/>
      <c r="AO100" s="84"/>
      <c r="AP100" s="84"/>
      <c r="AQ100" s="84"/>
      <c r="AR100" s="84"/>
      <c r="AS100" s="84"/>
      <c r="AT100" s="84" t="s">
        <v>137</v>
      </c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41">
        <f>BJ101+BJ103</f>
        <v>139500</v>
      </c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>
        <f>CF101+CF103</f>
        <v>139500</v>
      </c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1">
        <f aca="true" t="shared" si="8" ref="EE100:EE108">CF100</f>
        <v>139500</v>
      </c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91"/>
      <c r="EU100" s="92"/>
      <c r="EV100" s="92"/>
      <c r="EW100" s="92"/>
      <c r="EX100" s="92"/>
      <c r="EY100" s="92"/>
      <c r="EZ100" s="92"/>
      <c r="FA100" s="92"/>
      <c r="FB100" s="92"/>
      <c r="FC100" s="92"/>
      <c r="FD100" s="92"/>
      <c r="FE100" s="92"/>
      <c r="FF100" s="92"/>
      <c r="FG100" s="92"/>
      <c r="FH100" s="92"/>
      <c r="FI100" s="92"/>
      <c r="FJ100" s="93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2" customFormat="1" ht="42" customHeight="1">
      <c r="A101" s="95" t="s">
        <v>181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84"/>
      <c r="AO101" s="84"/>
      <c r="AP101" s="84"/>
      <c r="AQ101" s="84"/>
      <c r="AR101" s="84"/>
      <c r="AS101" s="84"/>
      <c r="AT101" s="84" t="s">
        <v>166</v>
      </c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41">
        <f>BJ102</f>
        <v>139300</v>
      </c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>
        <f>CF102</f>
        <v>139300</v>
      </c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1">
        <f t="shared" si="8"/>
        <v>139300</v>
      </c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91"/>
      <c r="EU101" s="92"/>
      <c r="EV101" s="92"/>
      <c r="EW101" s="92"/>
      <c r="EX101" s="92"/>
      <c r="EY101" s="92"/>
      <c r="EZ101" s="92"/>
      <c r="FA101" s="92"/>
      <c r="FB101" s="92"/>
      <c r="FC101" s="92"/>
      <c r="FD101" s="92"/>
      <c r="FE101" s="92"/>
      <c r="FF101" s="92"/>
      <c r="FG101" s="92"/>
      <c r="FH101" s="92"/>
      <c r="FI101" s="92"/>
      <c r="FJ101" s="93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17" customFormat="1" ht="42.75" customHeight="1">
      <c r="A102" s="94" t="s">
        <v>181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58"/>
      <c r="AO102" s="58"/>
      <c r="AP102" s="58"/>
      <c r="AQ102" s="58"/>
      <c r="AR102" s="58"/>
      <c r="AS102" s="58"/>
      <c r="AT102" s="58" t="s">
        <v>101</v>
      </c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9">
        <v>139300</v>
      </c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>
        <v>139300</v>
      </c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59">
        <f t="shared" si="8"/>
        <v>139300</v>
      </c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45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72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166" s="11" customFormat="1" ht="56.25" customHeight="1">
      <c r="A103" s="95" t="s">
        <v>186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84"/>
      <c r="AO103" s="84"/>
      <c r="AP103" s="84"/>
      <c r="AQ103" s="84"/>
      <c r="AR103" s="84"/>
      <c r="AS103" s="84"/>
      <c r="AT103" s="84" t="s">
        <v>185</v>
      </c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41">
        <f>BJ104</f>
        <v>200</v>
      </c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>
        <f>CF104</f>
        <v>200</v>
      </c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1">
        <f>CF103</f>
        <v>200</v>
      </c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0"/>
      <c r="FI103" s="10"/>
      <c r="FJ103" s="10"/>
    </row>
    <row r="104" spans="1:166" s="5" customFormat="1" ht="57" customHeight="1">
      <c r="A104" s="94" t="s">
        <v>186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58"/>
      <c r="AO104" s="58"/>
      <c r="AP104" s="58"/>
      <c r="AQ104" s="58"/>
      <c r="AR104" s="58"/>
      <c r="AS104" s="58"/>
      <c r="AT104" s="58" t="s">
        <v>184</v>
      </c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9">
        <v>200</v>
      </c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>
        <v>200</v>
      </c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59">
        <f>CF104</f>
        <v>200</v>
      </c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16"/>
      <c r="FI104" s="16"/>
      <c r="FJ104" s="16"/>
    </row>
    <row r="105" spans="1:167" s="12" customFormat="1" ht="72.75" customHeight="1">
      <c r="A105" s="95" t="s">
        <v>297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84"/>
      <c r="AO105" s="84"/>
      <c r="AP105" s="84"/>
      <c r="AQ105" s="84"/>
      <c r="AR105" s="84"/>
      <c r="AS105" s="84"/>
      <c r="AT105" s="84" t="s">
        <v>299</v>
      </c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41">
        <f>BJ106</f>
        <v>651260</v>
      </c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>
        <f>CF106</f>
        <v>651260</v>
      </c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1">
        <f>CF105</f>
        <v>651260</v>
      </c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91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3"/>
      <c r="FK105" s="11"/>
    </row>
    <row r="106" spans="1:167" s="4" customFormat="1" ht="73.5" customHeight="1">
      <c r="A106" s="94" t="s">
        <v>297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58"/>
      <c r="AO106" s="58"/>
      <c r="AP106" s="58"/>
      <c r="AQ106" s="58"/>
      <c r="AR106" s="58"/>
      <c r="AS106" s="58"/>
      <c r="AT106" s="58" t="s">
        <v>298</v>
      </c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9">
        <v>651260</v>
      </c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>
        <v>651260</v>
      </c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59">
        <f>CF106</f>
        <v>651260</v>
      </c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45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72"/>
      <c r="FK106" s="5"/>
    </row>
    <row r="107" spans="1:167" s="12" customFormat="1" ht="36" customHeight="1">
      <c r="A107" s="95" t="s">
        <v>182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84"/>
      <c r="AO107" s="84"/>
      <c r="AP107" s="84"/>
      <c r="AQ107" s="84"/>
      <c r="AR107" s="84"/>
      <c r="AS107" s="84"/>
      <c r="AT107" s="84" t="s">
        <v>139</v>
      </c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41">
        <f>BJ108</f>
        <v>409000</v>
      </c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>
        <f>CF108</f>
        <v>408900</v>
      </c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1">
        <f t="shared" si="8"/>
        <v>408900</v>
      </c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91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3"/>
      <c r="FK107" s="11"/>
    </row>
    <row r="108" spans="1:167" s="4" customFormat="1" ht="37.5" customHeight="1">
      <c r="A108" s="94" t="s">
        <v>138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58"/>
      <c r="AO108" s="58"/>
      <c r="AP108" s="58"/>
      <c r="AQ108" s="58"/>
      <c r="AR108" s="58"/>
      <c r="AS108" s="58"/>
      <c r="AT108" s="58" t="s">
        <v>102</v>
      </c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9">
        <v>409000</v>
      </c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>
        <v>408900</v>
      </c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59">
        <f t="shared" si="8"/>
        <v>408900</v>
      </c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45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72"/>
      <c r="FK108" s="5"/>
    </row>
    <row r="109" spans="1:167" s="12" customFormat="1" ht="19.5" customHeight="1">
      <c r="A109" s="95" t="s">
        <v>322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84"/>
      <c r="AO109" s="84"/>
      <c r="AP109" s="84"/>
      <c r="AQ109" s="84"/>
      <c r="AR109" s="84"/>
      <c r="AS109" s="84"/>
      <c r="AT109" s="84" t="s">
        <v>323</v>
      </c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41">
        <v>0</v>
      </c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>
        <f>CF110</f>
        <v>0</v>
      </c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1">
        <f>CF109</f>
        <v>0</v>
      </c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91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2"/>
      <c r="FJ109" s="93"/>
      <c r="FK109" s="11"/>
    </row>
    <row r="110" spans="1:167" s="4" customFormat="1" ht="36" customHeight="1">
      <c r="A110" s="94" t="s">
        <v>325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58"/>
      <c r="AO110" s="58"/>
      <c r="AP110" s="58"/>
      <c r="AQ110" s="58"/>
      <c r="AR110" s="58"/>
      <c r="AS110" s="58"/>
      <c r="AT110" s="58" t="s">
        <v>324</v>
      </c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9">
        <v>0</v>
      </c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>
        <f>CF111</f>
        <v>0</v>
      </c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59">
        <f>CF110</f>
        <v>0</v>
      </c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45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72"/>
      <c r="FK110" s="5"/>
    </row>
    <row r="111" spans="1:167" s="4" customFormat="1" ht="18.75">
      <c r="A111" s="102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4"/>
      <c r="FH111" s="13"/>
      <c r="FI111" s="13"/>
      <c r="FJ111" s="18" t="s">
        <v>39</v>
      </c>
      <c r="FK111" s="5"/>
    </row>
    <row r="112" spans="1:167" s="4" customFormat="1" ht="18.75">
      <c r="A112" s="102" t="s">
        <v>84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4"/>
      <c r="FK112" s="5"/>
    </row>
    <row r="113" spans="1:167" s="4" customFormat="1" ht="18" customHeight="1">
      <c r="A113" s="43" t="s">
        <v>8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 t="s">
        <v>23</v>
      </c>
      <c r="AL113" s="43"/>
      <c r="AM113" s="43"/>
      <c r="AN113" s="43"/>
      <c r="AO113" s="43"/>
      <c r="AP113" s="43"/>
      <c r="AQ113" s="19" t="s">
        <v>35</v>
      </c>
      <c r="AR113" s="19"/>
      <c r="AS113" s="19"/>
      <c r="AT113" s="125"/>
      <c r="AU113" s="126"/>
      <c r="AV113" s="126"/>
      <c r="AW113" s="126"/>
      <c r="AX113" s="126"/>
      <c r="AY113" s="126"/>
      <c r="AZ113" s="126"/>
      <c r="BA113" s="126"/>
      <c r="BB113" s="127"/>
      <c r="BC113" s="43" t="s">
        <v>146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 t="s">
        <v>37</v>
      </c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 t="s">
        <v>24</v>
      </c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73" t="s">
        <v>29</v>
      </c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5"/>
      <c r="FK113" s="5"/>
    </row>
    <row r="114" spans="1:167" s="4" customFormat="1" ht="78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19"/>
      <c r="AR114" s="19"/>
      <c r="AS114" s="19"/>
      <c r="AT114" s="128"/>
      <c r="AU114" s="129"/>
      <c r="AV114" s="129"/>
      <c r="AW114" s="129"/>
      <c r="AX114" s="129"/>
      <c r="AY114" s="129"/>
      <c r="AZ114" s="129"/>
      <c r="BA114" s="129"/>
      <c r="BB114" s="130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 t="s">
        <v>46</v>
      </c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 t="s">
        <v>25</v>
      </c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 t="s">
        <v>26</v>
      </c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 t="s">
        <v>27</v>
      </c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 t="s">
        <v>38</v>
      </c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73" t="s">
        <v>47</v>
      </c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5"/>
      <c r="FK114" s="5"/>
    </row>
    <row r="115" spans="1:167" s="4" customFormat="1" ht="18.75">
      <c r="A115" s="61">
        <v>1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>
        <v>2</v>
      </c>
      <c r="AL115" s="61"/>
      <c r="AM115" s="61"/>
      <c r="AN115" s="61"/>
      <c r="AO115" s="61"/>
      <c r="AP115" s="61"/>
      <c r="AQ115" s="61">
        <v>3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>
        <v>4</v>
      </c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>
        <v>5</v>
      </c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>
        <v>6</v>
      </c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>
        <v>7</v>
      </c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>
        <v>8</v>
      </c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>
        <v>9</v>
      </c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>
        <v>10</v>
      </c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88">
        <v>11</v>
      </c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90"/>
      <c r="FK115" s="5"/>
    </row>
    <row r="116" spans="1:167" s="12" customFormat="1" ht="15" customHeight="1">
      <c r="A116" s="97" t="s">
        <v>32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8" t="s">
        <v>33</v>
      </c>
      <c r="AL116" s="98"/>
      <c r="AM116" s="98"/>
      <c r="AN116" s="98"/>
      <c r="AO116" s="98"/>
      <c r="AP116" s="98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41">
        <f>BC122+BC126</f>
        <v>691400</v>
      </c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>
        <f>BU122+BU126</f>
        <v>674641.75</v>
      </c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>
        <f>CH122+CH126</f>
        <v>674641.75</v>
      </c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>
        <f>DX122+DX126</f>
        <v>674641.75</v>
      </c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100">
        <f>EK123+EK126</f>
        <v>16829.890000000014</v>
      </c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54">
        <f>EX122</f>
        <v>0</v>
      </c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6"/>
      <c r="FK116" s="11"/>
    </row>
    <row r="117" spans="1:167" s="4" customFormat="1" ht="20.25" customHeight="1">
      <c r="A117" s="132" t="s">
        <v>149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69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1"/>
      <c r="FK117" s="5"/>
    </row>
    <row r="118" spans="1:167" s="22" customFormat="1" ht="15" customHeight="1" hidden="1">
      <c r="A118" s="47" t="s">
        <v>143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8" t="s">
        <v>53</v>
      </c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52">
        <f>SUM(BC119:BT121)</f>
        <v>116900</v>
      </c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>
        <f>BU121+BU120+BU119</f>
        <v>116769.88</v>
      </c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>
        <f>SUM(CH119:CW121)</f>
        <v>116769.88</v>
      </c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>
        <f>SUM(DX119:EJ121)</f>
        <v>116769.88</v>
      </c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>
        <f>SUM(EK119:EW121)</f>
        <v>130.12000000000262</v>
      </c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1">
        <v>0</v>
      </c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50"/>
      <c r="FK118" s="21"/>
    </row>
    <row r="119" spans="1:167" s="4" customFormat="1" ht="15" customHeight="1" hidden="1">
      <c r="A119" s="80" t="s">
        <v>57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58" t="s">
        <v>54</v>
      </c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9">
        <v>82900</v>
      </c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>
        <v>82880.2</v>
      </c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>
        <v>82880.2</v>
      </c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>
        <f>CH119</f>
        <v>82880.2</v>
      </c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15">
        <f>BC119-BU119</f>
        <v>19.80000000000291</v>
      </c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69">
        <f>BU119-CH119</f>
        <v>0</v>
      </c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1"/>
      <c r="FK119" s="5"/>
    </row>
    <row r="120" spans="1:167" s="4" customFormat="1" ht="15" customHeight="1" hidden="1">
      <c r="A120" s="80" t="s">
        <v>58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58" t="s">
        <v>55</v>
      </c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9">
        <v>13200</v>
      </c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>
        <v>13172</v>
      </c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>
        <v>13172</v>
      </c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>
        <f>CH120</f>
        <v>13172</v>
      </c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>
        <f>BC120-BU120</f>
        <v>28</v>
      </c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69">
        <f>BU120-CH120</f>
        <v>0</v>
      </c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1"/>
      <c r="FK120" s="5"/>
    </row>
    <row r="121" spans="1:167" s="4" customFormat="1" ht="16.5" customHeight="1" hidden="1">
      <c r="A121" s="80" t="s">
        <v>59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58" t="s">
        <v>56</v>
      </c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9">
        <v>20800</v>
      </c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>
        <v>20717.68</v>
      </c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>
        <v>20717.68</v>
      </c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>
        <f>CH121</f>
        <v>20717.68</v>
      </c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>
        <f>BC121-BU121</f>
        <v>82.31999999999971</v>
      </c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69">
        <f>BU121-CH121</f>
        <v>0</v>
      </c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1"/>
      <c r="FK121" s="5"/>
    </row>
    <row r="122" spans="1:167" s="4" customFormat="1" ht="21" customHeight="1">
      <c r="A122" s="140" t="s">
        <v>148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84"/>
      <c r="AL122" s="84"/>
      <c r="AM122" s="84"/>
      <c r="AN122" s="84"/>
      <c r="AO122" s="84"/>
      <c r="AP122" s="84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41">
        <f>BC123</f>
        <v>669200</v>
      </c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1">
        <f>BU123</f>
        <v>652593.39</v>
      </c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>
        <f>CH123</f>
        <v>652593.39</v>
      </c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87">
        <f>DX123</f>
        <v>652593.39</v>
      </c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>
        <f>EK124+EK125+EK128</f>
        <v>16678.250000000015</v>
      </c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204">
        <v>0</v>
      </c>
      <c r="EY122" s="205"/>
      <c r="EZ122" s="205"/>
      <c r="FA122" s="205"/>
      <c r="FB122" s="205"/>
      <c r="FC122" s="205"/>
      <c r="FD122" s="205"/>
      <c r="FE122" s="205"/>
      <c r="FF122" s="205"/>
      <c r="FG122" s="205"/>
      <c r="FH122" s="205"/>
      <c r="FI122" s="205"/>
      <c r="FJ122" s="206"/>
      <c r="FK122" s="5"/>
    </row>
    <row r="123" spans="1:167" s="4" customFormat="1" ht="22.5" customHeight="1">
      <c r="A123" s="47" t="s">
        <v>206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145" t="s">
        <v>207</v>
      </c>
      <c r="AL123" s="146"/>
      <c r="AM123" s="146"/>
      <c r="AN123" s="146"/>
      <c r="AO123" s="146"/>
      <c r="AP123" s="147"/>
      <c r="AQ123" s="14"/>
      <c r="AR123" s="14"/>
      <c r="AS123" s="122"/>
      <c r="AT123" s="123"/>
      <c r="AU123" s="123"/>
      <c r="AV123" s="123"/>
      <c r="AW123" s="123"/>
      <c r="AX123" s="123"/>
      <c r="AY123" s="123"/>
      <c r="AZ123" s="123"/>
      <c r="BA123" s="123"/>
      <c r="BB123" s="124"/>
      <c r="BC123" s="41">
        <f>BC124+BC125</f>
        <v>669200</v>
      </c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10"/>
      <c r="BT123" s="10"/>
      <c r="BU123" s="41">
        <f>BU124+BU125</f>
        <v>652593.39</v>
      </c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>
        <f>CH124+CH125</f>
        <v>652593.39</v>
      </c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87">
        <f>DX124+DX125</f>
        <v>652593.39</v>
      </c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>
        <f>EK124+EK125+EK128</f>
        <v>16678.250000000015</v>
      </c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23"/>
      <c r="FI123" s="23"/>
      <c r="FJ123" s="23"/>
      <c r="FK123" s="5"/>
    </row>
    <row r="124" spans="1:167" s="4" customFormat="1" ht="19.5" customHeight="1">
      <c r="A124" s="80" t="s">
        <v>57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58" t="s">
        <v>54</v>
      </c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9">
        <v>514600</v>
      </c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>
        <v>514524.11</v>
      </c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>
        <v>514524.11</v>
      </c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>
        <f>CH124</f>
        <v>514524.11</v>
      </c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>
        <f>BC124-BU124</f>
        <v>75.89000000001397</v>
      </c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81">
        <f>BU124-CH124</f>
        <v>0</v>
      </c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3"/>
      <c r="FK124" s="5"/>
    </row>
    <row r="125" spans="1:167" s="4" customFormat="1" ht="18" customHeight="1">
      <c r="A125" s="80" t="s">
        <v>59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58" t="s">
        <v>56</v>
      </c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9">
        <v>154600</v>
      </c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>
        <v>138069.28</v>
      </c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>
        <v>138069.28</v>
      </c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>
        <f>CH125</f>
        <v>138069.28</v>
      </c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>
        <f>BC125-CH125</f>
        <v>16530.72</v>
      </c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81">
        <v>0</v>
      </c>
      <c r="EY125" s="82"/>
      <c r="EZ125" s="82"/>
      <c r="FA125" s="82"/>
      <c r="FB125" s="82"/>
      <c r="FC125" s="82"/>
      <c r="FD125" s="82"/>
      <c r="FE125" s="82"/>
      <c r="FF125" s="82"/>
      <c r="FG125" s="82"/>
      <c r="FH125" s="82"/>
      <c r="FI125" s="82"/>
      <c r="FJ125" s="83"/>
      <c r="FK125" s="5"/>
    </row>
    <row r="126" spans="1:167" s="4" customFormat="1" ht="23.25" customHeight="1">
      <c r="A126" s="47" t="s">
        <v>209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145" t="s">
        <v>208</v>
      </c>
      <c r="AL126" s="146"/>
      <c r="AM126" s="146"/>
      <c r="AN126" s="146"/>
      <c r="AO126" s="146"/>
      <c r="AP126" s="147"/>
      <c r="AQ126" s="14"/>
      <c r="AR126" s="14"/>
      <c r="AS126" s="122"/>
      <c r="AT126" s="123"/>
      <c r="AU126" s="123"/>
      <c r="AV126" s="123"/>
      <c r="AW126" s="123"/>
      <c r="AX126" s="123"/>
      <c r="AY126" s="123"/>
      <c r="AZ126" s="123"/>
      <c r="BA126" s="123"/>
      <c r="BB126" s="124"/>
      <c r="BC126" s="41">
        <f>BC127+BC128</f>
        <v>22200</v>
      </c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10"/>
      <c r="BT126" s="10"/>
      <c r="BU126" s="41">
        <f>BU127+BU128</f>
        <v>22048.36</v>
      </c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>
        <f>CH127+CH128</f>
        <v>22048.36</v>
      </c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87">
        <f>DX127+DX128+DX130</f>
        <v>22048.36</v>
      </c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>
        <f>EK127+EK128</f>
        <v>151.64000000000033</v>
      </c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23"/>
      <c r="FI126" s="23"/>
      <c r="FJ126" s="23"/>
      <c r="FK126" s="5"/>
    </row>
    <row r="127" spans="1:167" s="4" customFormat="1" ht="20.25" customHeight="1">
      <c r="A127" s="80" t="s">
        <v>58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58" t="s">
        <v>55</v>
      </c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9">
        <v>17400</v>
      </c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>
        <v>17320</v>
      </c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>
        <v>17320</v>
      </c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>
        <f>CH127</f>
        <v>17320</v>
      </c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>
        <f>BC127-BU127</f>
        <v>80</v>
      </c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81">
        <f>BU127-CH127</f>
        <v>0</v>
      </c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3"/>
      <c r="FK127" s="5"/>
    </row>
    <row r="128" spans="1:167" s="4" customFormat="1" ht="20.25" customHeight="1">
      <c r="A128" s="80" t="s">
        <v>239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58" t="s">
        <v>56</v>
      </c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9">
        <v>4800</v>
      </c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>
        <v>4728.36</v>
      </c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>
        <v>4728.36</v>
      </c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>
        <f>CH128</f>
        <v>4728.36</v>
      </c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>
        <f>BC128-CH128</f>
        <v>71.64000000000033</v>
      </c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81">
        <v>0</v>
      </c>
      <c r="EY128" s="82"/>
      <c r="EZ128" s="82"/>
      <c r="FA128" s="82"/>
      <c r="FB128" s="82"/>
      <c r="FC128" s="82"/>
      <c r="FD128" s="82"/>
      <c r="FE128" s="82"/>
      <c r="FF128" s="82"/>
      <c r="FG128" s="82"/>
      <c r="FH128" s="82"/>
      <c r="FI128" s="82"/>
      <c r="FJ128" s="83"/>
      <c r="FK128" s="5"/>
    </row>
    <row r="129" spans="1:167" s="4" customFormat="1" ht="18.75">
      <c r="A129" s="102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4"/>
      <c r="CG129" s="101" t="s">
        <v>84</v>
      </c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88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90"/>
      <c r="FH129" s="13"/>
      <c r="FI129" s="13"/>
      <c r="FJ129" s="18" t="s">
        <v>39</v>
      </c>
      <c r="FK129" s="5"/>
    </row>
    <row r="130" spans="1:167" s="4" customFormat="1" ht="19.5" customHeight="1">
      <c r="A130" s="43" t="s">
        <v>8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 t="s">
        <v>23</v>
      </c>
      <c r="AL130" s="43"/>
      <c r="AM130" s="43"/>
      <c r="AN130" s="43"/>
      <c r="AO130" s="43"/>
      <c r="AP130" s="43"/>
      <c r="AQ130" s="43" t="s">
        <v>35</v>
      </c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 t="s">
        <v>36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 t="s">
        <v>37</v>
      </c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 t="s">
        <v>24</v>
      </c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73" t="s">
        <v>29</v>
      </c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5"/>
      <c r="FK130" s="5"/>
    </row>
    <row r="131" spans="1:167" s="4" customFormat="1" ht="78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 t="s">
        <v>46</v>
      </c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 t="s">
        <v>25</v>
      </c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 t="s">
        <v>26</v>
      </c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 t="s">
        <v>27</v>
      </c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 t="s">
        <v>38</v>
      </c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73" t="s">
        <v>47</v>
      </c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5"/>
      <c r="FK131" s="5"/>
    </row>
    <row r="132" spans="1:167" s="4" customFormat="1" ht="18.75">
      <c r="A132" s="61">
        <v>1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>
        <v>2</v>
      </c>
      <c r="AL132" s="61"/>
      <c r="AM132" s="61"/>
      <c r="AN132" s="61"/>
      <c r="AO132" s="61"/>
      <c r="AP132" s="61"/>
      <c r="AQ132" s="61">
        <v>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4</v>
      </c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>
        <v>5</v>
      </c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>
        <v>6</v>
      </c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>
        <v>7</v>
      </c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>
        <v>8</v>
      </c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>
        <v>9</v>
      </c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>
        <v>10</v>
      </c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88">
        <v>11</v>
      </c>
      <c r="EY132" s="89"/>
      <c r="EZ132" s="89"/>
      <c r="FA132" s="89"/>
      <c r="FB132" s="89"/>
      <c r="FC132" s="89"/>
      <c r="FD132" s="89"/>
      <c r="FE132" s="89"/>
      <c r="FF132" s="89"/>
      <c r="FG132" s="89"/>
      <c r="FH132" s="89"/>
      <c r="FI132" s="89"/>
      <c r="FJ132" s="90"/>
      <c r="FK132" s="5"/>
    </row>
    <row r="133" spans="1:167" s="12" customFormat="1" ht="21" customHeight="1">
      <c r="A133" s="97" t="s">
        <v>104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8" t="s">
        <v>33</v>
      </c>
      <c r="AL133" s="98"/>
      <c r="AM133" s="98"/>
      <c r="AN133" s="98"/>
      <c r="AO133" s="98"/>
      <c r="AP133" s="98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41">
        <f>BC137+BC146+BC143</f>
        <v>2293600</v>
      </c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>
        <f>BU137+BU143+BU146</f>
        <v>2225038.05</v>
      </c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>
        <f>CH137+CH143+CH146</f>
        <v>2225038.05</v>
      </c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>
        <f>DX137+DX143+DX146</f>
        <v>2225038.05</v>
      </c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100">
        <f>EK137+EK143+EK146</f>
        <v>68561.95000000003</v>
      </c>
      <c r="EL133" s="100"/>
      <c r="EM133" s="100"/>
      <c r="EN133" s="100"/>
      <c r="EO133" s="100"/>
      <c r="EP133" s="100"/>
      <c r="EQ133" s="100"/>
      <c r="ER133" s="100"/>
      <c r="ES133" s="100"/>
      <c r="ET133" s="100"/>
      <c r="EU133" s="100"/>
      <c r="EV133" s="100"/>
      <c r="EW133" s="100"/>
      <c r="EX133" s="54">
        <f>EX137+EX143+EX146</f>
        <v>0</v>
      </c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6"/>
      <c r="FK133" s="11"/>
    </row>
    <row r="134" spans="1:167" s="4" customFormat="1" ht="14.25" customHeight="1">
      <c r="A134" s="108" t="s">
        <v>22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9"/>
      <c r="AL134" s="109"/>
      <c r="AM134" s="109"/>
      <c r="AN134" s="109"/>
      <c r="AO134" s="109"/>
      <c r="AP134" s="109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69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1"/>
      <c r="FK134" s="5"/>
    </row>
    <row r="135" spans="1:166" s="4" customFormat="1" ht="20.25" customHeight="1">
      <c r="A135" s="144" t="s">
        <v>150</v>
      </c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13"/>
      <c r="FI135" s="13"/>
      <c r="FJ135" s="13"/>
    </row>
    <row r="136" spans="1:166" s="4" customFormat="1" ht="18" customHeight="1">
      <c r="A136" s="47" t="s">
        <v>210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8"/>
      <c r="AL136" s="48"/>
      <c r="AM136" s="48"/>
      <c r="AN136" s="48"/>
      <c r="AO136" s="48"/>
      <c r="AP136" s="4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69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1"/>
    </row>
    <row r="137" spans="1:166" s="22" customFormat="1" ht="19.5" customHeight="1">
      <c r="A137" s="94" t="s">
        <v>148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48" t="s">
        <v>53</v>
      </c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1">
        <f>BC138+BC139</f>
        <v>1540900</v>
      </c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52">
        <f>SUM(BU138:CG139)</f>
        <v>1492322.16</v>
      </c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>
        <f>SUM(CH138:CW139)</f>
        <v>1492322.16</v>
      </c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>
        <f>SUM(DX138:EJ139)</f>
        <v>1492322.16</v>
      </c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>
        <f>EK138+EK139</f>
        <v>48577.840000000026</v>
      </c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1">
        <f>EX138+EX139</f>
        <v>0</v>
      </c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50"/>
    </row>
    <row r="138" spans="1:166" s="4" customFormat="1" ht="21" customHeight="1">
      <c r="A138" s="80" t="s">
        <v>57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58" t="s">
        <v>54</v>
      </c>
      <c r="AL138" s="58"/>
      <c r="AM138" s="58"/>
      <c r="AN138" s="58"/>
      <c r="AO138" s="58"/>
      <c r="AP138" s="58"/>
      <c r="AQ138" s="58" t="s">
        <v>123</v>
      </c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9">
        <v>1166900</v>
      </c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>
        <v>1150540.2</v>
      </c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>
        <v>1150540.2</v>
      </c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>
        <f>CH138</f>
        <v>1150540.2</v>
      </c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>
        <f>BC138-BU138</f>
        <v>16359.800000000047</v>
      </c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69">
        <f aca="true" t="shared" si="9" ref="EX138:EX145">BU138-CH138</f>
        <v>0</v>
      </c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1"/>
    </row>
    <row r="139" spans="1:166" s="4" customFormat="1" ht="22.5" customHeight="1">
      <c r="A139" s="80" t="s">
        <v>59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58" t="s">
        <v>56</v>
      </c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9">
        <v>374000</v>
      </c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>
        <v>341781.96</v>
      </c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>
        <v>341781.96</v>
      </c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>
        <f>CH139</f>
        <v>341781.96</v>
      </c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>
        <f>BC139-BU139</f>
        <v>32218.03999999998</v>
      </c>
      <c r="EL139" s="59"/>
      <c r="EM139" s="59"/>
      <c r="EN139" s="59"/>
      <c r="EO139" s="59"/>
      <c r="EP139" s="59"/>
      <c r="EQ139" s="59"/>
      <c r="ER139" s="59"/>
      <c r="ES139" s="59"/>
      <c r="ET139" s="59"/>
      <c r="EU139" s="59"/>
      <c r="EV139" s="59"/>
      <c r="EW139" s="59"/>
      <c r="EX139" s="69">
        <f t="shared" si="9"/>
        <v>0</v>
      </c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1"/>
    </row>
    <row r="140" spans="1:166" s="12" customFormat="1" ht="19.5" customHeight="1">
      <c r="A140" s="85" t="s">
        <v>294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41">
        <f>BC141+BC142</f>
        <v>1373600</v>
      </c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1">
        <f>BU141+BU142</f>
        <v>1315571.35</v>
      </c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1">
        <f>CH141+CH142</f>
        <v>1315571.35</v>
      </c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1">
        <f>CH140</f>
        <v>1315571.35</v>
      </c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1">
        <f aca="true" t="shared" si="10" ref="EK140:EK145">BC140-CH140</f>
        <v>58028.64999999991</v>
      </c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54">
        <f t="shared" si="9"/>
        <v>0</v>
      </c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6"/>
    </row>
    <row r="141" spans="1:166" s="4" customFormat="1" ht="17.25" customHeight="1">
      <c r="A141" s="80" t="s">
        <v>57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58" t="s">
        <v>54</v>
      </c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9">
        <v>1052600</v>
      </c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>
        <v>1014786.89</v>
      </c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>
        <v>1014786.89</v>
      </c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>
        <f>CH141</f>
        <v>1014786.89</v>
      </c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>
        <f t="shared" si="10"/>
        <v>37813.109999999986</v>
      </c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/>
      <c r="EW141" s="59"/>
      <c r="EX141" s="81">
        <f t="shared" si="9"/>
        <v>0</v>
      </c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3"/>
    </row>
    <row r="142" spans="1:166" s="4" customFormat="1" ht="18" customHeight="1">
      <c r="A142" s="80" t="s">
        <v>59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58" t="s">
        <v>56</v>
      </c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9">
        <v>321000</v>
      </c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>
        <v>300784.46</v>
      </c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>
        <v>300784.46</v>
      </c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>
        <v>300784.46</v>
      </c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>
        <f t="shared" si="10"/>
        <v>20215.53999999998</v>
      </c>
      <c r="EL142" s="59"/>
      <c r="EM142" s="59"/>
      <c r="EN142" s="59"/>
      <c r="EO142" s="59"/>
      <c r="EP142" s="59"/>
      <c r="EQ142" s="59"/>
      <c r="ER142" s="59"/>
      <c r="ES142" s="59"/>
      <c r="ET142" s="59"/>
      <c r="EU142" s="59"/>
      <c r="EV142" s="59"/>
      <c r="EW142" s="59"/>
      <c r="EX142" s="81">
        <f t="shared" si="9"/>
        <v>0</v>
      </c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3"/>
    </row>
    <row r="143" spans="1:166" s="22" customFormat="1" ht="21.75" customHeight="1">
      <c r="A143" s="47" t="s">
        <v>211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8" t="s">
        <v>53</v>
      </c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1">
        <f>SUM(BC144:BT145)</f>
        <v>71300</v>
      </c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52">
        <f>SUM(BU144:CG145)</f>
        <v>70686.87</v>
      </c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>
        <f>SUM(CH144:CW145)</f>
        <v>70686.87</v>
      </c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>
        <f>CH143</f>
        <v>70686.87</v>
      </c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>
        <f t="shared" si="10"/>
        <v>613.1300000000047</v>
      </c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1">
        <f t="shared" si="9"/>
        <v>0</v>
      </c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50"/>
    </row>
    <row r="144" spans="1:166" s="4" customFormat="1" ht="21.75" customHeight="1">
      <c r="A144" s="80" t="s">
        <v>58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58" t="s">
        <v>55</v>
      </c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9">
        <v>55600</v>
      </c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>
        <v>55527.79</v>
      </c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>
        <v>55527.79</v>
      </c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>
        <f>CH144</f>
        <v>55527.79</v>
      </c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>
        <f t="shared" si="10"/>
        <v>72.20999999999913</v>
      </c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/>
      <c r="EW144" s="59"/>
      <c r="EX144" s="81">
        <f t="shared" si="9"/>
        <v>0</v>
      </c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3"/>
    </row>
    <row r="145" spans="1:166" s="4" customFormat="1" ht="20.25" customHeight="1">
      <c r="A145" s="80" t="s">
        <v>239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58" t="s">
        <v>56</v>
      </c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9">
        <v>15700</v>
      </c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>
        <v>15159.08</v>
      </c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>
        <v>15159.08</v>
      </c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>
        <v>15159.08</v>
      </c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>
        <f t="shared" si="10"/>
        <v>540.9200000000001</v>
      </c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59"/>
      <c r="EW145" s="59"/>
      <c r="EX145" s="81">
        <f t="shared" si="9"/>
        <v>0</v>
      </c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3"/>
    </row>
    <row r="146" spans="1:166" s="22" customFormat="1" ht="18.75" customHeight="1">
      <c r="A146" s="85" t="s">
        <v>168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1">
        <f>BC147+BC151+BC156+BC158</f>
        <v>681400</v>
      </c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52">
        <f>BU147+BU151+BU156+BU158</f>
        <v>662029.02</v>
      </c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>
        <f>CH147+CH151+CH156+CH158</f>
        <v>662029.02</v>
      </c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>
        <f>DX147+DX151+DX157+DX158</f>
        <v>662029.02</v>
      </c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>
        <f>EK147+EK151+EK156+EK158</f>
        <v>19370.98</v>
      </c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1">
        <f>EX147+EX151</f>
        <v>0</v>
      </c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50"/>
    </row>
    <row r="147" spans="1:166" s="4" customFormat="1" ht="19.5" customHeight="1">
      <c r="A147" s="47" t="s">
        <v>212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1">
        <f>BC148+BC150+BC149</f>
        <v>106200</v>
      </c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15"/>
      <c r="BT147" s="15"/>
      <c r="BU147" s="100">
        <f>BU148+BU150+BU149</f>
        <v>105247.98</v>
      </c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41">
        <f>CH148+CH150+CI149</f>
        <v>105247.98</v>
      </c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41">
        <f>DX148+DX150+DX149</f>
        <v>105247.98</v>
      </c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>
        <f>EK148+EK150+EK149</f>
        <v>952.0200000000004</v>
      </c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>
        <f>EX148+EX150</f>
        <v>0</v>
      </c>
      <c r="EY147" s="41"/>
      <c r="EZ147" s="41"/>
      <c r="FA147" s="41"/>
      <c r="FB147" s="41"/>
      <c r="FC147" s="41"/>
      <c r="FD147" s="41"/>
      <c r="FE147" s="41"/>
      <c r="FF147" s="41"/>
      <c r="FG147" s="41"/>
      <c r="FH147" s="15"/>
      <c r="FI147" s="15"/>
      <c r="FJ147" s="15"/>
    </row>
    <row r="148" spans="1:166" s="4" customFormat="1" ht="18.75" customHeight="1">
      <c r="A148" s="161" t="s">
        <v>80</v>
      </c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58" t="s">
        <v>81</v>
      </c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9">
        <v>6000</v>
      </c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15"/>
      <c r="BT148" s="15"/>
      <c r="BU148" s="76">
        <v>5197.98</v>
      </c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59">
        <v>5197.98</v>
      </c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>
        <f>CH148</f>
        <v>5197.98</v>
      </c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>
        <f>BC148-BU148</f>
        <v>802.0200000000004</v>
      </c>
      <c r="EL148" s="59"/>
      <c r="EM148" s="59"/>
      <c r="EN148" s="59"/>
      <c r="EO148" s="59"/>
      <c r="EP148" s="59"/>
      <c r="EQ148" s="59"/>
      <c r="ER148" s="59"/>
      <c r="ES148" s="59"/>
      <c r="ET148" s="59"/>
      <c r="EU148" s="59"/>
      <c r="EV148" s="59"/>
      <c r="EW148" s="59"/>
      <c r="EX148" s="59">
        <f>BU148-CH148</f>
        <v>0</v>
      </c>
      <c r="EY148" s="59"/>
      <c r="EZ148" s="59"/>
      <c r="FA148" s="59"/>
      <c r="FB148" s="59"/>
      <c r="FC148" s="59"/>
      <c r="FD148" s="59"/>
      <c r="FE148" s="59"/>
      <c r="FF148" s="59"/>
      <c r="FG148" s="59"/>
      <c r="FH148" s="15"/>
      <c r="FI148" s="15"/>
      <c r="FJ148" s="15"/>
    </row>
    <row r="149" spans="1:166" s="4" customFormat="1" ht="21" customHeight="1">
      <c r="A149" s="158" t="s">
        <v>271</v>
      </c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60"/>
      <c r="AI149" s="32"/>
      <c r="AJ149" s="32"/>
      <c r="AK149" s="65" t="s">
        <v>302</v>
      </c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7"/>
      <c r="BC149" s="69">
        <v>37600</v>
      </c>
      <c r="BD149" s="70"/>
      <c r="BE149" s="70"/>
      <c r="BF149" s="70"/>
      <c r="BG149" s="70"/>
      <c r="BH149" s="70"/>
      <c r="BI149" s="71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41">
        <v>37530</v>
      </c>
      <c r="BV149" s="142"/>
      <c r="BW149" s="142"/>
      <c r="BX149" s="142"/>
      <c r="BY149" s="142"/>
      <c r="BZ149" s="142"/>
      <c r="CA149" s="142"/>
      <c r="CB149" s="142"/>
      <c r="CC149" s="142"/>
      <c r="CD149" s="142"/>
      <c r="CE149" s="142"/>
      <c r="CF149" s="142"/>
      <c r="CG149" s="143"/>
      <c r="CH149" s="15"/>
      <c r="CI149" s="69">
        <v>37530</v>
      </c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1"/>
      <c r="CX149" s="69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1"/>
      <c r="DS149" s="15"/>
      <c r="DT149" s="15"/>
      <c r="DU149" s="15"/>
      <c r="DV149" s="15"/>
      <c r="DW149" s="15"/>
      <c r="DX149" s="69">
        <f>CI149</f>
        <v>37530</v>
      </c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1"/>
      <c r="EK149" s="69">
        <f>BC149-CI149</f>
        <v>70</v>
      </c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1"/>
      <c r="EX149" s="69">
        <f>BU149-CI149</f>
        <v>0</v>
      </c>
      <c r="EY149" s="70"/>
      <c r="EZ149" s="70"/>
      <c r="FA149" s="70"/>
      <c r="FB149" s="70"/>
      <c r="FC149" s="70"/>
      <c r="FD149" s="70"/>
      <c r="FE149" s="71"/>
      <c r="FF149" s="15"/>
      <c r="FG149" s="15"/>
      <c r="FH149" s="15"/>
      <c r="FI149" s="15"/>
      <c r="FJ149" s="15"/>
    </row>
    <row r="150" spans="1:166" s="4" customFormat="1" ht="22.5" customHeight="1">
      <c r="A150" s="161" t="s">
        <v>68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58" t="s">
        <v>61</v>
      </c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9">
        <v>62600</v>
      </c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15"/>
      <c r="BT150" s="15"/>
      <c r="BU150" s="76">
        <v>62520</v>
      </c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59">
        <v>62520</v>
      </c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>
        <f>CH150</f>
        <v>62520</v>
      </c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>
        <f>BC150-BU150</f>
        <v>80</v>
      </c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59">
        <f>BU150-CH150</f>
        <v>0</v>
      </c>
      <c r="EY150" s="59"/>
      <c r="EZ150" s="59"/>
      <c r="FA150" s="59"/>
      <c r="FB150" s="59"/>
      <c r="FC150" s="59"/>
      <c r="FD150" s="59"/>
      <c r="FE150" s="59"/>
      <c r="FF150" s="59"/>
      <c r="FG150" s="59"/>
      <c r="FH150" s="15"/>
      <c r="FI150" s="15"/>
      <c r="FJ150" s="15"/>
    </row>
    <row r="151" spans="1:166" s="4" customFormat="1" ht="21" customHeight="1">
      <c r="A151" s="47" t="s">
        <v>213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1">
        <f>BC152+BC155+BC154+BC153</f>
        <v>547400</v>
      </c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15"/>
      <c r="BT151" s="15"/>
      <c r="BU151" s="100">
        <f>BU152+BU154+BU155+BU153</f>
        <v>529127</v>
      </c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41">
        <f>CH152+CH154+CH155+CH153</f>
        <v>529127</v>
      </c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41">
        <f>DX152+DX154+DX155+DX153</f>
        <v>529127</v>
      </c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>
        <f>BC151-CH151</f>
        <v>18273</v>
      </c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>
        <f>EX152+EX155+EX156+EX158</f>
        <v>0</v>
      </c>
      <c r="EY151" s="41"/>
      <c r="EZ151" s="41"/>
      <c r="FA151" s="41"/>
      <c r="FB151" s="41"/>
      <c r="FC151" s="41"/>
      <c r="FD151" s="41"/>
      <c r="FE151" s="41"/>
      <c r="FF151" s="41"/>
      <c r="FG151" s="41"/>
      <c r="FH151" s="15"/>
      <c r="FI151" s="15"/>
      <c r="FJ151" s="15"/>
    </row>
    <row r="152" spans="1:166" s="4" customFormat="1" ht="21.75" customHeight="1">
      <c r="A152" s="161" t="s">
        <v>169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58" t="s">
        <v>63</v>
      </c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9">
        <v>227500</v>
      </c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15"/>
      <c r="BT152" s="15"/>
      <c r="BU152" s="76">
        <v>210000</v>
      </c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59">
        <v>210000</v>
      </c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>
        <v>210000</v>
      </c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>
        <f>BC152-BU152</f>
        <v>17500</v>
      </c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>
        <f>BU152-CH152</f>
        <v>0</v>
      </c>
      <c r="EY152" s="59"/>
      <c r="EZ152" s="59"/>
      <c r="FA152" s="59"/>
      <c r="FB152" s="59"/>
      <c r="FC152" s="59"/>
      <c r="FD152" s="59"/>
      <c r="FE152" s="59"/>
      <c r="FF152" s="59"/>
      <c r="FG152" s="59"/>
      <c r="FH152" s="15"/>
      <c r="FI152" s="15"/>
      <c r="FJ152" s="15"/>
    </row>
    <row r="153" spans="1:166" s="4" customFormat="1" ht="22.5" customHeight="1">
      <c r="A153" s="161" t="s">
        <v>68</v>
      </c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58" t="s">
        <v>61</v>
      </c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9">
        <v>50100</v>
      </c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15"/>
      <c r="BT153" s="15"/>
      <c r="BU153" s="76">
        <v>50098.85</v>
      </c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59">
        <v>50098.85</v>
      </c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>
        <f>CH153</f>
        <v>50098.85</v>
      </c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>
        <f>BC153-BU153</f>
        <v>1.1500000000014552</v>
      </c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>
        <f>BU153-CH153</f>
        <v>0</v>
      </c>
      <c r="EY153" s="59"/>
      <c r="EZ153" s="59"/>
      <c r="FA153" s="59"/>
      <c r="FB153" s="59"/>
      <c r="FC153" s="59"/>
      <c r="FD153" s="59"/>
      <c r="FE153" s="59"/>
      <c r="FF153" s="59"/>
      <c r="FG153" s="59"/>
      <c r="FH153" s="15"/>
      <c r="FI153" s="15"/>
      <c r="FJ153" s="15"/>
    </row>
    <row r="154" spans="1:166" s="4" customFormat="1" ht="18" customHeight="1">
      <c r="A154" s="80" t="s">
        <v>83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58" t="s">
        <v>64</v>
      </c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9">
        <v>59100</v>
      </c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>
        <v>58403.75</v>
      </c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>
        <v>58403.75</v>
      </c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>
        <f>CH154</f>
        <v>58403.75</v>
      </c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>
        <f>BC154-CH154</f>
        <v>696.25</v>
      </c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69">
        <v>0</v>
      </c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1"/>
    </row>
    <row r="155" spans="1:166" s="4" customFormat="1" ht="19.5" customHeight="1">
      <c r="A155" s="94" t="s">
        <v>151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58" t="s">
        <v>62</v>
      </c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9">
        <v>210700</v>
      </c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15"/>
      <c r="BT155" s="15"/>
      <c r="BU155" s="76">
        <v>210624.4</v>
      </c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59">
        <v>210624.4</v>
      </c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>
        <f>CH155</f>
        <v>210624.4</v>
      </c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>
        <f>BC155-CH155</f>
        <v>75.60000000000582</v>
      </c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>
        <f>BU155-CH155</f>
        <v>0</v>
      </c>
      <c r="EY155" s="59"/>
      <c r="EZ155" s="59"/>
      <c r="FA155" s="59"/>
      <c r="FB155" s="59"/>
      <c r="FC155" s="59"/>
      <c r="FD155" s="59"/>
      <c r="FE155" s="59"/>
      <c r="FF155" s="59"/>
      <c r="FG155" s="59"/>
      <c r="FH155" s="15"/>
      <c r="FI155" s="15"/>
      <c r="FJ155" s="15"/>
    </row>
    <row r="156" spans="1:166" s="12" customFormat="1" ht="19.5" customHeight="1">
      <c r="A156" s="85" t="s">
        <v>214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41">
        <f>BC157</f>
        <v>17800</v>
      </c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9"/>
      <c r="BT156" s="9"/>
      <c r="BU156" s="100">
        <f>BU157</f>
        <v>17800</v>
      </c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41">
        <f>CH157</f>
        <v>17800</v>
      </c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>
        <f>DX157</f>
        <v>17800</v>
      </c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>
        <f>EK157</f>
        <v>0</v>
      </c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>
        <f>EX157</f>
        <v>0</v>
      </c>
      <c r="EY156" s="41"/>
      <c r="EZ156" s="41"/>
      <c r="FA156" s="41"/>
      <c r="FB156" s="41"/>
      <c r="FC156" s="41"/>
      <c r="FD156" s="41"/>
      <c r="FE156" s="41"/>
      <c r="FF156" s="41"/>
      <c r="FG156" s="41"/>
      <c r="FH156" s="9"/>
      <c r="FI156" s="9"/>
      <c r="FJ156" s="9"/>
    </row>
    <row r="157" spans="1:166" s="4" customFormat="1" ht="34.5" customHeight="1">
      <c r="A157" s="162" t="s">
        <v>215</v>
      </c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4"/>
      <c r="AK157" s="58" t="s">
        <v>66</v>
      </c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9">
        <v>17800</v>
      </c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15"/>
      <c r="BR157" s="15"/>
      <c r="BS157" s="15"/>
      <c r="BT157" s="15"/>
      <c r="BU157" s="76">
        <v>17800</v>
      </c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59">
        <v>17800</v>
      </c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>
        <f>CH157</f>
        <v>17800</v>
      </c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60">
        <f>BC157-BU157</f>
        <v>0</v>
      </c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59">
        <f>BU157-CH157</f>
        <v>0</v>
      </c>
      <c r="EY157" s="59"/>
      <c r="EZ157" s="59"/>
      <c r="FA157" s="59"/>
      <c r="FB157" s="59"/>
      <c r="FC157" s="59"/>
      <c r="FD157" s="59"/>
      <c r="FE157" s="59"/>
      <c r="FF157" s="59"/>
      <c r="FG157" s="59"/>
      <c r="FH157" s="15"/>
      <c r="FI157" s="15"/>
      <c r="FJ157" s="15"/>
    </row>
    <row r="158" spans="1:166" s="12" customFormat="1" ht="21.75" customHeight="1">
      <c r="A158" s="85" t="s">
        <v>216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41">
        <f>BC159</f>
        <v>10000</v>
      </c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9"/>
      <c r="BT158" s="9"/>
      <c r="BU158" s="100">
        <f>BU159</f>
        <v>9854.04</v>
      </c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41">
        <f>CH159</f>
        <v>9854.04</v>
      </c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>
        <f>DX159</f>
        <v>9854.04</v>
      </c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>
        <f>EK159</f>
        <v>145.95999999999913</v>
      </c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>
        <f>EX159</f>
        <v>0</v>
      </c>
      <c r="EY158" s="41"/>
      <c r="EZ158" s="41"/>
      <c r="FA158" s="41"/>
      <c r="FB158" s="41"/>
      <c r="FC158" s="41"/>
      <c r="FD158" s="41"/>
      <c r="FE158" s="41"/>
      <c r="FF158" s="41"/>
      <c r="FG158" s="41"/>
      <c r="FH158" s="9"/>
      <c r="FI158" s="9"/>
      <c r="FJ158" s="9"/>
    </row>
    <row r="159" spans="1:166" s="4" customFormat="1" ht="21.75" customHeight="1">
      <c r="A159" s="161" t="s">
        <v>68</v>
      </c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58" t="s">
        <v>69</v>
      </c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9">
        <v>10000</v>
      </c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15"/>
      <c r="BT159" s="15"/>
      <c r="BU159" s="76">
        <v>9854.04</v>
      </c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59">
        <v>9854.04</v>
      </c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>
        <f>CH159</f>
        <v>9854.04</v>
      </c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>
        <f>BC159-BU159</f>
        <v>145.95999999999913</v>
      </c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>
        <f>BU159-CH159</f>
        <v>0</v>
      </c>
      <c r="EY159" s="59"/>
      <c r="EZ159" s="59"/>
      <c r="FA159" s="59"/>
      <c r="FB159" s="59"/>
      <c r="FC159" s="59"/>
      <c r="FD159" s="59"/>
      <c r="FE159" s="59"/>
      <c r="FF159" s="59"/>
      <c r="FG159" s="59"/>
      <c r="FH159" s="15"/>
      <c r="FI159" s="15"/>
      <c r="FJ159" s="15"/>
    </row>
    <row r="160" spans="1:166" s="4" customFormat="1" ht="18.75">
      <c r="A160" s="102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4"/>
      <c r="CG160" s="101" t="s">
        <v>84</v>
      </c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  <c r="CW160" s="101"/>
      <c r="CX160" s="101"/>
      <c r="CY160" s="88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90"/>
      <c r="FH160" s="13"/>
      <c r="FI160" s="13"/>
      <c r="FJ160" s="18" t="s">
        <v>39</v>
      </c>
    </row>
    <row r="161" spans="1:166" s="4" customFormat="1" ht="20.25" customHeight="1">
      <c r="A161" s="43" t="s">
        <v>8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 t="s">
        <v>23</v>
      </c>
      <c r="AL161" s="43"/>
      <c r="AM161" s="43"/>
      <c r="AN161" s="43"/>
      <c r="AO161" s="43"/>
      <c r="AP161" s="43"/>
      <c r="AQ161" s="43" t="s">
        <v>35</v>
      </c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 t="s">
        <v>36</v>
      </c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 t="s">
        <v>37</v>
      </c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 t="s">
        <v>24</v>
      </c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73" t="s">
        <v>29</v>
      </c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5"/>
    </row>
    <row r="162" spans="1:166" s="4" customFormat="1" ht="78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 t="s">
        <v>46</v>
      </c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 t="s">
        <v>25</v>
      </c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 t="s">
        <v>26</v>
      </c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 t="s">
        <v>27</v>
      </c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 t="s">
        <v>38</v>
      </c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73" t="s">
        <v>47</v>
      </c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5"/>
    </row>
    <row r="163" spans="1:166" s="4" customFormat="1" ht="18.75">
      <c r="A163" s="61">
        <v>1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>
        <v>2</v>
      </c>
      <c r="AL163" s="61"/>
      <c r="AM163" s="61"/>
      <c r="AN163" s="61"/>
      <c r="AO163" s="61"/>
      <c r="AP163" s="61"/>
      <c r="AQ163" s="61">
        <v>3</v>
      </c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>
        <v>4</v>
      </c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>
        <v>5</v>
      </c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>
        <v>6</v>
      </c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>
        <v>7</v>
      </c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>
        <v>8</v>
      </c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>
        <v>9</v>
      </c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>
        <v>10</v>
      </c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88">
        <v>11</v>
      </c>
      <c r="EY163" s="89"/>
      <c r="EZ163" s="89"/>
      <c r="FA163" s="89"/>
      <c r="FB163" s="89"/>
      <c r="FC163" s="89"/>
      <c r="FD163" s="89"/>
      <c r="FE163" s="89"/>
      <c r="FF163" s="89"/>
      <c r="FG163" s="89"/>
      <c r="FH163" s="89"/>
      <c r="FI163" s="89"/>
      <c r="FJ163" s="90"/>
    </row>
    <row r="164" spans="1:166" s="4" customFormat="1" ht="18.75" customHeight="1">
      <c r="A164" s="115" t="s">
        <v>32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58" t="s">
        <v>33</v>
      </c>
      <c r="AL164" s="58"/>
      <c r="AM164" s="58"/>
      <c r="AN164" s="58"/>
      <c r="AO164" s="58"/>
      <c r="AP164" s="5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1">
        <f>BC167+BC170</f>
        <v>119800</v>
      </c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15"/>
      <c r="BT164" s="15"/>
      <c r="BU164" s="100">
        <f>BU167+BU170</f>
        <v>119800</v>
      </c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41">
        <f>CH167+CH170</f>
        <v>119800</v>
      </c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41">
        <f>DX167+DX170</f>
        <v>119800</v>
      </c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>
        <f>BU164-CH164</f>
        <v>0</v>
      </c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54">
        <f>EX167</f>
        <v>0</v>
      </c>
      <c r="EY164" s="55"/>
      <c r="EZ164" s="55"/>
      <c r="FA164" s="55"/>
      <c r="FB164" s="55"/>
      <c r="FC164" s="55"/>
      <c r="FD164" s="55"/>
      <c r="FE164" s="55"/>
      <c r="FF164" s="55"/>
      <c r="FG164" s="55"/>
      <c r="FH164" s="56"/>
      <c r="FI164" s="15"/>
      <c r="FJ164" s="15"/>
    </row>
    <row r="165" spans="1:166" s="4" customFormat="1" ht="18.75" customHeight="1">
      <c r="A165" s="80" t="s">
        <v>22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58" t="s">
        <v>34</v>
      </c>
      <c r="AL165" s="58"/>
      <c r="AM165" s="58"/>
      <c r="AN165" s="58"/>
      <c r="AO165" s="58"/>
      <c r="AP165" s="5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15"/>
      <c r="FI165" s="15"/>
      <c r="FJ165" s="15"/>
    </row>
    <row r="166" spans="1:166" s="22" customFormat="1" ht="150" customHeight="1">
      <c r="A166" s="94" t="s">
        <v>242</v>
      </c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20"/>
      <c r="BT166" s="20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20"/>
      <c r="FI166" s="20"/>
      <c r="FJ166" s="20"/>
    </row>
    <row r="167" spans="1:166" s="4" customFormat="1" ht="17.25" customHeight="1">
      <c r="A167" s="47" t="s">
        <v>217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41">
        <f>BC168</f>
        <v>200</v>
      </c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>
        <f>BU168</f>
        <v>200</v>
      </c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>
        <f>CH168</f>
        <v>200</v>
      </c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>
        <f>DX168</f>
        <v>200</v>
      </c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>
        <f>BC167-CH167</f>
        <v>0</v>
      </c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54">
        <f>EX168</f>
        <v>0</v>
      </c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6"/>
    </row>
    <row r="168" spans="1:166" s="22" customFormat="1" ht="24" customHeight="1">
      <c r="A168" s="114" t="s">
        <v>151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58" t="s">
        <v>62</v>
      </c>
      <c r="AL168" s="58"/>
      <c r="AM168" s="58"/>
      <c r="AN168" s="58"/>
      <c r="AO168" s="58"/>
      <c r="AP168" s="5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59">
        <v>200</v>
      </c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>
        <v>200</v>
      </c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>
        <v>200</v>
      </c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>
        <f>CH168</f>
        <v>200</v>
      </c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>
        <f>BC168-CH168</f>
        <v>0</v>
      </c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69">
        <f>BU168-CH168</f>
        <v>0</v>
      </c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1"/>
    </row>
    <row r="169" spans="1:166" s="4" customFormat="1" ht="53.25" customHeight="1">
      <c r="A169" s="111" t="s">
        <v>238</v>
      </c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3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69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1"/>
    </row>
    <row r="170" spans="1:166" s="4" customFormat="1" ht="21" customHeight="1">
      <c r="A170" s="115" t="s">
        <v>32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58" t="s">
        <v>33</v>
      </c>
      <c r="AL170" s="58"/>
      <c r="AM170" s="58"/>
      <c r="AN170" s="58"/>
      <c r="AO170" s="58"/>
      <c r="AP170" s="5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1">
        <f>BC171</f>
        <v>119600</v>
      </c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15"/>
      <c r="BT170" s="15"/>
      <c r="BU170" s="100">
        <f>BU171</f>
        <v>119600</v>
      </c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41">
        <f>CH171</f>
        <v>119600</v>
      </c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41">
        <f>DX171</f>
        <v>119600</v>
      </c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>
        <f>EK171</f>
        <v>0</v>
      </c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54">
        <f>EX171</f>
        <v>0</v>
      </c>
      <c r="EY170" s="55"/>
      <c r="EZ170" s="55"/>
      <c r="FA170" s="55"/>
      <c r="FB170" s="55"/>
      <c r="FC170" s="55"/>
      <c r="FD170" s="55"/>
      <c r="FE170" s="55"/>
      <c r="FF170" s="55"/>
      <c r="FG170" s="55"/>
      <c r="FH170" s="56"/>
      <c r="FI170" s="15"/>
      <c r="FJ170" s="15"/>
    </row>
    <row r="171" spans="1:166" s="4" customFormat="1" ht="20.25" customHeight="1">
      <c r="A171" s="47" t="s">
        <v>218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41">
        <f>BC172</f>
        <v>119600</v>
      </c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>
        <f>BU172</f>
        <v>119600</v>
      </c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>
        <f>CH172</f>
        <v>119600</v>
      </c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>
        <f>DX172</f>
        <v>119600</v>
      </c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>
        <v>0</v>
      </c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54">
        <f>EX172</f>
        <v>0</v>
      </c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6"/>
    </row>
    <row r="172" spans="1:166" s="4" customFormat="1" ht="18.75" customHeight="1">
      <c r="A172" s="80" t="s">
        <v>60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58" t="s">
        <v>69</v>
      </c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9">
        <v>119600</v>
      </c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15"/>
      <c r="BT172" s="15"/>
      <c r="BU172" s="59">
        <v>119600</v>
      </c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>
        <v>119600</v>
      </c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>
        <v>119600</v>
      </c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>
        <v>0</v>
      </c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>
        <v>0</v>
      </c>
      <c r="EY172" s="68"/>
      <c r="EZ172" s="68"/>
      <c r="FA172" s="68"/>
      <c r="FB172" s="68"/>
      <c r="FC172" s="68"/>
      <c r="FD172" s="68"/>
      <c r="FE172" s="68"/>
      <c r="FF172" s="68"/>
      <c r="FG172" s="68"/>
      <c r="FH172" s="15"/>
      <c r="FI172" s="15"/>
      <c r="FJ172" s="15"/>
    </row>
    <row r="173" spans="1:166" s="4" customFormat="1" ht="15" customHeight="1">
      <c r="A173" s="102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4"/>
      <c r="CE173" s="13"/>
      <c r="CF173" s="13"/>
      <c r="CG173" s="101" t="s">
        <v>84</v>
      </c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  <c r="CW173" s="101"/>
      <c r="CX173" s="10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13"/>
      <c r="FI173" s="13"/>
      <c r="FJ173" s="18" t="s">
        <v>39</v>
      </c>
    </row>
    <row r="174" spans="1:166" s="4" customFormat="1" ht="32.25" customHeight="1">
      <c r="A174" s="43" t="s">
        <v>8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 t="s">
        <v>23</v>
      </c>
      <c r="AL174" s="43"/>
      <c r="AM174" s="43"/>
      <c r="AN174" s="43"/>
      <c r="AO174" s="43"/>
      <c r="AP174" s="43"/>
      <c r="AQ174" s="43" t="s">
        <v>35</v>
      </c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 t="s">
        <v>146</v>
      </c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 t="s">
        <v>37</v>
      </c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 t="s">
        <v>24</v>
      </c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73" t="s">
        <v>29</v>
      </c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5"/>
    </row>
    <row r="175" spans="1:166" s="4" customFormat="1" ht="81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 t="s">
        <v>46</v>
      </c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 t="s">
        <v>25</v>
      </c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 t="s">
        <v>26</v>
      </c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 t="s">
        <v>27</v>
      </c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 t="s">
        <v>38</v>
      </c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73" t="s">
        <v>47</v>
      </c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5"/>
    </row>
    <row r="176" spans="1:166" s="4" customFormat="1" ht="15" customHeight="1">
      <c r="A176" s="61">
        <v>1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>
        <v>2</v>
      </c>
      <c r="AL176" s="61"/>
      <c r="AM176" s="61"/>
      <c r="AN176" s="61"/>
      <c r="AO176" s="61"/>
      <c r="AP176" s="61"/>
      <c r="AQ176" s="61">
        <v>3</v>
      </c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>
        <v>4</v>
      </c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>
        <v>5</v>
      </c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>
        <v>6</v>
      </c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>
        <v>7</v>
      </c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>
        <v>8</v>
      </c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>
        <v>9</v>
      </c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>
        <v>10</v>
      </c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88">
        <v>11</v>
      </c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90"/>
    </row>
    <row r="177" spans="1:166" s="4" customFormat="1" ht="15" customHeight="1">
      <c r="A177" s="115" t="s">
        <v>32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58" t="s">
        <v>33</v>
      </c>
      <c r="AL177" s="58"/>
      <c r="AM177" s="58"/>
      <c r="AN177" s="58"/>
      <c r="AO177" s="58"/>
      <c r="AP177" s="5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1">
        <f>BC183+BC186+BC180</f>
        <v>15500</v>
      </c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15"/>
      <c r="BT177" s="15"/>
      <c r="BU177" s="100">
        <f>CH183+CH180</f>
        <v>9500</v>
      </c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41">
        <f>CH183+CH180</f>
        <v>9500</v>
      </c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41">
        <f>DX183+DX186+DX180</f>
        <v>9500</v>
      </c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>
        <f>EK184+EK186</f>
        <v>6000</v>
      </c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54">
        <f>EX184</f>
        <v>0</v>
      </c>
      <c r="EY177" s="55"/>
      <c r="EZ177" s="55"/>
      <c r="FA177" s="55"/>
      <c r="FB177" s="55"/>
      <c r="FC177" s="55"/>
      <c r="FD177" s="55"/>
      <c r="FE177" s="55"/>
      <c r="FF177" s="55"/>
      <c r="FG177" s="55"/>
      <c r="FH177" s="56"/>
      <c r="FI177" s="15"/>
      <c r="FJ177" s="15"/>
    </row>
    <row r="178" spans="1:166" s="4" customFormat="1" ht="19.5" customHeight="1">
      <c r="A178" s="80" t="s">
        <v>22</v>
      </c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58"/>
      <c r="AL178" s="58"/>
      <c r="AM178" s="58"/>
      <c r="AN178" s="58"/>
      <c r="AO178" s="58"/>
      <c r="AP178" s="5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9"/>
      <c r="EY178" s="59"/>
      <c r="EZ178" s="59"/>
      <c r="FA178" s="59"/>
      <c r="FB178" s="59"/>
      <c r="FC178" s="59"/>
      <c r="FD178" s="59"/>
      <c r="FE178" s="59"/>
      <c r="FF178" s="59"/>
      <c r="FG178" s="59"/>
      <c r="FH178" s="15"/>
      <c r="FI178" s="15"/>
      <c r="FJ178" s="15"/>
    </row>
    <row r="179" spans="1:166" s="4" customFormat="1" ht="19.5" customHeight="1">
      <c r="A179" s="116" t="s">
        <v>170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58"/>
      <c r="AL179" s="58"/>
      <c r="AM179" s="58"/>
      <c r="AN179" s="58"/>
      <c r="AO179" s="58"/>
      <c r="AP179" s="5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15"/>
      <c r="FI179" s="15"/>
      <c r="FJ179" s="15"/>
    </row>
    <row r="180" spans="1:166" s="4" customFormat="1" ht="19.5" customHeight="1">
      <c r="A180" s="47" t="s">
        <v>301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58"/>
      <c r="AL180" s="58"/>
      <c r="AM180" s="58"/>
      <c r="AN180" s="58"/>
      <c r="AO180" s="58"/>
      <c r="AP180" s="5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1">
        <f>BC181</f>
        <v>4500</v>
      </c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>
        <f>BU181</f>
        <v>4500</v>
      </c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>
        <v>4500</v>
      </c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41">
        <v>4500</v>
      </c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>
        <f>BC180-CH180</f>
        <v>0</v>
      </c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>
        <v>0</v>
      </c>
      <c r="EY180" s="41"/>
      <c r="EZ180" s="41"/>
      <c r="FA180" s="41"/>
      <c r="FB180" s="41"/>
      <c r="FC180" s="41"/>
      <c r="FD180" s="41"/>
      <c r="FE180" s="41"/>
      <c r="FF180" s="41"/>
      <c r="FG180" s="41"/>
      <c r="FH180" s="15"/>
      <c r="FI180" s="15"/>
      <c r="FJ180" s="15"/>
    </row>
    <row r="181" spans="1:166" s="4" customFormat="1" ht="19.5" customHeight="1">
      <c r="A181" s="80" t="s">
        <v>300</v>
      </c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58" t="s">
        <v>61</v>
      </c>
      <c r="AL181" s="58"/>
      <c r="AM181" s="58"/>
      <c r="AN181" s="58"/>
      <c r="AO181" s="58"/>
      <c r="AP181" s="5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59">
        <v>4500</v>
      </c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>
        <v>4500</v>
      </c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>
        <v>4500</v>
      </c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9">
        <v>4500</v>
      </c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41">
        <f>BC181-CH181</f>
        <v>0</v>
      </c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59">
        <v>0</v>
      </c>
      <c r="EY181" s="59"/>
      <c r="EZ181" s="59"/>
      <c r="FA181" s="59"/>
      <c r="FB181" s="59"/>
      <c r="FC181" s="59"/>
      <c r="FD181" s="59"/>
      <c r="FE181" s="59"/>
      <c r="FF181" s="59"/>
      <c r="FG181" s="59"/>
      <c r="FH181" s="15"/>
      <c r="FI181" s="15"/>
      <c r="FJ181" s="15"/>
    </row>
    <row r="182" spans="1:166" s="4" customFormat="1" ht="33.75" customHeight="1">
      <c r="A182" s="116" t="s">
        <v>170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15"/>
      <c r="BT182" s="15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68"/>
      <c r="EZ182" s="68"/>
      <c r="FA182" s="68"/>
      <c r="FB182" s="68"/>
      <c r="FC182" s="68"/>
      <c r="FD182" s="68"/>
      <c r="FE182" s="68"/>
      <c r="FF182" s="68"/>
      <c r="FG182" s="68"/>
      <c r="FH182" s="15"/>
      <c r="FI182" s="15"/>
      <c r="FJ182" s="15"/>
    </row>
    <row r="183" spans="1:166" s="4" customFormat="1" ht="18.75" customHeight="1">
      <c r="A183" s="47" t="s">
        <v>219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41">
        <f>BC184</f>
        <v>5000</v>
      </c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9"/>
      <c r="BT183" s="9"/>
      <c r="BU183" s="41">
        <f>BU184</f>
        <v>5000</v>
      </c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>
        <f>CH184</f>
        <v>5000</v>
      </c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>
        <f>CH183</f>
        <v>5000</v>
      </c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>
        <f>BC183-CH183</f>
        <v>0</v>
      </c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>
        <f>BU183-CH183</f>
        <v>0</v>
      </c>
      <c r="EY183" s="203"/>
      <c r="EZ183" s="203"/>
      <c r="FA183" s="203"/>
      <c r="FB183" s="203"/>
      <c r="FC183" s="203"/>
      <c r="FD183" s="203"/>
      <c r="FE183" s="203"/>
      <c r="FF183" s="203"/>
      <c r="FG183" s="203"/>
      <c r="FH183" s="15"/>
      <c r="FI183" s="15"/>
      <c r="FJ183" s="15"/>
    </row>
    <row r="184" spans="1:166" s="4" customFormat="1" ht="15" customHeight="1">
      <c r="A184" s="80" t="s">
        <v>60</v>
      </c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58" t="s">
        <v>69</v>
      </c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9">
        <v>5000</v>
      </c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15"/>
      <c r="BT184" s="15"/>
      <c r="BU184" s="59">
        <v>5000</v>
      </c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>
        <v>5000</v>
      </c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>
        <f>CH184</f>
        <v>5000</v>
      </c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>
        <f>BC184-CH184</f>
        <v>0</v>
      </c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>
        <f>BU184-CH184</f>
        <v>0</v>
      </c>
      <c r="EY184" s="68"/>
      <c r="EZ184" s="68"/>
      <c r="FA184" s="68"/>
      <c r="FB184" s="68"/>
      <c r="FC184" s="68"/>
      <c r="FD184" s="68"/>
      <c r="FE184" s="68"/>
      <c r="FF184" s="68"/>
      <c r="FG184" s="68"/>
      <c r="FH184" s="15"/>
      <c r="FI184" s="15"/>
      <c r="FJ184" s="15"/>
    </row>
    <row r="185" spans="1:166" s="4" customFormat="1" ht="74.25" customHeight="1">
      <c r="A185" s="62" t="s">
        <v>243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4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15"/>
      <c r="BT185" s="15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68"/>
      <c r="EZ185" s="68"/>
      <c r="FA185" s="68"/>
      <c r="FB185" s="68"/>
      <c r="FC185" s="68"/>
      <c r="FD185" s="68"/>
      <c r="FE185" s="68"/>
      <c r="FF185" s="68"/>
      <c r="FG185" s="68"/>
      <c r="FH185" s="15"/>
      <c r="FI185" s="15"/>
      <c r="FJ185" s="15"/>
    </row>
    <row r="186" spans="1:166" s="12" customFormat="1" ht="18.75" customHeight="1">
      <c r="A186" s="47" t="s">
        <v>220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41">
        <f>BC187</f>
        <v>6000</v>
      </c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9"/>
      <c r="BT186" s="9"/>
      <c r="BU186" s="41">
        <f>BU187</f>
        <v>0</v>
      </c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>
        <f>CH187</f>
        <v>0</v>
      </c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>
        <f>DX187</f>
        <v>0</v>
      </c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>
        <f>BC186-CH186</f>
        <v>6000</v>
      </c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>
        <f>BU186-CH186</f>
        <v>0</v>
      </c>
      <c r="EY186" s="203"/>
      <c r="EZ186" s="203"/>
      <c r="FA186" s="203"/>
      <c r="FB186" s="203"/>
      <c r="FC186" s="203"/>
      <c r="FD186" s="203"/>
      <c r="FE186" s="203"/>
      <c r="FF186" s="203"/>
      <c r="FG186" s="203"/>
      <c r="FH186" s="9"/>
      <c r="FI186" s="9"/>
      <c r="FJ186" s="9"/>
    </row>
    <row r="187" spans="1:166" s="4" customFormat="1" ht="15" customHeight="1">
      <c r="A187" s="80" t="s">
        <v>60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58" t="s">
        <v>69</v>
      </c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9">
        <v>6000</v>
      </c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15"/>
      <c r="BT187" s="15"/>
      <c r="BU187" s="59">
        <v>0</v>
      </c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>
        <v>0</v>
      </c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>
        <v>0</v>
      </c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>
        <f>BC187-CH187</f>
        <v>6000</v>
      </c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>
        <f>BU187-CH187</f>
        <v>0</v>
      </c>
      <c r="EY187" s="68"/>
      <c r="EZ187" s="68"/>
      <c r="FA187" s="68"/>
      <c r="FB187" s="68"/>
      <c r="FC187" s="68"/>
      <c r="FD187" s="68"/>
      <c r="FE187" s="68"/>
      <c r="FF187" s="68"/>
      <c r="FG187" s="68"/>
      <c r="FH187" s="15"/>
      <c r="FI187" s="15"/>
      <c r="FJ187" s="15"/>
    </row>
    <row r="188" spans="1:166" s="4" customFormat="1" ht="18.75">
      <c r="A188" s="102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  <c r="DI188" s="103"/>
      <c r="DJ188" s="103"/>
      <c r="DK188" s="103"/>
      <c r="DL188" s="103"/>
      <c r="DM188" s="103"/>
      <c r="DN188" s="103"/>
      <c r="DO188" s="103"/>
      <c r="DP188" s="103"/>
      <c r="DQ188" s="103"/>
      <c r="DR188" s="103"/>
      <c r="DS188" s="103"/>
      <c r="DT188" s="103"/>
      <c r="DU188" s="103"/>
      <c r="DV188" s="103"/>
      <c r="DW188" s="103"/>
      <c r="DX188" s="103"/>
      <c r="DY188" s="103"/>
      <c r="DZ188" s="103"/>
      <c r="EA188" s="103"/>
      <c r="EB188" s="103"/>
      <c r="EC188" s="103"/>
      <c r="ED188" s="103"/>
      <c r="EE188" s="103"/>
      <c r="EF188" s="103"/>
      <c r="EG188" s="103"/>
      <c r="EH188" s="103"/>
      <c r="EI188" s="103"/>
      <c r="EJ188" s="103"/>
      <c r="EK188" s="103"/>
      <c r="EL188" s="103"/>
      <c r="EM188" s="103"/>
      <c r="EN188" s="103"/>
      <c r="EO188" s="103"/>
      <c r="EP188" s="103"/>
      <c r="EQ188" s="103"/>
      <c r="ER188" s="103"/>
      <c r="ES188" s="103"/>
      <c r="ET188" s="103"/>
      <c r="EU188" s="103"/>
      <c r="EV188" s="103"/>
      <c r="EW188" s="103"/>
      <c r="EX188" s="103"/>
      <c r="EY188" s="103"/>
      <c r="EZ188" s="103"/>
      <c r="FA188" s="103"/>
      <c r="FB188" s="103"/>
      <c r="FC188" s="103"/>
      <c r="FD188" s="103"/>
      <c r="FE188" s="103"/>
      <c r="FF188" s="103"/>
      <c r="FG188" s="104"/>
      <c r="FH188" s="13"/>
      <c r="FI188" s="13"/>
      <c r="FJ188" s="18" t="s">
        <v>39</v>
      </c>
    </row>
    <row r="189" spans="1:166" s="4" customFormat="1" ht="18.75">
      <c r="A189" s="102" t="s">
        <v>84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  <c r="CW189" s="103"/>
      <c r="CX189" s="103"/>
      <c r="CY189" s="103"/>
      <c r="CZ189" s="103"/>
      <c r="DA189" s="103"/>
      <c r="DB189" s="103"/>
      <c r="DC189" s="103"/>
      <c r="DD189" s="103"/>
      <c r="DE189" s="103"/>
      <c r="DF189" s="103"/>
      <c r="DG189" s="103"/>
      <c r="DH189" s="103"/>
      <c r="DI189" s="103"/>
      <c r="DJ189" s="103"/>
      <c r="DK189" s="103"/>
      <c r="DL189" s="103"/>
      <c r="DM189" s="103"/>
      <c r="DN189" s="103"/>
      <c r="DO189" s="103"/>
      <c r="DP189" s="103"/>
      <c r="DQ189" s="103"/>
      <c r="DR189" s="103"/>
      <c r="DS189" s="103"/>
      <c r="DT189" s="103"/>
      <c r="DU189" s="103"/>
      <c r="DV189" s="103"/>
      <c r="DW189" s="103"/>
      <c r="DX189" s="103"/>
      <c r="DY189" s="103"/>
      <c r="DZ189" s="103"/>
      <c r="EA189" s="103"/>
      <c r="EB189" s="103"/>
      <c r="EC189" s="103"/>
      <c r="ED189" s="103"/>
      <c r="EE189" s="103"/>
      <c r="EF189" s="103"/>
      <c r="EG189" s="103"/>
      <c r="EH189" s="103"/>
      <c r="EI189" s="103"/>
      <c r="EJ189" s="103"/>
      <c r="EK189" s="103"/>
      <c r="EL189" s="103"/>
      <c r="EM189" s="103"/>
      <c r="EN189" s="103"/>
      <c r="EO189" s="103"/>
      <c r="EP189" s="103"/>
      <c r="EQ189" s="103"/>
      <c r="ER189" s="103"/>
      <c r="ES189" s="103"/>
      <c r="ET189" s="103"/>
      <c r="EU189" s="103"/>
      <c r="EV189" s="103"/>
      <c r="EW189" s="103"/>
      <c r="EX189" s="103"/>
      <c r="EY189" s="103"/>
      <c r="EZ189" s="103"/>
      <c r="FA189" s="103"/>
      <c r="FB189" s="103"/>
      <c r="FC189" s="103"/>
      <c r="FD189" s="103"/>
      <c r="FE189" s="103"/>
      <c r="FF189" s="103"/>
      <c r="FG189" s="103"/>
      <c r="FH189" s="103"/>
      <c r="FI189" s="103"/>
      <c r="FJ189" s="104"/>
    </row>
    <row r="190" spans="1:166" s="4" customFormat="1" ht="17.25" customHeight="1">
      <c r="A190" s="43" t="s">
        <v>8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 t="s">
        <v>23</v>
      </c>
      <c r="AL190" s="43"/>
      <c r="AM190" s="43"/>
      <c r="AN190" s="43"/>
      <c r="AO190" s="43"/>
      <c r="AP190" s="43"/>
      <c r="AQ190" s="43" t="s">
        <v>35</v>
      </c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 t="s">
        <v>36</v>
      </c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 t="s">
        <v>37</v>
      </c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 t="s">
        <v>24</v>
      </c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73" t="s">
        <v>29</v>
      </c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4"/>
      <c r="FF190" s="74"/>
      <c r="FG190" s="74"/>
      <c r="FH190" s="74"/>
      <c r="FI190" s="74"/>
      <c r="FJ190" s="75"/>
    </row>
    <row r="191" spans="1:166" s="4" customFormat="1" ht="78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 t="s">
        <v>46</v>
      </c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 t="s">
        <v>25</v>
      </c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 t="s">
        <v>26</v>
      </c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 t="s">
        <v>27</v>
      </c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 t="s">
        <v>38</v>
      </c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73" t="s">
        <v>47</v>
      </c>
      <c r="EY191" s="74"/>
      <c r="EZ191" s="74"/>
      <c r="FA191" s="74"/>
      <c r="FB191" s="74"/>
      <c r="FC191" s="74"/>
      <c r="FD191" s="74"/>
      <c r="FE191" s="74"/>
      <c r="FF191" s="74"/>
      <c r="FG191" s="74"/>
      <c r="FH191" s="74"/>
      <c r="FI191" s="74"/>
      <c r="FJ191" s="75"/>
    </row>
    <row r="192" spans="1:166" s="4" customFormat="1" ht="18.75">
      <c r="A192" s="61">
        <v>1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>
        <v>2</v>
      </c>
      <c r="AL192" s="61"/>
      <c r="AM192" s="61"/>
      <c r="AN192" s="61"/>
      <c r="AO192" s="61"/>
      <c r="AP192" s="61"/>
      <c r="AQ192" s="61">
        <v>3</v>
      </c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>
        <v>4</v>
      </c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>
        <v>5</v>
      </c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>
        <v>6</v>
      </c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>
        <v>7</v>
      </c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>
        <v>8</v>
      </c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>
        <v>9</v>
      </c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>
        <v>10</v>
      </c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88">
        <v>11</v>
      </c>
      <c r="EY192" s="89"/>
      <c r="EZ192" s="89"/>
      <c r="FA192" s="89"/>
      <c r="FB192" s="89"/>
      <c r="FC192" s="89"/>
      <c r="FD192" s="89"/>
      <c r="FE192" s="89"/>
      <c r="FF192" s="89"/>
      <c r="FG192" s="89"/>
      <c r="FH192" s="89"/>
      <c r="FI192" s="89"/>
      <c r="FJ192" s="90"/>
    </row>
    <row r="193" spans="1:166" s="12" customFormat="1" ht="15" customHeight="1">
      <c r="A193" s="97" t="s">
        <v>32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8" t="s">
        <v>33</v>
      </c>
      <c r="AL193" s="98"/>
      <c r="AM193" s="98"/>
      <c r="AN193" s="98"/>
      <c r="AO193" s="98"/>
      <c r="AP193" s="98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41">
        <f>BC196+BC204</f>
        <v>139300</v>
      </c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>
        <f>BU196+BU204</f>
        <v>139300</v>
      </c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>
        <f>CH196+CH204</f>
        <v>139300</v>
      </c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>
        <f>CH193</f>
        <v>139300</v>
      </c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>
        <f>EK196+EK204</f>
        <v>0</v>
      </c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54">
        <f>EX196+EX204</f>
        <v>0</v>
      </c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6"/>
    </row>
    <row r="194" spans="1:166" s="4" customFormat="1" ht="15" customHeight="1">
      <c r="A194" s="108" t="s">
        <v>22</v>
      </c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9" t="s">
        <v>34</v>
      </c>
      <c r="AL194" s="109"/>
      <c r="AM194" s="109"/>
      <c r="AN194" s="109"/>
      <c r="AO194" s="109"/>
      <c r="AP194" s="109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69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1"/>
    </row>
    <row r="195" spans="1:166" s="4" customFormat="1" ht="57.75" customHeight="1">
      <c r="A195" s="110" t="s">
        <v>152</v>
      </c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69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1"/>
    </row>
    <row r="196" spans="1:166" s="22" customFormat="1" ht="19.5" customHeight="1">
      <c r="A196" s="47" t="s">
        <v>222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1">
        <f>BC197</f>
        <v>133300</v>
      </c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>
        <f>BU197</f>
        <v>133300</v>
      </c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>
        <f>CH197</f>
        <v>133300</v>
      </c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41">
        <f>CH196</f>
        <v>133300</v>
      </c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>
        <f>EK197</f>
        <v>0</v>
      </c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54">
        <f>EX197</f>
        <v>0</v>
      </c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6"/>
    </row>
    <row r="197" spans="1:166" s="4" customFormat="1" ht="20.25" customHeight="1">
      <c r="A197" s="94" t="s">
        <v>148</v>
      </c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84" t="s">
        <v>53</v>
      </c>
      <c r="AL197" s="84"/>
      <c r="AM197" s="84"/>
      <c r="AN197" s="84"/>
      <c r="AO197" s="84"/>
      <c r="AP197" s="84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41">
        <f>BC198+BC199</f>
        <v>133300</v>
      </c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>
        <f>BU198+BU199</f>
        <v>133300</v>
      </c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>
        <f>CH198+CH199</f>
        <v>133300</v>
      </c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>
        <f>SUM(DX198:EJ199)</f>
        <v>133300</v>
      </c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>
        <f>BC197-CH197</f>
        <v>0</v>
      </c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54">
        <f>BU197-CH197</f>
        <v>0</v>
      </c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6"/>
    </row>
    <row r="198" spans="1:166" s="4" customFormat="1" ht="15.75" customHeight="1">
      <c r="A198" s="80" t="s">
        <v>57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58" t="s">
        <v>54</v>
      </c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9">
        <v>103802.35</v>
      </c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>
        <v>103802.35</v>
      </c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>
        <v>103802.35</v>
      </c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>
        <f>CH198</f>
        <v>103802.35</v>
      </c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>
        <f>BC198-BU198</f>
        <v>0</v>
      </c>
      <c r="EL198" s="59"/>
      <c r="EM198" s="59"/>
      <c r="EN198" s="59"/>
      <c r="EO198" s="59"/>
      <c r="EP198" s="59"/>
      <c r="EQ198" s="59"/>
      <c r="ER198" s="59"/>
      <c r="ES198" s="59"/>
      <c r="ET198" s="59"/>
      <c r="EU198" s="59"/>
      <c r="EV198" s="59"/>
      <c r="EW198" s="59"/>
      <c r="EX198" s="69">
        <v>0</v>
      </c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1"/>
    </row>
    <row r="199" spans="1:166" s="4" customFormat="1" ht="18.75" customHeight="1">
      <c r="A199" s="80" t="s">
        <v>59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58" t="s">
        <v>56</v>
      </c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9">
        <v>29497.65</v>
      </c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>
        <v>29497.65</v>
      </c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>
        <v>29497.65</v>
      </c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>
        <f>CH199</f>
        <v>29497.65</v>
      </c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>
        <f>BC199-BU199</f>
        <v>0</v>
      </c>
      <c r="EL199" s="59"/>
      <c r="EM199" s="59"/>
      <c r="EN199" s="59"/>
      <c r="EO199" s="59"/>
      <c r="EP199" s="59"/>
      <c r="EQ199" s="59"/>
      <c r="ER199" s="59"/>
      <c r="ES199" s="59"/>
      <c r="ET199" s="59"/>
      <c r="EU199" s="59"/>
      <c r="EV199" s="59"/>
      <c r="EW199" s="59"/>
      <c r="EX199" s="69">
        <f>BU199-CH199</f>
        <v>0</v>
      </c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1"/>
    </row>
    <row r="200" spans="1:166" s="4" customFormat="1" ht="18" customHeight="1">
      <c r="A200" s="85" t="s">
        <v>124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4"/>
      <c r="AL200" s="84"/>
      <c r="AM200" s="84"/>
      <c r="AN200" s="84"/>
      <c r="AO200" s="84"/>
      <c r="AP200" s="84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1"/>
      <c r="EY200" s="82"/>
      <c r="EZ200" s="82"/>
      <c r="FA200" s="82"/>
      <c r="FB200" s="82"/>
      <c r="FC200" s="82"/>
      <c r="FD200" s="82"/>
      <c r="FE200" s="82"/>
      <c r="FF200" s="82"/>
      <c r="FG200" s="82"/>
      <c r="FH200" s="82"/>
      <c r="FI200" s="82"/>
      <c r="FJ200" s="83"/>
    </row>
    <row r="201" spans="1:166" s="4" customFormat="1" ht="15" customHeight="1" hidden="1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41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16"/>
      <c r="BT201" s="16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  <c r="FF201" s="41"/>
      <c r="FG201" s="41"/>
      <c r="FH201" s="16"/>
      <c r="FI201" s="16"/>
      <c r="FJ201" s="16"/>
    </row>
    <row r="202" spans="1:166" s="4" customFormat="1" ht="15" customHeight="1" hidden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16"/>
      <c r="BT202" s="16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59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4"/>
      <c r="EY202" s="42"/>
      <c r="EZ202" s="42"/>
      <c r="FA202" s="42"/>
      <c r="FB202" s="42"/>
      <c r="FC202" s="42"/>
      <c r="FD202" s="42"/>
      <c r="FE202" s="42"/>
      <c r="FF202" s="42"/>
      <c r="FG202" s="42"/>
      <c r="FH202" s="16"/>
      <c r="FI202" s="16"/>
      <c r="FJ202" s="16"/>
    </row>
    <row r="203" spans="1:166" s="4" customFormat="1" ht="15" customHeight="1" hidden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16"/>
      <c r="BT203" s="16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59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4"/>
      <c r="EY203" s="42"/>
      <c r="EZ203" s="42"/>
      <c r="FA203" s="42"/>
      <c r="FB203" s="42"/>
      <c r="FC203" s="42"/>
      <c r="FD203" s="42"/>
      <c r="FE203" s="42"/>
      <c r="FF203" s="42"/>
      <c r="FG203" s="42"/>
      <c r="FH203" s="16"/>
      <c r="FI203" s="16"/>
      <c r="FJ203" s="16"/>
    </row>
    <row r="204" spans="1:166" s="4" customFormat="1" ht="18.75" customHeight="1">
      <c r="A204" s="47" t="s">
        <v>221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84" t="s">
        <v>190</v>
      </c>
      <c r="AL204" s="84"/>
      <c r="AM204" s="84"/>
      <c r="AN204" s="84"/>
      <c r="AO204" s="84"/>
      <c r="AP204" s="84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41">
        <f>BC205+BC206</f>
        <v>6000</v>
      </c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>
        <f>BU205+BU206</f>
        <v>6000</v>
      </c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>
        <f>CH205+CH206</f>
        <v>6000</v>
      </c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>
        <f>DX205+DX206</f>
        <v>6000</v>
      </c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>
        <f>EK205+EK206</f>
        <v>0</v>
      </c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54">
        <f>EX205+EX206</f>
        <v>0</v>
      </c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6"/>
    </row>
    <row r="205" spans="1:166" s="4" customFormat="1" ht="15" customHeight="1">
      <c r="A205" s="80" t="s">
        <v>83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58" t="s">
        <v>64</v>
      </c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9">
        <v>0</v>
      </c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>
        <v>0</v>
      </c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>
        <v>0</v>
      </c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>
        <f>CH205</f>
        <v>0</v>
      </c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>
        <f>BC205-CH205</f>
        <v>0</v>
      </c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69">
        <v>0</v>
      </c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1"/>
    </row>
    <row r="206" spans="1:166" s="4" customFormat="1" ht="18.75" customHeight="1">
      <c r="A206" s="94" t="s">
        <v>151</v>
      </c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58" t="s">
        <v>62</v>
      </c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9">
        <v>6000</v>
      </c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>
        <v>6000</v>
      </c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>
        <v>6000</v>
      </c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>
        <f>CH206</f>
        <v>6000</v>
      </c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>
        <f>BC206-CH206</f>
        <v>0</v>
      </c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69">
        <f>BU206-CH206</f>
        <v>0</v>
      </c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1"/>
    </row>
    <row r="207" spans="1:166" s="4" customFormat="1" ht="18.75">
      <c r="A207" s="102" t="s">
        <v>84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  <c r="CJ207" s="103"/>
      <c r="CK207" s="103"/>
      <c r="CL207" s="103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3"/>
      <c r="DA207" s="103"/>
      <c r="DB207" s="103"/>
      <c r="DC207" s="103"/>
      <c r="DD207" s="103"/>
      <c r="DE207" s="103"/>
      <c r="DF207" s="103"/>
      <c r="DG207" s="103"/>
      <c r="DH207" s="103"/>
      <c r="DI207" s="103"/>
      <c r="DJ207" s="103"/>
      <c r="DK207" s="103"/>
      <c r="DL207" s="103"/>
      <c r="DM207" s="103"/>
      <c r="DN207" s="103"/>
      <c r="DO207" s="103"/>
      <c r="DP207" s="103"/>
      <c r="DQ207" s="103"/>
      <c r="DR207" s="103"/>
      <c r="DS207" s="103"/>
      <c r="DT207" s="103"/>
      <c r="DU207" s="103"/>
      <c r="DV207" s="103"/>
      <c r="DW207" s="103"/>
      <c r="DX207" s="103"/>
      <c r="DY207" s="103"/>
      <c r="DZ207" s="103"/>
      <c r="EA207" s="103"/>
      <c r="EB207" s="103"/>
      <c r="EC207" s="103"/>
      <c r="ED207" s="103"/>
      <c r="EE207" s="103"/>
      <c r="EF207" s="103"/>
      <c r="EG207" s="103"/>
      <c r="EH207" s="103"/>
      <c r="EI207" s="103"/>
      <c r="EJ207" s="103"/>
      <c r="EK207" s="103"/>
      <c r="EL207" s="103"/>
      <c r="EM207" s="103"/>
      <c r="EN207" s="103"/>
      <c r="EO207" s="103"/>
      <c r="EP207" s="103"/>
      <c r="EQ207" s="103"/>
      <c r="ER207" s="103"/>
      <c r="ES207" s="103"/>
      <c r="ET207" s="103"/>
      <c r="EU207" s="103"/>
      <c r="EV207" s="103"/>
      <c r="EW207" s="103"/>
      <c r="EX207" s="103"/>
      <c r="EY207" s="103"/>
      <c r="EZ207" s="103"/>
      <c r="FA207" s="103"/>
      <c r="FB207" s="103"/>
      <c r="FC207" s="103"/>
      <c r="FD207" s="103"/>
      <c r="FE207" s="103"/>
      <c r="FF207" s="103"/>
      <c r="FG207" s="103"/>
      <c r="FH207" s="103"/>
      <c r="FI207" s="103"/>
      <c r="FJ207" s="104"/>
    </row>
    <row r="208" spans="1:166" s="4" customFormat="1" ht="15.75" customHeight="1">
      <c r="A208" s="43" t="s">
        <v>8</v>
      </c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 t="s">
        <v>23</v>
      </c>
      <c r="AL208" s="43"/>
      <c r="AM208" s="43"/>
      <c r="AN208" s="43"/>
      <c r="AO208" s="43"/>
      <c r="AP208" s="43"/>
      <c r="AQ208" s="43" t="s">
        <v>35</v>
      </c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 t="s">
        <v>36</v>
      </c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 t="s">
        <v>37</v>
      </c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 t="s">
        <v>24</v>
      </c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73" t="s">
        <v>29</v>
      </c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5"/>
    </row>
    <row r="209" spans="1:166" s="4" customFormat="1" ht="98.2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 t="s">
        <v>46</v>
      </c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 t="s">
        <v>25</v>
      </c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 t="s">
        <v>26</v>
      </c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 t="s">
        <v>27</v>
      </c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 t="s">
        <v>38</v>
      </c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73" t="s">
        <v>47</v>
      </c>
      <c r="EY209" s="74"/>
      <c r="EZ209" s="74"/>
      <c r="FA209" s="74"/>
      <c r="FB209" s="74"/>
      <c r="FC209" s="74"/>
      <c r="FD209" s="74"/>
      <c r="FE209" s="74"/>
      <c r="FF209" s="74"/>
      <c r="FG209" s="74"/>
      <c r="FH209" s="74"/>
      <c r="FI209" s="74"/>
      <c r="FJ209" s="75"/>
    </row>
    <row r="210" spans="1:166" s="4" customFormat="1" ht="18.75">
      <c r="A210" s="61">
        <v>1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>
        <v>2</v>
      </c>
      <c r="AL210" s="61"/>
      <c r="AM210" s="61"/>
      <c r="AN210" s="61"/>
      <c r="AO210" s="61"/>
      <c r="AP210" s="61"/>
      <c r="AQ210" s="61">
        <v>3</v>
      </c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>
        <v>4</v>
      </c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>
        <v>5</v>
      </c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>
        <v>6</v>
      </c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>
        <v>7</v>
      </c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>
        <v>8</v>
      </c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>
        <v>9</v>
      </c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>
        <v>10</v>
      </c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88">
        <v>11</v>
      </c>
      <c r="EY210" s="89"/>
      <c r="EZ210" s="89"/>
      <c r="FA210" s="89"/>
      <c r="FB210" s="89"/>
      <c r="FC210" s="89"/>
      <c r="FD210" s="89"/>
      <c r="FE210" s="89"/>
      <c r="FF210" s="89"/>
      <c r="FG210" s="89"/>
      <c r="FH210" s="89"/>
      <c r="FI210" s="89"/>
      <c r="FJ210" s="90"/>
    </row>
    <row r="211" spans="1:166" s="12" customFormat="1" ht="15" customHeight="1">
      <c r="A211" s="97" t="s">
        <v>32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8" t="s">
        <v>33</v>
      </c>
      <c r="AL211" s="98"/>
      <c r="AM211" s="98"/>
      <c r="AN211" s="98"/>
      <c r="AO211" s="98"/>
      <c r="AP211" s="98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41">
        <f>BC214+BC217+BC221</f>
        <v>143400</v>
      </c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>
        <f>BU214+BU217+BU221</f>
        <v>139291.12</v>
      </c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>
        <f>CH214+CH217+CH221</f>
        <v>139291.12</v>
      </c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>
        <f>DX214+DX217+DX221</f>
        <v>139291.12</v>
      </c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>
        <f>EK215+EK218+EK221</f>
        <v>4018.88</v>
      </c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54">
        <f>BU211-CH211</f>
        <v>0</v>
      </c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6"/>
    </row>
    <row r="212" spans="1:166" s="4" customFormat="1" ht="15" customHeight="1">
      <c r="A212" s="108" t="s">
        <v>22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9" t="s">
        <v>34</v>
      </c>
      <c r="AL212" s="109"/>
      <c r="AM212" s="109"/>
      <c r="AN212" s="109"/>
      <c r="AO212" s="109"/>
      <c r="AP212" s="109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  <c r="EQ212" s="59"/>
      <c r="ER212" s="59"/>
      <c r="ES212" s="59"/>
      <c r="ET212" s="59"/>
      <c r="EU212" s="59"/>
      <c r="EV212" s="59"/>
      <c r="EW212" s="59"/>
      <c r="EX212" s="69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1"/>
    </row>
    <row r="213" spans="1:166" s="4" customFormat="1" ht="39" customHeight="1">
      <c r="A213" s="99" t="s">
        <v>192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109"/>
      <c r="AL213" s="109"/>
      <c r="AM213" s="109"/>
      <c r="AN213" s="109"/>
      <c r="AO213" s="109"/>
      <c r="AP213" s="109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15"/>
      <c r="BT213" s="15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  <c r="EQ213" s="59"/>
      <c r="ER213" s="59"/>
      <c r="ES213" s="59"/>
      <c r="ET213" s="59"/>
      <c r="EU213" s="59"/>
      <c r="EV213" s="59"/>
      <c r="EW213" s="59"/>
      <c r="EX213" s="59"/>
      <c r="EY213" s="59"/>
      <c r="EZ213" s="59"/>
      <c r="FA213" s="59"/>
      <c r="FB213" s="59"/>
      <c r="FC213" s="59"/>
      <c r="FD213" s="59"/>
      <c r="FE213" s="59"/>
      <c r="FF213" s="59"/>
      <c r="FG213" s="59"/>
      <c r="FH213" s="15"/>
      <c r="FI213" s="15"/>
      <c r="FJ213" s="15"/>
    </row>
    <row r="214" spans="1:166" s="12" customFormat="1" ht="15" customHeight="1">
      <c r="A214" s="85" t="s">
        <v>244</v>
      </c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41">
        <f>BC215</f>
        <v>97400</v>
      </c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>
        <f>BU215</f>
        <v>97400</v>
      </c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>
        <f>CH215</f>
        <v>97400</v>
      </c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>
        <f>DX215</f>
        <v>97400</v>
      </c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>
        <f>BC214-CH214</f>
        <v>0</v>
      </c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54">
        <v>0</v>
      </c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6"/>
    </row>
    <row r="215" spans="1:166" s="12" customFormat="1" ht="34.5" customHeight="1">
      <c r="A215" s="105" t="s">
        <v>224</v>
      </c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7"/>
      <c r="AK215" s="58" t="s">
        <v>66</v>
      </c>
      <c r="AL215" s="58"/>
      <c r="AM215" s="58"/>
      <c r="AN215" s="58"/>
      <c r="AO215" s="58"/>
      <c r="AP215" s="58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59">
        <v>97400</v>
      </c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9"/>
      <c r="BT215" s="9"/>
      <c r="BU215" s="59">
        <v>97400</v>
      </c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>
        <v>97400</v>
      </c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>
        <v>97400</v>
      </c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>
        <f>BC215-CH215</f>
        <v>0</v>
      </c>
      <c r="EL215" s="59"/>
      <c r="EM215" s="59"/>
      <c r="EN215" s="59"/>
      <c r="EO215" s="59"/>
      <c r="EP215" s="59"/>
      <c r="EQ215" s="59"/>
      <c r="ER215" s="59"/>
      <c r="ES215" s="59"/>
      <c r="ET215" s="59"/>
      <c r="EU215" s="59"/>
      <c r="EV215" s="59"/>
      <c r="EW215" s="59"/>
      <c r="EX215" s="41">
        <f>BU215-CH215</f>
        <v>0</v>
      </c>
      <c r="EY215" s="41"/>
      <c r="EZ215" s="41"/>
      <c r="FA215" s="41"/>
      <c r="FB215" s="41"/>
      <c r="FC215" s="41"/>
      <c r="FD215" s="41"/>
      <c r="FE215" s="41"/>
      <c r="FF215" s="41"/>
      <c r="FG215" s="41"/>
      <c r="FH215" s="9"/>
      <c r="FI215" s="9"/>
      <c r="FJ215" s="9"/>
    </row>
    <row r="216" spans="1:166" s="12" customFormat="1" ht="58.5" customHeight="1">
      <c r="A216" s="95" t="s">
        <v>223</v>
      </c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58"/>
      <c r="AL216" s="58"/>
      <c r="AM216" s="58"/>
      <c r="AN216" s="58"/>
      <c r="AO216" s="58"/>
      <c r="AP216" s="58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9"/>
      <c r="BT216" s="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9"/>
      <c r="FI216" s="9"/>
      <c r="FJ216" s="9"/>
    </row>
    <row r="217" spans="1:166" s="4" customFormat="1" ht="15" customHeight="1">
      <c r="A217" s="85" t="s">
        <v>245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41">
        <f>BC218+BC219+BC220</f>
        <v>30000</v>
      </c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>
        <f>BU218+BU219+BU220</f>
        <v>25891.12</v>
      </c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>
        <f>CH218+CH219+CH220</f>
        <v>25891.12</v>
      </c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41">
        <f>DX218+DX219+DX220</f>
        <v>25891.12</v>
      </c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>
        <f>EK218</f>
        <v>4018.88</v>
      </c>
      <c r="EL217" s="41"/>
      <c r="EM217" s="41"/>
      <c r="EN217" s="41"/>
      <c r="EO217" s="41"/>
      <c r="EP217" s="41"/>
      <c r="EQ217" s="41"/>
      <c r="ER217" s="41"/>
      <c r="ES217" s="41"/>
      <c r="ET217" s="41"/>
      <c r="EU217" s="41"/>
      <c r="EV217" s="41"/>
      <c r="EW217" s="41"/>
      <c r="EX217" s="54">
        <v>0</v>
      </c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6"/>
    </row>
    <row r="218" spans="1:166" s="4" customFormat="1" ht="18.75" customHeight="1">
      <c r="A218" s="94" t="s">
        <v>225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58" t="s">
        <v>61</v>
      </c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9">
        <v>5000</v>
      </c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>
        <v>981.12</v>
      </c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>
        <v>981.12</v>
      </c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>
        <v>981.12</v>
      </c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>
        <f>BC218-CH218</f>
        <v>4018.88</v>
      </c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81">
        <v>0</v>
      </c>
      <c r="EY218" s="82"/>
      <c r="EZ218" s="82"/>
      <c r="FA218" s="82"/>
      <c r="FB218" s="82"/>
      <c r="FC218" s="82"/>
      <c r="FD218" s="82"/>
      <c r="FE218" s="82"/>
      <c r="FF218" s="82"/>
      <c r="FG218" s="82"/>
      <c r="FH218" s="82"/>
      <c r="FI218" s="82"/>
      <c r="FJ218" s="83"/>
    </row>
    <row r="219" spans="1:166" s="4" customFormat="1" ht="18.75" customHeight="1">
      <c r="A219" s="80" t="s">
        <v>83</v>
      </c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58" t="s">
        <v>64</v>
      </c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9">
        <v>22200</v>
      </c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>
        <v>22115</v>
      </c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>
        <v>22115</v>
      </c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>
        <v>22115</v>
      </c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>
        <f>BC219-CH219</f>
        <v>85</v>
      </c>
      <c r="EL219" s="59"/>
      <c r="EM219" s="59"/>
      <c r="EN219" s="59"/>
      <c r="EO219" s="59"/>
      <c r="EP219" s="59"/>
      <c r="EQ219" s="59"/>
      <c r="ER219" s="59"/>
      <c r="ES219" s="59"/>
      <c r="ET219" s="59"/>
      <c r="EU219" s="59"/>
      <c r="EV219" s="59"/>
      <c r="EW219" s="59"/>
      <c r="EX219" s="81">
        <v>0</v>
      </c>
      <c r="EY219" s="82"/>
      <c r="EZ219" s="82"/>
      <c r="FA219" s="82"/>
      <c r="FB219" s="82"/>
      <c r="FC219" s="82"/>
      <c r="FD219" s="82"/>
      <c r="FE219" s="82"/>
      <c r="FF219" s="82"/>
      <c r="FG219" s="82"/>
      <c r="FH219" s="82"/>
      <c r="FI219" s="82"/>
      <c r="FJ219" s="83"/>
    </row>
    <row r="220" spans="1:166" s="4" customFormat="1" ht="18.75" customHeight="1">
      <c r="A220" s="77" t="s">
        <v>151</v>
      </c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9"/>
      <c r="AK220" s="58" t="s">
        <v>62</v>
      </c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9">
        <v>2800</v>
      </c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>
        <v>2795</v>
      </c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>
        <v>2795</v>
      </c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>
        <v>2795</v>
      </c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>
        <f>BC220-CH220</f>
        <v>5</v>
      </c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81">
        <v>0</v>
      </c>
      <c r="EY220" s="82"/>
      <c r="EZ220" s="82"/>
      <c r="FA220" s="82"/>
      <c r="FB220" s="82"/>
      <c r="FC220" s="82"/>
      <c r="FD220" s="82"/>
      <c r="FE220" s="82"/>
      <c r="FF220" s="82"/>
      <c r="FG220" s="82"/>
      <c r="FH220" s="82"/>
      <c r="FI220" s="82"/>
      <c r="FJ220" s="83"/>
    </row>
    <row r="221" spans="1:166" s="4" customFormat="1" ht="57" customHeight="1">
      <c r="A221" s="95" t="s">
        <v>226</v>
      </c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41">
        <f>BC223</f>
        <v>16000</v>
      </c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>
        <f>BU223</f>
        <v>16000</v>
      </c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>
        <f>CH223</f>
        <v>16000</v>
      </c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>
        <f>DX223</f>
        <v>16000</v>
      </c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>
        <f>EK223</f>
        <v>0</v>
      </c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87">
        <f>EX223</f>
        <v>0</v>
      </c>
      <c r="EY221" s="87"/>
      <c r="EZ221" s="87"/>
      <c r="FA221" s="87"/>
      <c r="FB221" s="87"/>
      <c r="FC221" s="87"/>
      <c r="FD221" s="87"/>
      <c r="FE221" s="87"/>
      <c r="FF221" s="87"/>
      <c r="FG221" s="87"/>
      <c r="FH221" s="24"/>
      <c r="FI221" s="24"/>
      <c r="FJ221" s="24"/>
    </row>
    <row r="222" spans="1:166" s="4" customFormat="1" ht="15" customHeight="1">
      <c r="A222" s="85" t="s">
        <v>227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5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72"/>
    </row>
    <row r="223" spans="1:166" s="4" customFormat="1" ht="15.75" customHeight="1">
      <c r="A223" s="80" t="s">
        <v>83</v>
      </c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58" t="s">
        <v>64</v>
      </c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44">
        <v>16000</v>
      </c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>
        <v>16000</v>
      </c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>
        <v>16000</v>
      </c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>
        <v>16000</v>
      </c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>
        <f>BC223-BU223</f>
        <v>0</v>
      </c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81">
        <v>0</v>
      </c>
      <c r="EY223" s="82"/>
      <c r="EZ223" s="82"/>
      <c r="FA223" s="82"/>
      <c r="FB223" s="82"/>
      <c r="FC223" s="82"/>
      <c r="FD223" s="82"/>
      <c r="FE223" s="82"/>
      <c r="FF223" s="82"/>
      <c r="FG223" s="82"/>
      <c r="FH223" s="82"/>
      <c r="FI223" s="82"/>
      <c r="FJ223" s="83"/>
    </row>
    <row r="224" spans="1:166" s="4" customFormat="1" ht="22.5" customHeight="1">
      <c r="A224" s="45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72"/>
      <c r="BI224" s="40" t="s">
        <v>106</v>
      </c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5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72"/>
      <c r="FH224" s="16"/>
      <c r="FI224" s="16"/>
      <c r="FJ224" s="16"/>
    </row>
    <row r="225" spans="1:166" s="4" customFormat="1" ht="18" customHeight="1">
      <c r="A225" s="43" t="s">
        <v>8</v>
      </c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 t="s">
        <v>23</v>
      </c>
      <c r="AL225" s="43"/>
      <c r="AM225" s="43"/>
      <c r="AN225" s="43"/>
      <c r="AO225" s="43"/>
      <c r="AP225" s="43"/>
      <c r="AQ225" s="43" t="s">
        <v>35</v>
      </c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 t="s">
        <v>36</v>
      </c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 t="s">
        <v>37</v>
      </c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 t="s">
        <v>24</v>
      </c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73" t="s">
        <v>29</v>
      </c>
      <c r="EL225" s="74"/>
      <c r="EM225" s="74"/>
      <c r="EN225" s="74"/>
      <c r="EO225" s="74"/>
      <c r="EP225" s="74"/>
      <c r="EQ225" s="74"/>
      <c r="ER225" s="74"/>
      <c r="ES225" s="74"/>
      <c r="ET225" s="74"/>
      <c r="EU225" s="74"/>
      <c r="EV225" s="74"/>
      <c r="EW225" s="74"/>
      <c r="EX225" s="74"/>
      <c r="EY225" s="74"/>
      <c r="EZ225" s="74"/>
      <c r="FA225" s="74"/>
      <c r="FB225" s="74"/>
      <c r="FC225" s="74"/>
      <c r="FD225" s="74"/>
      <c r="FE225" s="74"/>
      <c r="FF225" s="74"/>
      <c r="FG225" s="74"/>
      <c r="FH225" s="74"/>
      <c r="FI225" s="74"/>
      <c r="FJ225" s="75"/>
    </row>
    <row r="226" spans="1:166" s="4" customFormat="1" ht="122.2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 t="s">
        <v>46</v>
      </c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 t="s">
        <v>25</v>
      </c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 t="s">
        <v>26</v>
      </c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 t="s">
        <v>27</v>
      </c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 t="s">
        <v>38</v>
      </c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73" t="s">
        <v>47</v>
      </c>
      <c r="EY226" s="74"/>
      <c r="EZ226" s="74"/>
      <c r="FA226" s="74"/>
      <c r="FB226" s="74"/>
      <c r="FC226" s="74"/>
      <c r="FD226" s="74"/>
      <c r="FE226" s="74"/>
      <c r="FF226" s="74"/>
      <c r="FG226" s="74"/>
      <c r="FH226" s="74"/>
      <c r="FI226" s="74"/>
      <c r="FJ226" s="75"/>
    </row>
    <row r="227" spans="1:166" s="4" customFormat="1" ht="18" customHeight="1">
      <c r="A227" s="61">
        <v>1</v>
      </c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>
        <v>2</v>
      </c>
      <c r="AL227" s="61"/>
      <c r="AM227" s="61"/>
      <c r="AN227" s="61"/>
      <c r="AO227" s="61"/>
      <c r="AP227" s="61"/>
      <c r="AQ227" s="61">
        <v>3</v>
      </c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>
        <v>4</v>
      </c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>
        <v>5</v>
      </c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>
        <v>6</v>
      </c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>
        <v>7</v>
      </c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>
        <v>8</v>
      </c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>
        <v>9</v>
      </c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>
        <v>10</v>
      </c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88">
        <v>11</v>
      </c>
      <c r="EY227" s="89"/>
      <c r="EZ227" s="89"/>
      <c r="FA227" s="89"/>
      <c r="FB227" s="89"/>
      <c r="FC227" s="89"/>
      <c r="FD227" s="89"/>
      <c r="FE227" s="89"/>
      <c r="FF227" s="89"/>
      <c r="FG227" s="89"/>
      <c r="FH227" s="89"/>
      <c r="FI227" s="89"/>
      <c r="FJ227" s="90"/>
    </row>
    <row r="228" spans="1:166" s="12" customFormat="1" ht="15.75" customHeight="1">
      <c r="A228" s="97" t="s">
        <v>32</v>
      </c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8" t="s">
        <v>33</v>
      </c>
      <c r="AL228" s="98"/>
      <c r="AM228" s="98"/>
      <c r="AN228" s="98"/>
      <c r="AO228" s="98"/>
      <c r="AP228" s="98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41">
        <f>BC233+BC236</f>
        <v>244800</v>
      </c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>
        <f>BU233+BU236</f>
        <v>244700</v>
      </c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>
        <f>CH233+CH236</f>
        <v>244700</v>
      </c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>
        <f>DX233+DX236</f>
        <v>244700</v>
      </c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>
        <f>EK233</f>
        <v>100</v>
      </c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54">
        <f>EX233</f>
        <v>0</v>
      </c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6"/>
    </row>
    <row r="229" spans="1:166" s="4" customFormat="1" ht="15" customHeight="1">
      <c r="A229" s="108" t="s">
        <v>22</v>
      </c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9" t="s">
        <v>34</v>
      </c>
      <c r="AL229" s="109"/>
      <c r="AM229" s="109"/>
      <c r="AN229" s="109"/>
      <c r="AO229" s="109"/>
      <c r="AP229" s="109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69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1"/>
    </row>
    <row r="230" spans="1:166" s="4" customFormat="1" ht="57" customHeight="1">
      <c r="A230" s="99" t="s">
        <v>228</v>
      </c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109"/>
      <c r="AL230" s="109"/>
      <c r="AM230" s="109"/>
      <c r="AN230" s="109"/>
      <c r="AO230" s="109"/>
      <c r="AP230" s="109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15"/>
      <c r="BT230" s="15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15"/>
      <c r="FI230" s="15"/>
      <c r="FJ230" s="15"/>
    </row>
    <row r="231" spans="1:166" s="4" customFormat="1" ht="25.5" customHeight="1" hidden="1">
      <c r="A231" s="80" t="s">
        <v>68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58" t="s">
        <v>61</v>
      </c>
      <c r="AL231" s="58"/>
      <c r="AM231" s="58"/>
      <c r="AN231" s="58"/>
      <c r="AO231" s="58"/>
      <c r="AP231" s="58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59">
        <v>9000</v>
      </c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9"/>
      <c r="BT231" s="9"/>
      <c r="BU231" s="59">
        <v>252.98</v>
      </c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>
        <v>252.98</v>
      </c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>
        <v>252.98</v>
      </c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>
        <f>BC231-CH231</f>
        <v>8747.02</v>
      </c>
      <c r="EL231" s="59"/>
      <c r="EM231" s="59"/>
      <c r="EN231" s="59"/>
      <c r="EO231" s="59"/>
      <c r="EP231" s="59"/>
      <c r="EQ231" s="59"/>
      <c r="ER231" s="59"/>
      <c r="ES231" s="59"/>
      <c r="ET231" s="59"/>
      <c r="EU231" s="59"/>
      <c r="EV231" s="59"/>
      <c r="EW231" s="59"/>
      <c r="EX231" s="41">
        <f>BU231-CH231</f>
        <v>0</v>
      </c>
      <c r="EY231" s="41"/>
      <c r="EZ231" s="41"/>
      <c r="FA231" s="41"/>
      <c r="FB231" s="41"/>
      <c r="FC231" s="41"/>
      <c r="FD231" s="41"/>
      <c r="FE231" s="41"/>
      <c r="FF231" s="41"/>
      <c r="FG231" s="41"/>
      <c r="FH231" s="9"/>
      <c r="FI231" s="9"/>
      <c r="FJ231" s="9"/>
    </row>
    <row r="232" spans="1:166" s="4" customFormat="1" ht="25.5" customHeight="1" hidden="1">
      <c r="A232" s="95" t="s">
        <v>162</v>
      </c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58"/>
      <c r="AL232" s="58"/>
      <c r="AM232" s="58"/>
      <c r="AN232" s="58"/>
      <c r="AO232" s="58"/>
      <c r="AP232" s="58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9"/>
      <c r="BT232" s="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9"/>
      <c r="FI232" s="9"/>
      <c r="FJ232" s="9"/>
    </row>
    <row r="233" spans="1:166" s="12" customFormat="1" ht="27" customHeight="1">
      <c r="A233" s="85" t="s">
        <v>295</v>
      </c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4" t="s">
        <v>65</v>
      </c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41">
        <f>BC234</f>
        <v>192200</v>
      </c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>
        <f>BU234</f>
        <v>192100</v>
      </c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>
        <f>CH234</f>
        <v>192100</v>
      </c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>
        <f>CH233</f>
        <v>192100</v>
      </c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>
        <f>BC233-CH233</f>
        <v>100</v>
      </c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87">
        <v>0</v>
      </c>
      <c r="EY233" s="87"/>
      <c r="EZ233" s="87"/>
      <c r="FA233" s="87"/>
      <c r="FB233" s="87"/>
      <c r="FC233" s="87"/>
      <c r="FD233" s="87"/>
      <c r="FE233" s="87"/>
      <c r="FF233" s="87"/>
      <c r="FG233" s="87"/>
      <c r="FH233" s="23"/>
      <c r="FI233" s="23"/>
      <c r="FJ233" s="23"/>
    </row>
    <row r="234" spans="1:166" s="4" customFormat="1" ht="56.25" customHeight="1">
      <c r="A234" s="94" t="s">
        <v>191</v>
      </c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58" t="s">
        <v>65</v>
      </c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9">
        <v>192200</v>
      </c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>
        <v>192100</v>
      </c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>
        <v>192100</v>
      </c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>
        <f>CH234</f>
        <v>192100</v>
      </c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>
        <f>BC234-CH234</f>
        <v>100</v>
      </c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44">
        <v>0</v>
      </c>
      <c r="EY234" s="44"/>
      <c r="EZ234" s="44"/>
      <c r="FA234" s="44"/>
      <c r="FB234" s="44"/>
      <c r="FC234" s="44"/>
      <c r="FD234" s="44"/>
      <c r="FE234" s="44"/>
      <c r="FF234" s="44"/>
      <c r="FG234" s="44"/>
      <c r="FH234" s="24"/>
      <c r="FI234" s="24"/>
      <c r="FJ234" s="24"/>
    </row>
    <row r="235" spans="1:166" s="4" customFormat="1" ht="66" customHeight="1">
      <c r="A235" s="151" t="s">
        <v>330</v>
      </c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09"/>
      <c r="AL235" s="109"/>
      <c r="AM235" s="109"/>
      <c r="AN235" s="109"/>
      <c r="AO235" s="109"/>
      <c r="AP235" s="109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15"/>
      <c r="BT235" s="15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15"/>
      <c r="FI235" s="15"/>
      <c r="FJ235" s="15"/>
    </row>
    <row r="236" spans="1:166" s="12" customFormat="1" ht="27" customHeight="1">
      <c r="A236" s="85" t="s">
        <v>331</v>
      </c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4" t="s">
        <v>65</v>
      </c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41">
        <f>BC237</f>
        <v>52600</v>
      </c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>
        <v>52600</v>
      </c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>
        <v>52600</v>
      </c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>
        <v>52600</v>
      </c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>
        <v>0</v>
      </c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87">
        <v>0</v>
      </c>
      <c r="EY236" s="87"/>
      <c r="EZ236" s="87"/>
      <c r="FA236" s="87"/>
      <c r="FB236" s="87"/>
      <c r="FC236" s="87"/>
      <c r="FD236" s="87"/>
      <c r="FE236" s="87"/>
      <c r="FF236" s="87"/>
      <c r="FG236" s="87"/>
      <c r="FH236" s="23"/>
      <c r="FI236" s="23"/>
      <c r="FJ236" s="23"/>
    </row>
    <row r="237" spans="1:166" s="4" customFormat="1" ht="16.5" customHeight="1">
      <c r="A237" s="94" t="s">
        <v>249</v>
      </c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58" t="s">
        <v>65</v>
      </c>
      <c r="AL237" s="58"/>
      <c r="AM237" s="58"/>
      <c r="AN237" s="58"/>
      <c r="AO237" s="58"/>
      <c r="AP237" s="58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>
        <v>52600</v>
      </c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>
        <v>52600</v>
      </c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>
        <v>52600</v>
      </c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>
        <v>52600</v>
      </c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>
        <v>0</v>
      </c>
      <c r="EL237" s="59"/>
      <c r="EM237" s="59"/>
      <c r="EN237" s="59"/>
      <c r="EO237" s="59"/>
      <c r="EP237" s="59"/>
      <c r="EQ237" s="59"/>
      <c r="ER237" s="59"/>
      <c r="ES237" s="59"/>
      <c r="ET237" s="59"/>
      <c r="EU237" s="59"/>
      <c r="EV237" s="59"/>
      <c r="EW237" s="59"/>
      <c r="EX237" s="69">
        <v>0</v>
      </c>
      <c r="EY237" s="70"/>
      <c r="EZ237" s="70"/>
      <c r="FA237" s="70"/>
      <c r="FB237" s="70"/>
      <c r="FC237" s="70"/>
      <c r="FD237" s="70"/>
      <c r="FE237" s="70"/>
      <c r="FF237" s="70"/>
      <c r="FG237" s="70"/>
      <c r="FH237" s="70"/>
      <c r="FI237" s="70"/>
      <c r="FJ237" s="71"/>
    </row>
    <row r="238" spans="1:166" s="4" customFormat="1" ht="18.75">
      <c r="A238" s="102" t="s">
        <v>84</v>
      </c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03"/>
      <c r="DD238" s="103"/>
      <c r="DE238" s="103"/>
      <c r="DF238" s="103"/>
      <c r="DG238" s="103"/>
      <c r="DH238" s="103"/>
      <c r="DI238" s="103"/>
      <c r="DJ238" s="103"/>
      <c r="DK238" s="103"/>
      <c r="DL238" s="103"/>
      <c r="DM238" s="103"/>
      <c r="DN238" s="103"/>
      <c r="DO238" s="103"/>
      <c r="DP238" s="103"/>
      <c r="DQ238" s="103"/>
      <c r="DR238" s="103"/>
      <c r="DS238" s="103"/>
      <c r="DT238" s="103"/>
      <c r="DU238" s="103"/>
      <c r="DV238" s="103"/>
      <c r="DW238" s="103"/>
      <c r="DX238" s="103"/>
      <c r="DY238" s="103"/>
      <c r="DZ238" s="103"/>
      <c r="EA238" s="103"/>
      <c r="EB238" s="103"/>
      <c r="EC238" s="103"/>
      <c r="ED238" s="103"/>
      <c r="EE238" s="103"/>
      <c r="EF238" s="103"/>
      <c r="EG238" s="103"/>
      <c r="EH238" s="103"/>
      <c r="EI238" s="103"/>
      <c r="EJ238" s="103"/>
      <c r="EK238" s="103"/>
      <c r="EL238" s="103"/>
      <c r="EM238" s="103"/>
      <c r="EN238" s="103"/>
      <c r="EO238" s="103"/>
      <c r="EP238" s="103"/>
      <c r="EQ238" s="103"/>
      <c r="ER238" s="103"/>
      <c r="ES238" s="103"/>
      <c r="ET238" s="103"/>
      <c r="EU238" s="103"/>
      <c r="EV238" s="103"/>
      <c r="EW238" s="103"/>
      <c r="EX238" s="103"/>
      <c r="EY238" s="103"/>
      <c r="EZ238" s="103"/>
      <c r="FA238" s="103"/>
      <c r="FB238" s="103"/>
      <c r="FC238" s="103"/>
      <c r="FD238" s="103"/>
      <c r="FE238" s="103"/>
      <c r="FF238" s="103"/>
      <c r="FG238" s="103"/>
      <c r="FH238" s="103"/>
      <c r="FI238" s="103"/>
      <c r="FJ238" s="104"/>
    </row>
    <row r="239" spans="1:166" s="4" customFormat="1" ht="15.75" customHeight="1">
      <c r="A239" s="43" t="s">
        <v>8</v>
      </c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 t="s">
        <v>23</v>
      </c>
      <c r="AL239" s="43"/>
      <c r="AM239" s="43"/>
      <c r="AN239" s="43"/>
      <c r="AO239" s="43"/>
      <c r="AP239" s="43"/>
      <c r="AQ239" s="43" t="s">
        <v>35</v>
      </c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 t="s">
        <v>36</v>
      </c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 t="s">
        <v>37</v>
      </c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 t="s">
        <v>24</v>
      </c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73" t="s">
        <v>29</v>
      </c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5"/>
    </row>
    <row r="240" spans="1:166" s="4" customFormat="1" ht="91.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 t="s">
        <v>46</v>
      </c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 t="s">
        <v>25</v>
      </c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 t="s">
        <v>26</v>
      </c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 t="s">
        <v>27</v>
      </c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 t="s">
        <v>38</v>
      </c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73" t="s">
        <v>47</v>
      </c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5"/>
    </row>
    <row r="241" spans="1:166" s="4" customFormat="1" ht="18.75">
      <c r="A241" s="61">
        <v>1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>
        <v>2</v>
      </c>
      <c r="AL241" s="61"/>
      <c r="AM241" s="61"/>
      <c r="AN241" s="61"/>
      <c r="AO241" s="61"/>
      <c r="AP241" s="61"/>
      <c r="AQ241" s="61">
        <v>3</v>
      </c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>
        <v>4</v>
      </c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>
        <v>5</v>
      </c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>
        <v>6</v>
      </c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>
        <v>7</v>
      </c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>
        <v>8</v>
      </c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>
        <v>9</v>
      </c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>
        <v>10</v>
      </c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88">
        <v>11</v>
      </c>
      <c r="EY241" s="89"/>
      <c r="EZ241" s="89"/>
      <c r="FA241" s="89"/>
      <c r="FB241" s="89"/>
      <c r="FC241" s="89"/>
      <c r="FD241" s="89"/>
      <c r="FE241" s="89"/>
      <c r="FF241" s="89"/>
      <c r="FG241" s="89"/>
      <c r="FH241" s="89"/>
      <c r="FI241" s="89"/>
      <c r="FJ241" s="90"/>
    </row>
    <row r="242" spans="1:166" s="4" customFormat="1" ht="20.25" customHeight="1">
      <c r="A242" s="97" t="s">
        <v>32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8" t="s">
        <v>33</v>
      </c>
      <c r="AL242" s="98"/>
      <c r="AM242" s="98"/>
      <c r="AN242" s="98"/>
      <c r="AO242" s="98"/>
      <c r="AP242" s="98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>
        <f>BC245</f>
        <v>167900</v>
      </c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>
        <f>BU245</f>
        <v>167900</v>
      </c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>
        <f>CH245</f>
        <v>167900</v>
      </c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>
        <f>CH242</f>
        <v>167900</v>
      </c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>
        <f>EK245</f>
        <v>0</v>
      </c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54">
        <f>EX245</f>
        <v>0</v>
      </c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6"/>
    </row>
    <row r="243" spans="1:166" s="4" customFormat="1" ht="15" customHeight="1">
      <c r="A243" s="108" t="s">
        <v>22</v>
      </c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9" t="s">
        <v>34</v>
      </c>
      <c r="AL243" s="109"/>
      <c r="AM243" s="109"/>
      <c r="AN243" s="109"/>
      <c r="AO243" s="109"/>
      <c r="AP243" s="109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  <c r="EQ243" s="59"/>
      <c r="ER243" s="59"/>
      <c r="ES243" s="59"/>
      <c r="ET243" s="59"/>
      <c r="EU243" s="59"/>
      <c r="EV243" s="59"/>
      <c r="EW243" s="59"/>
      <c r="EX243" s="69"/>
      <c r="EY243" s="70"/>
      <c r="EZ243" s="70"/>
      <c r="FA243" s="70"/>
      <c r="FB243" s="70"/>
      <c r="FC243" s="70"/>
      <c r="FD243" s="70"/>
      <c r="FE243" s="70"/>
      <c r="FF243" s="70"/>
      <c r="FG243" s="70"/>
      <c r="FH243" s="70"/>
      <c r="FI243" s="70"/>
      <c r="FJ243" s="71"/>
    </row>
    <row r="244" spans="1:166" s="4" customFormat="1" ht="45.75" customHeight="1">
      <c r="A244" s="151" t="s">
        <v>251</v>
      </c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09"/>
      <c r="AL244" s="109"/>
      <c r="AM244" s="109"/>
      <c r="AN244" s="109"/>
      <c r="AO244" s="109"/>
      <c r="AP244" s="109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15"/>
      <c r="BT244" s="15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  <c r="EQ244" s="59"/>
      <c r="ER244" s="59"/>
      <c r="ES244" s="59"/>
      <c r="ET244" s="59"/>
      <c r="EU244" s="59"/>
      <c r="EV244" s="59"/>
      <c r="EW244" s="59"/>
      <c r="EX244" s="59"/>
      <c r="EY244" s="59"/>
      <c r="EZ244" s="59"/>
      <c r="FA244" s="59"/>
      <c r="FB244" s="59"/>
      <c r="FC244" s="59"/>
      <c r="FD244" s="59"/>
      <c r="FE244" s="59"/>
      <c r="FF244" s="59"/>
      <c r="FG244" s="59"/>
      <c r="FH244" s="15"/>
      <c r="FI244" s="15"/>
      <c r="FJ244" s="15"/>
    </row>
    <row r="245" spans="1:166" s="12" customFormat="1" ht="18" customHeight="1">
      <c r="A245" s="85" t="s">
        <v>253</v>
      </c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4" t="s">
        <v>188</v>
      </c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41">
        <f>BC246+BC248</f>
        <v>167900</v>
      </c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>
        <f>BU246+BU248</f>
        <v>167900</v>
      </c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>
        <f>CH246+CH248</f>
        <v>167900</v>
      </c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>
        <f>CH245</f>
        <v>167900</v>
      </c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>
        <f>BC245-CH245</f>
        <v>0</v>
      </c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87">
        <v>0</v>
      </c>
      <c r="EY245" s="87"/>
      <c r="EZ245" s="87"/>
      <c r="FA245" s="87"/>
      <c r="FB245" s="87"/>
      <c r="FC245" s="87"/>
      <c r="FD245" s="87"/>
      <c r="FE245" s="87"/>
      <c r="FF245" s="87"/>
      <c r="FG245" s="87"/>
      <c r="FH245" s="23"/>
      <c r="FI245" s="23"/>
      <c r="FJ245" s="23"/>
    </row>
    <row r="246" spans="1:166" s="12" customFormat="1" ht="18.75" customHeight="1">
      <c r="A246" s="85" t="s">
        <v>252</v>
      </c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4" t="s">
        <v>188</v>
      </c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41">
        <f>BC247</f>
        <v>146400</v>
      </c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>
        <v>146400</v>
      </c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>
        <v>146400</v>
      </c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>
        <f>CH246</f>
        <v>146400</v>
      </c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>
        <v>0</v>
      </c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87">
        <v>0</v>
      </c>
      <c r="EY246" s="87"/>
      <c r="EZ246" s="87"/>
      <c r="FA246" s="87"/>
      <c r="FB246" s="87"/>
      <c r="FC246" s="87"/>
      <c r="FD246" s="87"/>
      <c r="FE246" s="87"/>
      <c r="FF246" s="87"/>
      <c r="FG246" s="87"/>
      <c r="FH246" s="23"/>
      <c r="FI246" s="23"/>
      <c r="FJ246" s="23"/>
    </row>
    <row r="247" spans="1:166" s="4" customFormat="1" ht="30.75" customHeight="1">
      <c r="A247" s="96" t="s">
        <v>191</v>
      </c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58" t="s">
        <v>188</v>
      </c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9">
        <v>146400</v>
      </c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>
        <v>146400</v>
      </c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>
        <v>146400</v>
      </c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>
        <f>CH247</f>
        <v>146400</v>
      </c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>
        <f>BC247-CH247</f>
        <v>0</v>
      </c>
      <c r="EL247" s="59"/>
      <c r="EM247" s="59"/>
      <c r="EN247" s="59"/>
      <c r="EO247" s="59"/>
      <c r="EP247" s="59"/>
      <c r="EQ247" s="59"/>
      <c r="ER247" s="59"/>
      <c r="ES247" s="59"/>
      <c r="ET247" s="59"/>
      <c r="EU247" s="59"/>
      <c r="EV247" s="59"/>
      <c r="EW247" s="59"/>
      <c r="EX247" s="44">
        <v>0</v>
      </c>
      <c r="EY247" s="44"/>
      <c r="EZ247" s="44"/>
      <c r="FA247" s="44"/>
      <c r="FB247" s="44"/>
      <c r="FC247" s="44"/>
      <c r="FD247" s="44"/>
      <c r="FE247" s="44"/>
      <c r="FF247" s="44"/>
      <c r="FG247" s="44"/>
      <c r="FH247" s="24"/>
      <c r="FI247" s="24"/>
      <c r="FJ247" s="24"/>
    </row>
    <row r="248" spans="1:166" s="12" customFormat="1" ht="20.25" customHeight="1">
      <c r="A248" s="85" t="s">
        <v>254</v>
      </c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4" t="s">
        <v>188</v>
      </c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41">
        <f>BC249</f>
        <v>21500</v>
      </c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>
        <f>BU249</f>
        <v>21500</v>
      </c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>
        <f>CH249</f>
        <v>21500</v>
      </c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>
        <f>CH248</f>
        <v>21500</v>
      </c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>
        <f>BC248-CH248</f>
        <v>0</v>
      </c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87">
        <v>0</v>
      </c>
      <c r="EY248" s="87"/>
      <c r="EZ248" s="87"/>
      <c r="FA248" s="87"/>
      <c r="FB248" s="87"/>
      <c r="FC248" s="87"/>
      <c r="FD248" s="87"/>
      <c r="FE248" s="87"/>
      <c r="FF248" s="87"/>
      <c r="FG248" s="87"/>
      <c r="FH248" s="23"/>
      <c r="FI248" s="23"/>
      <c r="FJ248" s="23"/>
    </row>
    <row r="249" spans="1:166" s="4" customFormat="1" ht="30.75" customHeight="1">
      <c r="A249" s="96" t="s">
        <v>191</v>
      </c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58" t="s">
        <v>188</v>
      </c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9">
        <v>21500</v>
      </c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>
        <v>21500</v>
      </c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>
        <v>21500</v>
      </c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>
        <f>CH249</f>
        <v>21500</v>
      </c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>
        <f>BC249-CH249</f>
        <v>0</v>
      </c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44">
        <v>0</v>
      </c>
      <c r="EY249" s="44"/>
      <c r="EZ249" s="44"/>
      <c r="FA249" s="44"/>
      <c r="FB249" s="44"/>
      <c r="FC249" s="44"/>
      <c r="FD249" s="44"/>
      <c r="FE249" s="44"/>
      <c r="FF249" s="44"/>
      <c r="FG249" s="44"/>
      <c r="FH249" s="24"/>
      <c r="FI249" s="24"/>
      <c r="FJ249" s="24"/>
    </row>
    <row r="250" spans="1:166" s="4" customFormat="1" ht="18.75" customHeight="1">
      <c r="A250" s="45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72"/>
      <c r="BI250" s="40" t="s">
        <v>106</v>
      </c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5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6"/>
      <c r="FF250" s="46"/>
      <c r="FG250" s="72"/>
      <c r="FH250" s="16"/>
      <c r="FI250" s="16"/>
      <c r="FJ250" s="16"/>
    </row>
    <row r="251" spans="1:166" s="4" customFormat="1" ht="35.25" customHeight="1" hidden="1">
      <c r="A251" s="102" t="s">
        <v>84</v>
      </c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3"/>
      <c r="CF251" s="103"/>
      <c r="CG251" s="103"/>
      <c r="CH251" s="103"/>
      <c r="CI251" s="103"/>
      <c r="CJ251" s="103"/>
      <c r="CK251" s="103"/>
      <c r="CL251" s="103"/>
      <c r="CM251" s="103"/>
      <c r="CN251" s="103"/>
      <c r="CO251" s="103"/>
      <c r="CP251" s="103"/>
      <c r="CQ251" s="103"/>
      <c r="CR251" s="103"/>
      <c r="CS251" s="103"/>
      <c r="CT251" s="103"/>
      <c r="CU251" s="103"/>
      <c r="CV251" s="103"/>
      <c r="CW251" s="103"/>
      <c r="CX251" s="103"/>
      <c r="CY251" s="103"/>
      <c r="CZ251" s="103"/>
      <c r="DA251" s="103"/>
      <c r="DB251" s="103"/>
      <c r="DC251" s="103"/>
      <c r="DD251" s="103"/>
      <c r="DE251" s="103"/>
      <c r="DF251" s="103"/>
      <c r="DG251" s="103"/>
      <c r="DH251" s="103"/>
      <c r="DI251" s="103"/>
      <c r="DJ251" s="103"/>
      <c r="DK251" s="103"/>
      <c r="DL251" s="103"/>
      <c r="DM251" s="103"/>
      <c r="DN251" s="103"/>
      <c r="DO251" s="103"/>
      <c r="DP251" s="103"/>
      <c r="DQ251" s="103"/>
      <c r="DR251" s="103"/>
      <c r="DS251" s="103"/>
      <c r="DT251" s="103"/>
      <c r="DU251" s="103"/>
      <c r="DV251" s="103"/>
      <c r="DW251" s="103"/>
      <c r="DX251" s="103"/>
      <c r="DY251" s="103"/>
      <c r="DZ251" s="103"/>
      <c r="EA251" s="103"/>
      <c r="EB251" s="103"/>
      <c r="EC251" s="103"/>
      <c r="ED251" s="103"/>
      <c r="EE251" s="103"/>
      <c r="EF251" s="103"/>
      <c r="EG251" s="103"/>
      <c r="EH251" s="103"/>
      <c r="EI251" s="103"/>
      <c r="EJ251" s="103"/>
      <c r="EK251" s="103"/>
      <c r="EL251" s="103"/>
      <c r="EM251" s="103"/>
      <c r="EN251" s="103"/>
      <c r="EO251" s="103"/>
      <c r="EP251" s="103"/>
      <c r="EQ251" s="103"/>
      <c r="ER251" s="103"/>
      <c r="ES251" s="103"/>
      <c r="ET251" s="103"/>
      <c r="EU251" s="103"/>
      <c r="EV251" s="103"/>
      <c r="EW251" s="103"/>
      <c r="EX251" s="103"/>
      <c r="EY251" s="103"/>
      <c r="EZ251" s="103"/>
      <c r="FA251" s="103"/>
      <c r="FB251" s="103"/>
      <c r="FC251" s="103"/>
      <c r="FD251" s="103"/>
      <c r="FE251" s="103"/>
      <c r="FF251" s="103"/>
      <c r="FG251" s="103"/>
      <c r="FH251" s="103"/>
      <c r="FI251" s="103"/>
      <c r="FJ251" s="104"/>
    </row>
    <row r="252" spans="1:166" s="4" customFormat="1" ht="28.5" customHeight="1">
      <c r="A252" s="43" t="s">
        <v>8</v>
      </c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 t="s">
        <v>23</v>
      </c>
      <c r="AL252" s="43"/>
      <c r="AM252" s="43"/>
      <c r="AN252" s="43"/>
      <c r="AO252" s="43"/>
      <c r="AP252" s="43"/>
      <c r="AQ252" s="43" t="s">
        <v>35</v>
      </c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 t="s">
        <v>36</v>
      </c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 t="s">
        <v>37</v>
      </c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 t="s">
        <v>24</v>
      </c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73" t="s">
        <v>29</v>
      </c>
      <c r="EL252" s="74"/>
      <c r="EM252" s="74"/>
      <c r="EN252" s="74"/>
      <c r="EO252" s="74"/>
      <c r="EP252" s="74"/>
      <c r="EQ252" s="74"/>
      <c r="ER252" s="74"/>
      <c r="ES252" s="74"/>
      <c r="ET252" s="74"/>
      <c r="EU252" s="74"/>
      <c r="EV252" s="74"/>
      <c r="EW252" s="74"/>
      <c r="EX252" s="74"/>
      <c r="EY252" s="74"/>
      <c r="EZ252" s="74"/>
      <c r="FA252" s="74"/>
      <c r="FB252" s="74"/>
      <c r="FC252" s="74"/>
      <c r="FD252" s="74"/>
      <c r="FE252" s="74"/>
      <c r="FF252" s="74"/>
      <c r="FG252" s="74"/>
      <c r="FH252" s="74"/>
      <c r="FI252" s="74"/>
      <c r="FJ252" s="75"/>
    </row>
    <row r="253" spans="1:166" s="4" customFormat="1" ht="63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 t="s">
        <v>46</v>
      </c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 t="s">
        <v>25</v>
      </c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 t="s">
        <v>26</v>
      </c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 t="s">
        <v>27</v>
      </c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 t="s">
        <v>38</v>
      </c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73" t="s">
        <v>47</v>
      </c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5"/>
    </row>
    <row r="254" spans="1:166" s="4" customFormat="1" ht="18.75">
      <c r="A254" s="61">
        <v>1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>
        <v>2</v>
      </c>
      <c r="AL254" s="61"/>
      <c r="AM254" s="61"/>
      <c r="AN254" s="61"/>
      <c r="AO254" s="61"/>
      <c r="AP254" s="61"/>
      <c r="AQ254" s="61">
        <v>3</v>
      </c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>
        <v>4</v>
      </c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>
        <v>5</v>
      </c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>
        <v>6</v>
      </c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>
        <v>7</v>
      </c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>
        <v>8</v>
      </c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>
        <v>9</v>
      </c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>
        <v>10</v>
      </c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88">
        <v>11</v>
      </c>
      <c r="EY254" s="89"/>
      <c r="EZ254" s="89"/>
      <c r="FA254" s="89"/>
      <c r="FB254" s="89"/>
      <c r="FC254" s="89"/>
      <c r="FD254" s="89"/>
      <c r="FE254" s="89"/>
      <c r="FF254" s="89"/>
      <c r="FG254" s="89"/>
      <c r="FH254" s="89"/>
      <c r="FI254" s="89"/>
      <c r="FJ254" s="90"/>
    </row>
    <row r="255" spans="1:166" s="4" customFormat="1" ht="18" customHeight="1">
      <c r="A255" s="97" t="s">
        <v>32</v>
      </c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8" t="s">
        <v>33</v>
      </c>
      <c r="AL255" s="98"/>
      <c r="AM255" s="98"/>
      <c r="AN255" s="98"/>
      <c r="AO255" s="98"/>
      <c r="AP255" s="98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>
        <f>BC257+BC260+BC262+BC264+BC267+BC269+BC273</f>
        <v>788800</v>
      </c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>
        <f>BU257+BU260+BU262+BU264+BU267+BU269+BU273</f>
        <v>781420.5700000001</v>
      </c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>
        <f>CH257+CH260+CH262+CH264+CI267+CI269+CI273</f>
        <v>781420.5700000001</v>
      </c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>
        <f>CH255</f>
        <v>781420.5700000001</v>
      </c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>
        <f>EK257+EK260+EK262+EK264+EK267+EK269</f>
        <v>7379.429999999983</v>
      </c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54">
        <f>EX257+EX260+EX262+EX264+EX267+EX269</f>
        <v>0</v>
      </c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6"/>
    </row>
    <row r="256" spans="1:166" s="4" customFormat="1" ht="72.75" customHeight="1">
      <c r="A256" s="62" t="s">
        <v>229</v>
      </c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4"/>
      <c r="AK256" s="58"/>
      <c r="AL256" s="58"/>
      <c r="AM256" s="58"/>
      <c r="AN256" s="58"/>
      <c r="AO256" s="58"/>
      <c r="AP256" s="58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13"/>
      <c r="BT256" s="13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15"/>
      <c r="FI256" s="15"/>
      <c r="FJ256" s="15"/>
    </row>
    <row r="257" spans="1:166" s="4" customFormat="1" ht="16.5" customHeight="1">
      <c r="A257" s="115" t="s">
        <v>230</v>
      </c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58"/>
      <c r="AL257" s="58"/>
      <c r="AM257" s="58"/>
      <c r="AN257" s="58"/>
      <c r="AO257" s="58"/>
      <c r="AP257" s="58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152">
        <f>BC258</f>
        <v>7000</v>
      </c>
      <c r="BD257" s="152"/>
      <c r="BE257" s="152"/>
      <c r="BF257" s="152"/>
      <c r="BG257" s="152"/>
      <c r="BH257" s="152"/>
      <c r="BI257" s="152"/>
      <c r="BJ257" s="152"/>
      <c r="BK257" s="152"/>
      <c r="BL257" s="152"/>
      <c r="BM257" s="152"/>
      <c r="BN257" s="152"/>
      <c r="BO257" s="152"/>
      <c r="BP257" s="152"/>
      <c r="BQ257" s="152"/>
      <c r="BR257" s="152"/>
      <c r="BS257" s="25"/>
      <c r="BT257" s="25"/>
      <c r="BU257" s="152">
        <f>BU258</f>
        <v>3142.95</v>
      </c>
      <c r="BV257" s="152"/>
      <c r="BW257" s="152"/>
      <c r="BX257" s="152"/>
      <c r="BY257" s="152"/>
      <c r="BZ257" s="152"/>
      <c r="CA257" s="152"/>
      <c r="CB257" s="152"/>
      <c r="CC257" s="152"/>
      <c r="CD257" s="152"/>
      <c r="CE257" s="152"/>
      <c r="CF257" s="152"/>
      <c r="CG257" s="152"/>
      <c r="CH257" s="152">
        <f>CH258</f>
        <v>3142.95</v>
      </c>
      <c r="CI257" s="152"/>
      <c r="CJ257" s="152"/>
      <c r="CK257" s="152"/>
      <c r="CL257" s="152"/>
      <c r="CM257" s="152"/>
      <c r="CN257" s="152"/>
      <c r="CO257" s="152"/>
      <c r="CP257" s="152"/>
      <c r="CQ257" s="152"/>
      <c r="CR257" s="152"/>
      <c r="CS257" s="152"/>
      <c r="CT257" s="152"/>
      <c r="CU257" s="152"/>
      <c r="CV257" s="152"/>
      <c r="CW257" s="152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152">
        <f>DX258</f>
        <v>3142.95</v>
      </c>
      <c r="DY257" s="152"/>
      <c r="DZ257" s="152"/>
      <c r="EA257" s="152"/>
      <c r="EB257" s="152"/>
      <c r="EC257" s="152"/>
      <c r="ED257" s="152"/>
      <c r="EE257" s="152"/>
      <c r="EF257" s="152"/>
      <c r="EG257" s="152"/>
      <c r="EH257" s="152"/>
      <c r="EI257" s="152"/>
      <c r="EJ257" s="152"/>
      <c r="EK257" s="152">
        <f>EK258</f>
        <v>3857.05</v>
      </c>
      <c r="EL257" s="152"/>
      <c r="EM257" s="152"/>
      <c r="EN257" s="152"/>
      <c r="EO257" s="152"/>
      <c r="EP257" s="152"/>
      <c r="EQ257" s="152"/>
      <c r="ER257" s="152"/>
      <c r="ES257" s="152"/>
      <c r="ET257" s="152"/>
      <c r="EU257" s="152"/>
      <c r="EV257" s="152"/>
      <c r="EW257" s="152"/>
      <c r="EX257" s="152">
        <f>EX258</f>
        <v>0</v>
      </c>
      <c r="EY257" s="152"/>
      <c r="EZ257" s="152"/>
      <c r="FA257" s="152"/>
      <c r="FB257" s="152"/>
      <c r="FC257" s="152"/>
      <c r="FD257" s="152"/>
      <c r="FE257" s="152"/>
      <c r="FF257" s="152"/>
      <c r="FG257" s="152"/>
      <c r="FH257" s="15"/>
      <c r="FI257" s="15"/>
      <c r="FJ257" s="15"/>
    </row>
    <row r="258" spans="1:166" s="4" customFormat="1" ht="16.5" customHeight="1">
      <c r="A258" s="57" t="s">
        <v>225</v>
      </c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8" t="s">
        <v>61</v>
      </c>
      <c r="AL258" s="58"/>
      <c r="AM258" s="58"/>
      <c r="AN258" s="58"/>
      <c r="AO258" s="58"/>
      <c r="AP258" s="58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60">
        <v>7000</v>
      </c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13"/>
      <c r="BT258" s="13"/>
      <c r="BU258" s="60">
        <v>3142.95</v>
      </c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>
        <v>3142.95</v>
      </c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53">
        <f>CH258</f>
        <v>3142.95</v>
      </c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0">
        <f>BC258-BU258</f>
        <v>3857.05</v>
      </c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53">
        <f>BU258-CH258</f>
        <v>0</v>
      </c>
      <c r="EY258" s="53"/>
      <c r="EZ258" s="53"/>
      <c r="FA258" s="53"/>
      <c r="FB258" s="53"/>
      <c r="FC258" s="53"/>
      <c r="FD258" s="53"/>
      <c r="FE258" s="53"/>
      <c r="FF258" s="53"/>
      <c r="FG258" s="53"/>
      <c r="FH258" s="15"/>
      <c r="FI258" s="15"/>
      <c r="FJ258" s="15"/>
    </row>
    <row r="259" spans="1:166" s="4" customFormat="1" ht="59.25" customHeight="1">
      <c r="A259" s="131" t="s">
        <v>231</v>
      </c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58"/>
      <c r="AL259" s="58"/>
      <c r="AM259" s="58"/>
      <c r="AN259" s="58"/>
      <c r="AO259" s="58"/>
      <c r="AP259" s="58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15"/>
      <c r="BT259" s="15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15"/>
      <c r="FI259" s="15"/>
      <c r="FJ259" s="15"/>
    </row>
    <row r="260" spans="1:166" s="4" customFormat="1" ht="18" customHeight="1">
      <c r="A260" s="85" t="s">
        <v>232</v>
      </c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58"/>
      <c r="AL260" s="58"/>
      <c r="AM260" s="58"/>
      <c r="AN260" s="58"/>
      <c r="AO260" s="58"/>
      <c r="AP260" s="58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41">
        <f>BC261</f>
        <v>162201</v>
      </c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>
        <f>BU261</f>
        <v>159729.34</v>
      </c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>
        <f>CH261</f>
        <v>159729.34</v>
      </c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41">
        <f>CH260</f>
        <v>159729.34</v>
      </c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>
        <f>EK261</f>
        <v>2471.6600000000035</v>
      </c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54">
        <f>EX261</f>
        <v>0</v>
      </c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6"/>
    </row>
    <row r="261" spans="1:166" s="4" customFormat="1" ht="17.25" customHeight="1">
      <c r="A261" s="94" t="s">
        <v>78</v>
      </c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58" t="s">
        <v>79</v>
      </c>
      <c r="AL261" s="58"/>
      <c r="AM261" s="58"/>
      <c r="AN261" s="58"/>
      <c r="AO261" s="58"/>
      <c r="AP261" s="58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>
        <v>162201</v>
      </c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>
        <v>159729.34</v>
      </c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>
        <v>159729.34</v>
      </c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>
        <v>159729.34</v>
      </c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>
        <f>BC261-CH261</f>
        <v>2471.6600000000035</v>
      </c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69">
        <f>BU261-CH261</f>
        <v>0</v>
      </c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1"/>
    </row>
    <row r="262" spans="1:166" s="4" customFormat="1" ht="17.25" customHeight="1">
      <c r="A262" s="85" t="s">
        <v>241</v>
      </c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58"/>
      <c r="AL262" s="58"/>
      <c r="AM262" s="58"/>
      <c r="AN262" s="58"/>
      <c r="AO262" s="58"/>
      <c r="AP262" s="58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41">
        <f>BC263</f>
        <v>38000</v>
      </c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>
        <f>BU263</f>
        <v>37848.01</v>
      </c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>
        <f>CH263</f>
        <v>37848.01</v>
      </c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41">
        <f>DX265+DX275</f>
        <v>276340.27</v>
      </c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>
        <f>EK263</f>
        <v>151.98999999999796</v>
      </c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54">
        <f>EX265</f>
        <v>0</v>
      </c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6"/>
    </row>
    <row r="263" spans="1:166" s="4" customFormat="1" ht="16.5" customHeight="1">
      <c r="A263" s="94" t="s">
        <v>249</v>
      </c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58" t="s">
        <v>65</v>
      </c>
      <c r="AL263" s="58"/>
      <c r="AM263" s="58"/>
      <c r="AN263" s="58"/>
      <c r="AO263" s="58"/>
      <c r="AP263" s="58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>
        <v>38000</v>
      </c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>
        <v>37848.01</v>
      </c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>
        <v>37848.01</v>
      </c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>
        <f>CH263</f>
        <v>37848.01</v>
      </c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>
        <f>BC263-CH263</f>
        <v>151.98999999999796</v>
      </c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69">
        <f>BU263-CH263</f>
        <v>0</v>
      </c>
      <c r="EY263" s="70"/>
      <c r="EZ263" s="70"/>
      <c r="FA263" s="70"/>
      <c r="FB263" s="70"/>
      <c r="FC263" s="70"/>
      <c r="FD263" s="70"/>
      <c r="FE263" s="70"/>
      <c r="FF263" s="70"/>
      <c r="FG263" s="70"/>
      <c r="FH263" s="70"/>
      <c r="FI263" s="70"/>
      <c r="FJ263" s="71"/>
    </row>
    <row r="264" spans="1:166" s="4" customFormat="1" ht="15.75" customHeight="1">
      <c r="A264" s="85" t="s">
        <v>250</v>
      </c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58"/>
      <c r="AL264" s="58"/>
      <c r="AM264" s="58"/>
      <c r="AN264" s="58"/>
      <c r="AO264" s="58"/>
      <c r="AP264" s="58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41">
        <f>BC265+BC266</f>
        <v>331100</v>
      </c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>
        <f>BU265+BU266</f>
        <v>330340.27</v>
      </c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>
        <f>CH265+CH266</f>
        <v>330340.27</v>
      </c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41">
        <f>DX265+DX266</f>
        <v>330340.27</v>
      </c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>
        <f>EK265</f>
        <v>759.7299999999814</v>
      </c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54">
        <f>EX276</f>
        <v>0</v>
      </c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6"/>
    </row>
    <row r="265" spans="1:166" s="4" customFormat="1" ht="17.25" customHeight="1">
      <c r="A265" s="94" t="s">
        <v>249</v>
      </c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58" t="s">
        <v>65</v>
      </c>
      <c r="AL265" s="58"/>
      <c r="AM265" s="58"/>
      <c r="AN265" s="58"/>
      <c r="AO265" s="58"/>
      <c r="AP265" s="58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>
        <v>277100</v>
      </c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>
        <v>276340.27</v>
      </c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>
        <v>276340.27</v>
      </c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>
        <f>CH265</f>
        <v>276340.27</v>
      </c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>
        <f>BC265-CH265</f>
        <v>759.7299999999814</v>
      </c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69">
        <f>BU265-CH265</f>
        <v>0</v>
      </c>
      <c r="EY265" s="70"/>
      <c r="EZ265" s="70"/>
      <c r="FA265" s="70"/>
      <c r="FB265" s="70"/>
      <c r="FC265" s="70"/>
      <c r="FD265" s="70"/>
      <c r="FE265" s="70"/>
      <c r="FF265" s="70"/>
      <c r="FG265" s="70"/>
      <c r="FH265" s="70"/>
      <c r="FI265" s="70"/>
      <c r="FJ265" s="71"/>
    </row>
    <row r="266" spans="1:166" s="4" customFormat="1" ht="16.5" customHeight="1">
      <c r="A266" s="57" t="s">
        <v>225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8" t="s">
        <v>61</v>
      </c>
      <c r="AL266" s="58"/>
      <c r="AM266" s="58"/>
      <c r="AN266" s="58"/>
      <c r="AO266" s="58"/>
      <c r="AP266" s="58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60">
        <v>54000</v>
      </c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13"/>
      <c r="BT266" s="13"/>
      <c r="BU266" s="60">
        <v>54000</v>
      </c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>
        <v>54000</v>
      </c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53">
        <f>CH266</f>
        <v>54000</v>
      </c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0">
        <f>BC266-BU266</f>
        <v>0</v>
      </c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53">
        <f>BU266-CH266</f>
        <v>0</v>
      </c>
      <c r="EY266" s="53"/>
      <c r="EZ266" s="53"/>
      <c r="FA266" s="53"/>
      <c r="FB266" s="53"/>
      <c r="FC266" s="53"/>
      <c r="FD266" s="53"/>
      <c r="FE266" s="53"/>
      <c r="FF266" s="53"/>
      <c r="FG266" s="53"/>
      <c r="FH266" s="15"/>
      <c r="FI266" s="15"/>
      <c r="FJ266" s="15"/>
    </row>
    <row r="267" spans="1:166" s="4" customFormat="1" ht="17.25" customHeight="1">
      <c r="A267" s="62" t="s">
        <v>272</v>
      </c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4"/>
      <c r="AI267" s="33"/>
      <c r="AJ267" s="33"/>
      <c r="AK267" s="65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7"/>
      <c r="BC267" s="54">
        <f>BC268</f>
        <v>12599</v>
      </c>
      <c r="BD267" s="55"/>
      <c r="BE267" s="55"/>
      <c r="BF267" s="55"/>
      <c r="BG267" s="55"/>
      <c r="BH267" s="55"/>
      <c r="BI267" s="56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54">
        <v>12599</v>
      </c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6"/>
      <c r="CH267" s="9"/>
      <c r="CI267" s="54">
        <v>12599</v>
      </c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6"/>
      <c r="CX267" s="54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6"/>
      <c r="DS267" s="9"/>
      <c r="DT267" s="9"/>
      <c r="DU267" s="9"/>
      <c r="DV267" s="9"/>
      <c r="DW267" s="9"/>
      <c r="DX267" s="54">
        <v>12599</v>
      </c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6"/>
      <c r="EK267" s="54">
        <f>BC267-CI267</f>
        <v>0</v>
      </c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6"/>
      <c r="EX267" s="54">
        <v>0</v>
      </c>
      <c r="EY267" s="55"/>
      <c r="EZ267" s="55"/>
      <c r="FA267" s="55"/>
      <c r="FB267" s="55"/>
      <c r="FC267" s="55"/>
      <c r="FD267" s="55"/>
      <c r="FE267" s="56"/>
      <c r="FF267" s="15"/>
      <c r="FG267" s="15"/>
      <c r="FH267" s="15"/>
      <c r="FI267" s="15"/>
      <c r="FJ267" s="15"/>
    </row>
    <row r="268" spans="1:166" s="4" customFormat="1" ht="33" customHeight="1">
      <c r="A268" s="105" t="s">
        <v>215</v>
      </c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7"/>
      <c r="AI268" s="33"/>
      <c r="AJ268" s="33"/>
      <c r="AK268" s="65" t="s">
        <v>303</v>
      </c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7"/>
      <c r="BC268" s="69">
        <v>12599</v>
      </c>
      <c r="BD268" s="70"/>
      <c r="BE268" s="70"/>
      <c r="BF268" s="70"/>
      <c r="BG268" s="70"/>
      <c r="BH268" s="70"/>
      <c r="BI268" s="71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69">
        <v>12599</v>
      </c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1"/>
      <c r="CH268" s="15"/>
      <c r="CI268" s="69">
        <v>12599</v>
      </c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1"/>
      <c r="CX268" s="69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1"/>
      <c r="DS268" s="15"/>
      <c r="DT268" s="15"/>
      <c r="DU268" s="15"/>
      <c r="DV268" s="15"/>
      <c r="DW268" s="15"/>
      <c r="DX268" s="69">
        <v>12599</v>
      </c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1"/>
      <c r="EK268" s="69">
        <v>0</v>
      </c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1"/>
      <c r="EX268" s="69">
        <v>0</v>
      </c>
      <c r="EY268" s="70"/>
      <c r="EZ268" s="70"/>
      <c r="FA268" s="70"/>
      <c r="FB268" s="70"/>
      <c r="FC268" s="70"/>
      <c r="FD268" s="70"/>
      <c r="FE268" s="71"/>
      <c r="FF268" s="15"/>
      <c r="FG268" s="15"/>
      <c r="FH268" s="15"/>
      <c r="FI268" s="15"/>
      <c r="FJ268" s="15"/>
    </row>
    <row r="269" spans="1:166" s="4" customFormat="1" ht="17.25" customHeight="1">
      <c r="A269" s="62" t="s">
        <v>311</v>
      </c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4"/>
      <c r="AI269" s="33"/>
      <c r="AJ269" s="33"/>
      <c r="AK269" s="65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7"/>
      <c r="BC269" s="54">
        <f>BC270+BC271+BC272</f>
        <v>196900</v>
      </c>
      <c r="BD269" s="55"/>
      <c r="BE269" s="55"/>
      <c r="BF269" s="55"/>
      <c r="BG269" s="55"/>
      <c r="BH269" s="55"/>
      <c r="BI269" s="56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54">
        <f>BU270+BU271+BU272</f>
        <v>196761</v>
      </c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6"/>
      <c r="CH269" s="9"/>
      <c r="CI269" s="54">
        <f>CH270+CH271+CH272</f>
        <v>196761</v>
      </c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6"/>
      <c r="CX269" s="54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6"/>
      <c r="DS269" s="9"/>
      <c r="DT269" s="9"/>
      <c r="DU269" s="9"/>
      <c r="DV269" s="9"/>
      <c r="DW269" s="9"/>
      <c r="DX269" s="54">
        <f>DX270+DX271+DX272</f>
        <v>196761</v>
      </c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6"/>
      <c r="EK269" s="54">
        <f>EK270+EK271+EK272</f>
        <v>139</v>
      </c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6"/>
      <c r="EX269" s="54">
        <f>EX270</f>
        <v>0</v>
      </c>
      <c r="EY269" s="55"/>
      <c r="EZ269" s="55"/>
      <c r="FA269" s="55"/>
      <c r="FB269" s="55"/>
      <c r="FC269" s="55"/>
      <c r="FD269" s="55"/>
      <c r="FE269" s="56"/>
      <c r="FF269" s="15"/>
      <c r="FG269" s="15"/>
      <c r="FH269" s="15"/>
      <c r="FI269" s="15"/>
      <c r="FJ269" s="15"/>
    </row>
    <row r="270" spans="1:166" s="4" customFormat="1" ht="16.5" customHeight="1">
      <c r="A270" s="57" t="s">
        <v>225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8" t="s">
        <v>61</v>
      </c>
      <c r="AL270" s="58"/>
      <c r="AM270" s="58"/>
      <c r="AN270" s="58"/>
      <c r="AO270" s="58"/>
      <c r="AP270" s="58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60">
        <v>85900</v>
      </c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13"/>
      <c r="BT270" s="13"/>
      <c r="BU270" s="60">
        <v>85869</v>
      </c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>
        <v>85869</v>
      </c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53">
        <f>CH270</f>
        <v>85869</v>
      </c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0">
        <f>BC270-BU270</f>
        <v>31</v>
      </c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53">
        <f>BU270-CH270</f>
        <v>0</v>
      </c>
      <c r="EY270" s="53"/>
      <c r="EZ270" s="53"/>
      <c r="FA270" s="53"/>
      <c r="FB270" s="53"/>
      <c r="FC270" s="53"/>
      <c r="FD270" s="53"/>
      <c r="FE270" s="53"/>
      <c r="FF270" s="53"/>
      <c r="FG270" s="53"/>
      <c r="FH270" s="15"/>
      <c r="FI270" s="15"/>
      <c r="FJ270" s="15"/>
    </row>
    <row r="271" spans="1:166" s="4" customFormat="1" ht="16.5" customHeight="1">
      <c r="A271" s="80" t="s">
        <v>83</v>
      </c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58" t="s">
        <v>64</v>
      </c>
      <c r="AL271" s="58"/>
      <c r="AM271" s="58"/>
      <c r="AN271" s="58"/>
      <c r="AO271" s="58"/>
      <c r="AP271" s="58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60">
        <v>94500</v>
      </c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13"/>
      <c r="BT271" s="13"/>
      <c r="BU271" s="60">
        <v>94395</v>
      </c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>
        <v>94395</v>
      </c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53">
        <v>94395</v>
      </c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0">
        <f>BC271-CH271</f>
        <v>105</v>
      </c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53">
        <f>BU271-CH271</f>
        <v>0</v>
      </c>
      <c r="EY271" s="53"/>
      <c r="EZ271" s="53"/>
      <c r="FA271" s="53"/>
      <c r="FB271" s="53"/>
      <c r="FC271" s="53"/>
      <c r="FD271" s="53"/>
      <c r="FE271" s="53"/>
      <c r="FF271" s="53"/>
      <c r="FG271" s="53"/>
      <c r="FH271" s="15"/>
      <c r="FI271" s="15"/>
      <c r="FJ271" s="15"/>
    </row>
    <row r="272" spans="1:166" s="4" customFormat="1" ht="18.75" customHeight="1">
      <c r="A272" s="77" t="s">
        <v>151</v>
      </c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9"/>
      <c r="AK272" s="58" t="s">
        <v>62</v>
      </c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9">
        <v>16500</v>
      </c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76">
        <v>16497</v>
      </c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>
        <v>16497</v>
      </c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>
        <v>16497</v>
      </c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>
        <f>BC272-CH272</f>
        <v>3</v>
      </c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69">
        <v>0</v>
      </c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1"/>
    </row>
    <row r="273" spans="1:166" s="4" customFormat="1" ht="17.25" customHeight="1">
      <c r="A273" s="62" t="s">
        <v>341</v>
      </c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4"/>
      <c r="AI273" s="33"/>
      <c r="AJ273" s="33"/>
      <c r="AK273" s="65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7"/>
      <c r="BC273" s="54">
        <f>BC274+BC275</f>
        <v>41000</v>
      </c>
      <c r="BD273" s="55"/>
      <c r="BE273" s="55"/>
      <c r="BF273" s="55"/>
      <c r="BG273" s="55"/>
      <c r="BH273" s="55"/>
      <c r="BI273" s="56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54">
        <f>BU274+BU275</f>
        <v>41000</v>
      </c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6"/>
      <c r="CH273" s="9"/>
      <c r="CI273" s="54">
        <f>CH274+CH275</f>
        <v>41000</v>
      </c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6"/>
      <c r="CX273" s="54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6"/>
      <c r="DS273" s="9"/>
      <c r="DT273" s="9"/>
      <c r="DU273" s="9"/>
      <c r="DV273" s="9"/>
      <c r="DW273" s="9"/>
      <c r="DX273" s="54">
        <f>DX274+DX275</f>
        <v>41000</v>
      </c>
      <c r="DY273" s="55"/>
      <c r="DZ273" s="55"/>
      <c r="EA273" s="55"/>
      <c r="EB273" s="55"/>
      <c r="EC273" s="55"/>
      <c r="ED273" s="55"/>
      <c r="EE273" s="55"/>
      <c r="EF273" s="55"/>
      <c r="EG273" s="55"/>
      <c r="EH273" s="55"/>
      <c r="EI273" s="55"/>
      <c r="EJ273" s="56"/>
      <c r="EK273" s="54">
        <f>EK274+EK275</f>
        <v>0</v>
      </c>
      <c r="EL273" s="55"/>
      <c r="EM273" s="55"/>
      <c r="EN273" s="55"/>
      <c r="EO273" s="55"/>
      <c r="EP273" s="55"/>
      <c r="EQ273" s="55"/>
      <c r="ER273" s="55"/>
      <c r="ES273" s="55"/>
      <c r="ET273" s="55"/>
      <c r="EU273" s="55"/>
      <c r="EV273" s="55"/>
      <c r="EW273" s="56"/>
      <c r="EX273" s="54">
        <f>EX274</f>
        <v>0</v>
      </c>
      <c r="EY273" s="55"/>
      <c r="EZ273" s="55"/>
      <c r="FA273" s="55"/>
      <c r="FB273" s="55"/>
      <c r="FC273" s="55"/>
      <c r="FD273" s="55"/>
      <c r="FE273" s="56"/>
      <c r="FF273" s="15"/>
      <c r="FG273" s="15"/>
      <c r="FH273" s="15"/>
      <c r="FI273" s="15"/>
      <c r="FJ273" s="15"/>
    </row>
    <row r="274" spans="1:166" s="4" customFormat="1" ht="16.5" customHeight="1">
      <c r="A274" s="57" t="s">
        <v>225</v>
      </c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8" t="s">
        <v>61</v>
      </c>
      <c r="AL274" s="58"/>
      <c r="AM274" s="58"/>
      <c r="AN274" s="58"/>
      <c r="AO274" s="58"/>
      <c r="AP274" s="58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60">
        <v>41000</v>
      </c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13"/>
      <c r="BT274" s="13"/>
      <c r="BU274" s="60">
        <v>41000</v>
      </c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>
        <v>41000</v>
      </c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1"/>
      <c r="CY274" s="61"/>
      <c r="CZ274" s="61"/>
      <c r="DA274" s="61"/>
      <c r="DB274" s="61"/>
      <c r="DC274" s="61"/>
      <c r="DD274" s="61"/>
      <c r="DE274" s="61"/>
      <c r="DF274" s="61"/>
      <c r="DG274" s="61"/>
      <c r="DH274" s="61"/>
      <c r="DI274" s="61"/>
      <c r="DJ274" s="61"/>
      <c r="DK274" s="61"/>
      <c r="DL274" s="61"/>
      <c r="DM274" s="61"/>
      <c r="DN274" s="61"/>
      <c r="DO274" s="61"/>
      <c r="DP274" s="61"/>
      <c r="DQ274" s="61"/>
      <c r="DR274" s="61"/>
      <c r="DS274" s="61"/>
      <c r="DT274" s="61"/>
      <c r="DU274" s="61"/>
      <c r="DV274" s="61"/>
      <c r="DW274" s="61"/>
      <c r="DX274" s="53">
        <f>CH274</f>
        <v>41000</v>
      </c>
      <c r="DY274" s="61"/>
      <c r="DZ274" s="61"/>
      <c r="EA274" s="61"/>
      <c r="EB274" s="61"/>
      <c r="EC274" s="61"/>
      <c r="ED274" s="61"/>
      <c r="EE274" s="61"/>
      <c r="EF274" s="61"/>
      <c r="EG274" s="61"/>
      <c r="EH274" s="61"/>
      <c r="EI274" s="61"/>
      <c r="EJ274" s="61"/>
      <c r="EK274" s="60">
        <f>BC274-BU274</f>
        <v>0</v>
      </c>
      <c r="EL274" s="61"/>
      <c r="EM274" s="61"/>
      <c r="EN274" s="61"/>
      <c r="EO274" s="61"/>
      <c r="EP274" s="61"/>
      <c r="EQ274" s="61"/>
      <c r="ER274" s="61"/>
      <c r="ES274" s="61"/>
      <c r="ET274" s="61"/>
      <c r="EU274" s="61"/>
      <c r="EV274" s="61"/>
      <c r="EW274" s="61"/>
      <c r="EX274" s="53">
        <f>BU274-CH274</f>
        <v>0</v>
      </c>
      <c r="EY274" s="53"/>
      <c r="EZ274" s="53"/>
      <c r="FA274" s="53"/>
      <c r="FB274" s="53"/>
      <c r="FC274" s="53"/>
      <c r="FD274" s="53"/>
      <c r="FE274" s="53"/>
      <c r="FF274" s="53"/>
      <c r="FG274" s="53"/>
      <c r="FH274" s="15"/>
      <c r="FI274" s="15"/>
      <c r="FJ274" s="15"/>
    </row>
    <row r="275" spans="1:166" s="4" customFormat="1" ht="15" customHeight="1">
      <c r="A275" s="102" t="s">
        <v>84</v>
      </c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3"/>
      <c r="CF275" s="103"/>
      <c r="CG275" s="103"/>
      <c r="CH275" s="103"/>
      <c r="CI275" s="103"/>
      <c r="CJ275" s="103"/>
      <c r="CK275" s="103"/>
      <c r="CL275" s="103"/>
      <c r="CM275" s="103"/>
      <c r="CN275" s="103"/>
      <c r="CO275" s="103"/>
      <c r="CP275" s="103"/>
      <c r="CQ275" s="103"/>
      <c r="CR275" s="103"/>
      <c r="CS275" s="103"/>
      <c r="CT275" s="103"/>
      <c r="CU275" s="103"/>
      <c r="CV275" s="103"/>
      <c r="CW275" s="103"/>
      <c r="CX275" s="103"/>
      <c r="CY275" s="103"/>
      <c r="CZ275" s="103"/>
      <c r="DA275" s="103"/>
      <c r="DB275" s="103"/>
      <c r="DC275" s="103"/>
      <c r="DD275" s="103"/>
      <c r="DE275" s="103"/>
      <c r="DF275" s="103"/>
      <c r="DG275" s="103"/>
      <c r="DH275" s="103"/>
      <c r="DI275" s="103"/>
      <c r="DJ275" s="103"/>
      <c r="DK275" s="103"/>
      <c r="DL275" s="103"/>
      <c r="DM275" s="103"/>
      <c r="DN275" s="103"/>
      <c r="DO275" s="103"/>
      <c r="DP275" s="103"/>
      <c r="DQ275" s="103"/>
      <c r="DR275" s="103"/>
      <c r="DS275" s="103"/>
      <c r="DT275" s="103"/>
      <c r="DU275" s="103"/>
      <c r="DV275" s="103"/>
      <c r="DW275" s="103"/>
      <c r="DX275" s="103"/>
      <c r="DY275" s="103"/>
      <c r="DZ275" s="103"/>
      <c r="EA275" s="103"/>
      <c r="EB275" s="103"/>
      <c r="EC275" s="103"/>
      <c r="ED275" s="103"/>
      <c r="EE275" s="103"/>
      <c r="EF275" s="103"/>
      <c r="EG275" s="103"/>
      <c r="EH275" s="103"/>
      <c r="EI275" s="103"/>
      <c r="EJ275" s="103"/>
      <c r="EK275" s="103"/>
      <c r="EL275" s="103"/>
      <c r="EM275" s="103"/>
      <c r="EN275" s="103"/>
      <c r="EO275" s="103"/>
      <c r="EP275" s="103"/>
      <c r="EQ275" s="103"/>
      <c r="ER275" s="103"/>
      <c r="ES275" s="103"/>
      <c r="ET275" s="103"/>
      <c r="EU275" s="103"/>
      <c r="EV275" s="103"/>
      <c r="EW275" s="103"/>
      <c r="EX275" s="103"/>
      <c r="EY275" s="103"/>
      <c r="EZ275" s="103"/>
      <c r="FA275" s="103"/>
      <c r="FB275" s="103"/>
      <c r="FC275" s="103"/>
      <c r="FD275" s="103"/>
      <c r="FE275" s="103"/>
      <c r="FF275" s="103"/>
      <c r="FG275" s="103"/>
      <c r="FH275" s="103"/>
      <c r="FI275" s="103"/>
      <c r="FJ275" s="104"/>
    </row>
    <row r="276" spans="1:166" s="4" customFormat="1" ht="17.25" customHeight="1">
      <c r="A276" s="43" t="s">
        <v>8</v>
      </c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 t="s">
        <v>23</v>
      </c>
      <c r="AL276" s="43"/>
      <c r="AM276" s="43"/>
      <c r="AN276" s="43"/>
      <c r="AO276" s="43"/>
      <c r="AP276" s="43"/>
      <c r="AQ276" s="43" t="s">
        <v>35</v>
      </c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 t="s">
        <v>146</v>
      </c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 t="s">
        <v>37</v>
      </c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 t="s">
        <v>24</v>
      </c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73" t="s">
        <v>29</v>
      </c>
      <c r="EL276" s="74"/>
      <c r="EM276" s="74"/>
      <c r="EN276" s="74"/>
      <c r="EO276" s="74"/>
      <c r="EP276" s="74"/>
      <c r="EQ276" s="74"/>
      <c r="ER276" s="74"/>
      <c r="ES276" s="74"/>
      <c r="ET276" s="74"/>
      <c r="EU276" s="74"/>
      <c r="EV276" s="74"/>
      <c r="EW276" s="74"/>
      <c r="EX276" s="74"/>
      <c r="EY276" s="74"/>
      <c r="EZ276" s="74"/>
      <c r="FA276" s="74"/>
      <c r="FB276" s="74"/>
      <c r="FC276" s="74"/>
      <c r="FD276" s="74"/>
      <c r="FE276" s="74"/>
      <c r="FF276" s="74"/>
      <c r="FG276" s="74"/>
      <c r="FH276" s="74"/>
      <c r="FI276" s="74"/>
      <c r="FJ276" s="75"/>
    </row>
    <row r="277" spans="1:166" s="4" customFormat="1" ht="76.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 t="s">
        <v>171</v>
      </c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 t="s">
        <v>25</v>
      </c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 t="s">
        <v>26</v>
      </c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 t="s">
        <v>27</v>
      </c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 t="s">
        <v>38</v>
      </c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73" t="s">
        <v>47</v>
      </c>
      <c r="EY277" s="74"/>
      <c r="EZ277" s="74"/>
      <c r="FA277" s="74"/>
      <c r="FB277" s="74"/>
      <c r="FC277" s="74"/>
      <c r="FD277" s="74"/>
      <c r="FE277" s="74"/>
      <c r="FF277" s="74"/>
      <c r="FG277" s="74"/>
      <c r="FH277" s="74"/>
      <c r="FI277" s="74"/>
      <c r="FJ277" s="75"/>
    </row>
    <row r="278" spans="1:166" s="4" customFormat="1" ht="15" customHeight="1">
      <c r="A278" s="61">
        <v>1</v>
      </c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>
        <v>2</v>
      </c>
      <c r="AL278" s="61"/>
      <c r="AM278" s="61"/>
      <c r="AN278" s="61"/>
      <c r="AO278" s="61"/>
      <c r="AP278" s="61"/>
      <c r="AQ278" s="61">
        <v>3</v>
      </c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>
        <v>4</v>
      </c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>
        <v>5</v>
      </c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>
        <v>6</v>
      </c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>
        <v>7</v>
      </c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>
        <v>8</v>
      </c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>
        <v>9</v>
      </c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>
        <v>10</v>
      </c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  <c r="EX278" s="88">
        <v>11</v>
      </c>
      <c r="EY278" s="89"/>
      <c r="EZ278" s="89"/>
      <c r="FA278" s="89"/>
      <c r="FB278" s="89"/>
      <c r="FC278" s="89"/>
      <c r="FD278" s="89"/>
      <c r="FE278" s="89"/>
      <c r="FF278" s="89"/>
      <c r="FG278" s="89"/>
      <c r="FH278" s="89"/>
      <c r="FI278" s="89"/>
      <c r="FJ278" s="90"/>
    </row>
    <row r="279" spans="1:166" s="4" customFormat="1" ht="18.75" customHeight="1">
      <c r="A279" s="97" t="s">
        <v>32</v>
      </c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8" t="s">
        <v>33</v>
      </c>
      <c r="AL279" s="98"/>
      <c r="AM279" s="98"/>
      <c r="AN279" s="98"/>
      <c r="AO279" s="98"/>
      <c r="AP279" s="98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41">
        <f>BC282+BC306+BC300+BC303</f>
        <v>2143660</v>
      </c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>
        <f>BU282+BU306</f>
        <v>2094372.56</v>
      </c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>
        <f>CH282+CH306</f>
        <v>2094372.56</v>
      </c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>
        <f>DX282+DX306</f>
        <v>2094372.56</v>
      </c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>
        <f>EK282+EK306</f>
        <v>15049.080000000075</v>
      </c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54">
        <f>BU279-CH279</f>
        <v>0</v>
      </c>
      <c r="EY279" s="55"/>
      <c r="EZ279" s="55"/>
      <c r="FA279" s="55"/>
      <c r="FB279" s="55"/>
      <c r="FC279" s="55"/>
      <c r="FD279" s="55"/>
      <c r="FE279" s="55"/>
      <c r="FF279" s="55"/>
      <c r="FG279" s="55"/>
      <c r="FH279" s="55"/>
      <c r="FI279" s="55"/>
      <c r="FJ279" s="56"/>
    </row>
    <row r="280" spans="1:166" s="4" customFormat="1" ht="15" customHeight="1">
      <c r="A280" s="108" t="s">
        <v>22</v>
      </c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9" t="s">
        <v>34</v>
      </c>
      <c r="AL280" s="109"/>
      <c r="AM280" s="109"/>
      <c r="AN280" s="109"/>
      <c r="AO280" s="109"/>
      <c r="AP280" s="109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  <c r="EQ280" s="59"/>
      <c r="ER280" s="59"/>
      <c r="ES280" s="59"/>
      <c r="ET280" s="59"/>
      <c r="EU280" s="59"/>
      <c r="EV280" s="59"/>
      <c r="EW280" s="59"/>
      <c r="EX280" s="69"/>
      <c r="EY280" s="70"/>
      <c r="EZ280" s="70"/>
      <c r="FA280" s="70"/>
      <c r="FB280" s="70"/>
      <c r="FC280" s="70"/>
      <c r="FD280" s="70"/>
      <c r="FE280" s="70"/>
      <c r="FF280" s="70"/>
      <c r="FG280" s="70"/>
      <c r="FH280" s="70"/>
      <c r="FI280" s="70"/>
      <c r="FJ280" s="71"/>
    </row>
    <row r="281" spans="1:166" s="4" customFormat="1" ht="60.75" customHeight="1">
      <c r="A281" s="157" t="s">
        <v>233</v>
      </c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  <c r="EQ281" s="59"/>
      <c r="ER281" s="59"/>
      <c r="ES281" s="59"/>
      <c r="ET281" s="59"/>
      <c r="EU281" s="59"/>
      <c r="EV281" s="59"/>
      <c r="EW281" s="59"/>
      <c r="EX281" s="69"/>
      <c r="EY281" s="70"/>
      <c r="EZ281" s="70"/>
      <c r="FA281" s="70"/>
      <c r="FB281" s="70"/>
      <c r="FC281" s="70"/>
      <c r="FD281" s="70"/>
      <c r="FE281" s="70"/>
      <c r="FF281" s="70"/>
      <c r="FG281" s="70"/>
      <c r="FH281" s="70"/>
      <c r="FI281" s="70"/>
      <c r="FJ281" s="71"/>
    </row>
    <row r="282" spans="1:166" s="4" customFormat="1" ht="21.75" customHeight="1">
      <c r="A282" s="47" t="s">
        <v>246</v>
      </c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8" t="s">
        <v>235</v>
      </c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52">
        <v>1841960</v>
      </c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>
        <v>1891072.56</v>
      </c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>
        <v>1891072.56</v>
      </c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>
        <v>1891072.56</v>
      </c>
      <c r="DY282" s="52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>
        <f>SUM(EK283:EW283)</f>
        <v>4749.0800000000745</v>
      </c>
      <c r="EL282" s="52"/>
      <c r="EM282" s="52"/>
      <c r="EN282" s="52"/>
      <c r="EO282" s="52"/>
      <c r="EP282" s="52"/>
      <c r="EQ282" s="52"/>
      <c r="ER282" s="52"/>
      <c r="ES282" s="52"/>
      <c r="ET282" s="52"/>
      <c r="EU282" s="52"/>
      <c r="EV282" s="52"/>
      <c r="EW282" s="52"/>
      <c r="EX282" s="51">
        <f aca="true" t="shared" si="11" ref="EX282:EX289">BU282-CH282</f>
        <v>0</v>
      </c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50"/>
    </row>
    <row r="283" spans="1:166" s="4" customFormat="1" ht="34.5" customHeight="1">
      <c r="A283" s="154" t="s">
        <v>234</v>
      </c>
      <c r="B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6"/>
      <c r="AK283" s="58" t="s">
        <v>188</v>
      </c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9">
        <f>BC284+BC285+BC286+BC287+BC288+BC289+BC292+BC291+BC290</f>
        <v>1241800</v>
      </c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76">
        <f>BU284+BU285+BU286+BU287+BU288+BU289+BU290+BU291+BU292</f>
        <v>1237050.92</v>
      </c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>
        <f>CH284+CH285+CH286+CH287+CH288+CH289+CH290+CH291+CH292</f>
        <v>1237050.92</v>
      </c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>
        <f>CH283</f>
        <v>1237050.92</v>
      </c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>
        <f>BC283-BU283</f>
        <v>4749.0800000000745</v>
      </c>
      <c r="EL283" s="59"/>
      <c r="EM283" s="59"/>
      <c r="EN283" s="59"/>
      <c r="EO283" s="59"/>
      <c r="EP283" s="59"/>
      <c r="EQ283" s="59"/>
      <c r="ER283" s="59"/>
      <c r="ES283" s="59"/>
      <c r="ET283" s="59"/>
      <c r="EU283" s="59"/>
      <c r="EV283" s="59"/>
      <c r="EW283" s="59"/>
      <c r="EX283" s="69">
        <f t="shared" si="11"/>
        <v>0</v>
      </c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1"/>
    </row>
    <row r="284" spans="1:166" s="4" customFormat="1" ht="18.75" customHeight="1">
      <c r="A284" s="77" t="s">
        <v>57</v>
      </c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9"/>
      <c r="AK284" s="58" t="s">
        <v>54</v>
      </c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9">
        <v>536800</v>
      </c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76">
        <v>535282.47</v>
      </c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>
        <v>535282.47</v>
      </c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>
        <f>CH284</f>
        <v>535282.47</v>
      </c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>
        <f aca="true" t="shared" si="12" ref="EK284:EK292">BC284-CH284</f>
        <v>1517.530000000028</v>
      </c>
      <c r="EL284" s="59"/>
      <c r="EM284" s="59"/>
      <c r="EN284" s="59"/>
      <c r="EO284" s="59"/>
      <c r="EP284" s="59"/>
      <c r="EQ284" s="59"/>
      <c r="ER284" s="59"/>
      <c r="ES284" s="59"/>
      <c r="ET284" s="59"/>
      <c r="EU284" s="59"/>
      <c r="EV284" s="59"/>
      <c r="EW284" s="59"/>
      <c r="EX284" s="69">
        <f t="shared" si="11"/>
        <v>0</v>
      </c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1"/>
    </row>
    <row r="285" spans="1:166" s="4" customFormat="1" ht="18.75" customHeight="1">
      <c r="A285" s="77" t="s">
        <v>59</v>
      </c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9"/>
      <c r="AK285" s="58" t="s">
        <v>56</v>
      </c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9">
        <v>159100</v>
      </c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76">
        <v>156303.36</v>
      </c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>
        <v>156303.36</v>
      </c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>
        <v>156303.36</v>
      </c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>
        <f t="shared" si="12"/>
        <v>2796.640000000014</v>
      </c>
      <c r="EL285" s="59"/>
      <c r="EM285" s="59"/>
      <c r="EN285" s="59"/>
      <c r="EO285" s="59"/>
      <c r="EP285" s="59"/>
      <c r="EQ285" s="59"/>
      <c r="ER285" s="59"/>
      <c r="ES285" s="59"/>
      <c r="ET285" s="59"/>
      <c r="EU285" s="59"/>
      <c r="EV285" s="59"/>
      <c r="EW285" s="59"/>
      <c r="EX285" s="69">
        <f t="shared" si="11"/>
        <v>0</v>
      </c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1"/>
    </row>
    <row r="286" spans="1:166" s="4" customFormat="1" ht="18.75" customHeight="1">
      <c r="A286" s="77" t="s">
        <v>248</v>
      </c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9"/>
      <c r="AK286" s="58" t="s">
        <v>318</v>
      </c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9">
        <v>43520</v>
      </c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76">
        <v>43520</v>
      </c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>
        <v>43520</v>
      </c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  <c r="CW286" s="76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>
        <v>43520</v>
      </c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>
        <f t="shared" si="12"/>
        <v>0</v>
      </c>
      <c r="EL286" s="59"/>
      <c r="EM286" s="59"/>
      <c r="EN286" s="59"/>
      <c r="EO286" s="59"/>
      <c r="EP286" s="59"/>
      <c r="EQ286" s="59"/>
      <c r="ER286" s="59"/>
      <c r="ES286" s="59"/>
      <c r="ET286" s="59"/>
      <c r="EU286" s="59"/>
      <c r="EV286" s="59"/>
      <c r="EW286" s="59"/>
      <c r="EX286" s="69">
        <f t="shared" si="11"/>
        <v>0</v>
      </c>
      <c r="EY286" s="70"/>
      <c r="EZ286" s="70"/>
      <c r="FA286" s="70"/>
      <c r="FB286" s="70"/>
      <c r="FC286" s="70"/>
      <c r="FD286" s="70"/>
      <c r="FE286" s="70"/>
      <c r="FF286" s="70"/>
      <c r="FG286" s="70"/>
      <c r="FH286" s="70"/>
      <c r="FI286" s="70"/>
      <c r="FJ286" s="71"/>
    </row>
    <row r="287" spans="1:166" s="4" customFormat="1" ht="18.75" customHeight="1">
      <c r="A287" s="77" t="s">
        <v>78</v>
      </c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9"/>
      <c r="AK287" s="58" t="s">
        <v>79</v>
      </c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9">
        <v>327880</v>
      </c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76">
        <v>327721.34</v>
      </c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>
        <v>327721.34</v>
      </c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  <c r="CW287" s="76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>
        <v>327721.34</v>
      </c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>
        <f t="shared" si="12"/>
        <v>158.6599999999744</v>
      </c>
      <c r="EL287" s="59"/>
      <c r="EM287" s="59"/>
      <c r="EN287" s="59"/>
      <c r="EO287" s="59"/>
      <c r="EP287" s="59"/>
      <c r="EQ287" s="59"/>
      <c r="ER287" s="59"/>
      <c r="ES287" s="59"/>
      <c r="ET287" s="59"/>
      <c r="EU287" s="59"/>
      <c r="EV287" s="59"/>
      <c r="EW287" s="59"/>
      <c r="EX287" s="69">
        <f t="shared" si="11"/>
        <v>0</v>
      </c>
      <c r="EY287" s="70"/>
      <c r="EZ287" s="70"/>
      <c r="FA287" s="70"/>
      <c r="FB287" s="70"/>
      <c r="FC287" s="70"/>
      <c r="FD287" s="70"/>
      <c r="FE287" s="70"/>
      <c r="FF287" s="70"/>
      <c r="FG287" s="70"/>
      <c r="FH287" s="70"/>
      <c r="FI287" s="70"/>
      <c r="FJ287" s="71"/>
    </row>
    <row r="288" spans="1:166" s="4" customFormat="1" ht="18.75" customHeight="1">
      <c r="A288" s="77" t="s">
        <v>249</v>
      </c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9"/>
      <c r="AK288" s="58" t="s">
        <v>65</v>
      </c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9">
        <v>13800</v>
      </c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76">
        <v>13780.52</v>
      </c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>
        <v>13780.52</v>
      </c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  <c r="CW288" s="76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>
        <v>13780.52</v>
      </c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>
        <f t="shared" si="12"/>
        <v>19.479999999999563</v>
      </c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69">
        <f t="shared" si="11"/>
        <v>0</v>
      </c>
      <c r="EY288" s="70"/>
      <c r="EZ288" s="70"/>
      <c r="FA288" s="70"/>
      <c r="FB288" s="70"/>
      <c r="FC288" s="70"/>
      <c r="FD288" s="70"/>
      <c r="FE288" s="70"/>
      <c r="FF288" s="70"/>
      <c r="FG288" s="70"/>
      <c r="FH288" s="70"/>
      <c r="FI288" s="70"/>
      <c r="FJ288" s="71"/>
    </row>
    <row r="289" spans="1:166" s="4" customFormat="1" ht="18.75" customHeight="1">
      <c r="A289" s="77" t="s">
        <v>225</v>
      </c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9"/>
      <c r="AK289" s="58" t="s">
        <v>61</v>
      </c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9">
        <v>107400</v>
      </c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76">
        <v>107150</v>
      </c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>
        <v>107150</v>
      </c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  <c r="CW289" s="76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>
        <v>107150</v>
      </c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>
        <f t="shared" si="12"/>
        <v>250</v>
      </c>
      <c r="EL289" s="59"/>
      <c r="EM289" s="59"/>
      <c r="EN289" s="59"/>
      <c r="EO289" s="59"/>
      <c r="EP289" s="59"/>
      <c r="EQ289" s="59"/>
      <c r="ER289" s="59"/>
      <c r="ES289" s="59"/>
      <c r="ET289" s="59"/>
      <c r="EU289" s="59"/>
      <c r="EV289" s="59"/>
      <c r="EW289" s="59"/>
      <c r="EX289" s="69">
        <f t="shared" si="11"/>
        <v>0</v>
      </c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1"/>
    </row>
    <row r="290" spans="1:166" s="4" customFormat="1" ht="18.75" customHeight="1">
      <c r="A290" s="80" t="s">
        <v>60</v>
      </c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58" t="s">
        <v>69</v>
      </c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9">
        <v>2170</v>
      </c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15"/>
      <c r="BT290" s="15"/>
      <c r="BU290" s="59">
        <v>2169.33</v>
      </c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>
        <v>2169.33</v>
      </c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>
        <v>2169.33</v>
      </c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>
        <f t="shared" si="12"/>
        <v>0.6700000000000728</v>
      </c>
      <c r="EL290" s="59"/>
      <c r="EM290" s="59"/>
      <c r="EN290" s="59"/>
      <c r="EO290" s="59"/>
      <c r="EP290" s="59"/>
      <c r="EQ290" s="59"/>
      <c r="ER290" s="59"/>
      <c r="ES290" s="59"/>
      <c r="ET290" s="59"/>
      <c r="EU290" s="59"/>
      <c r="EV290" s="59"/>
      <c r="EW290" s="59"/>
      <c r="EX290" s="59">
        <v>0</v>
      </c>
      <c r="EY290" s="68"/>
      <c r="EZ290" s="68"/>
      <c r="FA290" s="68"/>
      <c r="FB290" s="68"/>
      <c r="FC290" s="68"/>
      <c r="FD290" s="68"/>
      <c r="FE290" s="68"/>
      <c r="FF290" s="68"/>
      <c r="FG290" s="68"/>
      <c r="FH290" s="15"/>
      <c r="FI290" s="15"/>
      <c r="FJ290" s="15"/>
    </row>
    <row r="291" spans="1:166" s="4" customFormat="1" ht="16.5" customHeight="1">
      <c r="A291" s="80" t="s">
        <v>83</v>
      </c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58" t="s">
        <v>64</v>
      </c>
      <c r="AL291" s="58"/>
      <c r="AM291" s="58"/>
      <c r="AN291" s="58"/>
      <c r="AO291" s="58"/>
      <c r="AP291" s="58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60">
        <v>38800</v>
      </c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13"/>
      <c r="BT291" s="13"/>
      <c r="BU291" s="60">
        <v>38800</v>
      </c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>
        <v>38800</v>
      </c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53">
        <v>38800</v>
      </c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0">
        <f t="shared" si="12"/>
        <v>0</v>
      </c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53">
        <f>BU291-CH291</f>
        <v>0</v>
      </c>
      <c r="EY291" s="53"/>
      <c r="EZ291" s="53"/>
      <c r="FA291" s="53"/>
      <c r="FB291" s="53"/>
      <c r="FC291" s="53"/>
      <c r="FD291" s="53"/>
      <c r="FE291" s="53"/>
      <c r="FF291" s="53"/>
      <c r="FG291" s="53"/>
      <c r="FH291" s="15"/>
      <c r="FI291" s="15"/>
      <c r="FJ291" s="15"/>
    </row>
    <row r="292" spans="1:166" s="4" customFormat="1" ht="18.75" customHeight="1">
      <c r="A292" s="77" t="s">
        <v>151</v>
      </c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9"/>
      <c r="AK292" s="58" t="s">
        <v>62</v>
      </c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9">
        <v>12330</v>
      </c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76">
        <v>12323.9</v>
      </c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>
        <v>12323.9</v>
      </c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>
        <v>12323.9</v>
      </c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>
        <f t="shared" si="12"/>
        <v>6.100000000000364</v>
      </c>
      <c r="EL292" s="59"/>
      <c r="EM292" s="59"/>
      <c r="EN292" s="59"/>
      <c r="EO292" s="59"/>
      <c r="EP292" s="59"/>
      <c r="EQ292" s="59"/>
      <c r="ER292" s="59"/>
      <c r="ES292" s="59"/>
      <c r="ET292" s="59"/>
      <c r="EU292" s="59"/>
      <c r="EV292" s="59"/>
      <c r="EW292" s="59"/>
      <c r="EX292" s="69">
        <v>0</v>
      </c>
      <c r="EY292" s="70"/>
      <c r="EZ292" s="70"/>
      <c r="FA292" s="70"/>
      <c r="FB292" s="70"/>
      <c r="FC292" s="70"/>
      <c r="FD292" s="70"/>
      <c r="FE292" s="70"/>
      <c r="FF292" s="70"/>
      <c r="FG292" s="70"/>
      <c r="FH292" s="70"/>
      <c r="FI292" s="70"/>
      <c r="FJ292" s="71"/>
    </row>
    <row r="293" spans="1:166" s="4" customFormat="1" ht="21.75" customHeight="1">
      <c r="A293" s="47" t="s">
        <v>340</v>
      </c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8" t="s">
        <v>235</v>
      </c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52">
        <f>BC294</f>
        <v>10260</v>
      </c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>
        <f>BU294</f>
        <v>10260</v>
      </c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>
        <f>CH294</f>
        <v>10260</v>
      </c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>
        <f>DX294</f>
        <v>10260</v>
      </c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>
        <f>SUM(EK294:EW294)</f>
        <v>0</v>
      </c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1">
        <f>BU293-CH293</f>
        <v>0</v>
      </c>
      <c r="EY293" s="49"/>
      <c r="EZ293" s="49"/>
      <c r="FA293" s="49"/>
      <c r="FB293" s="49"/>
      <c r="FC293" s="49"/>
      <c r="FD293" s="49"/>
      <c r="FE293" s="49"/>
      <c r="FF293" s="49"/>
      <c r="FG293" s="49"/>
      <c r="FH293" s="49"/>
      <c r="FI293" s="49"/>
      <c r="FJ293" s="50"/>
    </row>
    <row r="294" spans="1:166" s="4" customFormat="1" ht="53.25" customHeight="1">
      <c r="A294" s="77" t="s">
        <v>316</v>
      </c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9"/>
      <c r="AK294" s="58" t="s">
        <v>188</v>
      </c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9">
        <f>BC295</f>
        <v>10260</v>
      </c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76">
        <f>BU295</f>
        <v>10260</v>
      </c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>
        <f>CH295</f>
        <v>10260</v>
      </c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76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>
        <f>CH294</f>
        <v>10260</v>
      </c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>
        <f>BC294-BU294</f>
        <v>0</v>
      </c>
      <c r="EL294" s="59"/>
      <c r="EM294" s="59"/>
      <c r="EN294" s="59"/>
      <c r="EO294" s="59"/>
      <c r="EP294" s="59"/>
      <c r="EQ294" s="59"/>
      <c r="ER294" s="59"/>
      <c r="ES294" s="59"/>
      <c r="ET294" s="59"/>
      <c r="EU294" s="59"/>
      <c r="EV294" s="59"/>
      <c r="EW294" s="59"/>
      <c r="EX294" s="69">
        <f>BU294-CH294</f>
        <v>0</v>
      </c>
      <c r="EY294" s="70"/>
      <c r="EZ294" s="70"/>
      <c r="FA294" s="70"/>
      <c r="FB294" s="70"/>
      <c r="FC294" s="70"/>
      <c r="FD294" s="70"/>
      <c r="FE294" s="70"/>
      <c r="FF294" s="70"/>
      <c r="FG294" s="70"/>
      <c r="FH294" s="70"/>
      <c r="FI294" s="70"/>
      <c r="FJ294" s="71"/>
    </row>
    <row r="295" spans="1:166" s="4" customFormat="1" ht="18.75" customHeight="1">
      <c r="A295" s="80" t="s">
        <v>60</v>
      </c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58" t="s">
        <v>69</v>
      </c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9">
        <v>10260</v>
      </c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15"/>
      <c r="BT295" s="15"/>
      <c r="BU295" s="59">
        <v>10260</v>
      </c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>
        <v>10260</v>
      </c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>
        <v>10260</v>
      </c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>
        <f>BC295-CH295</f>
        <v>0</v>
      </c>
      <c r="EL295" s="59"/>
      <c r="EM295" s="59"/>
      <c r="EN295" s="59"/>
      <c r="EO295" s="59"/>
      <c r="EP295" s="59"/>
      <c r="EQ295" s="59"/>
      <c r="ER295" s="59"/>
      <c r="ES295" s="59"/>
      <c r="ET295" s="59"/>
      <c r="EU295" s="59"/>
      <c r="EV295" s="59"/>
      <c r="EW295" s="59"/>
      <c r="EX295" s="59">
        <v>0</v>
      </c>
      <c r="EY295" s="68"/>
      <c r="EZ295" s="68"/>
      <c r="FA295" s="68"/>
      <c r="FB295" s="68"/>
      <c r="FC295" s="68"/>
      <c r="FD295" s="68"/>
      <c r="FE295" s="68"/>
      <c r="FF295" s="68"/>
      <c r="FG295" s="68"/>
      <c r="FH295" s="15"/>
      <c r="FI295" s="15"/>
      <c r="FJ295" s="15"/>
    </row>
    <row r="296" spans="1:166" s="4" customFormat="1" ht="21.75" customHeight="1">
      <c r="A296" s="47" t="s">
        <v>317</v>
      </c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8" t="s">
        <v>235</v>
      </c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52">
        <v>600000</v>
      </c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>
        <f>BU297</f>
        <v>600000</v>
      </c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>
        <f>CH298</f>
        <v>600000</v>
      </c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>
        <f>DX298</f>
        <v>600000</v>
      </c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>
        <f>SUM(EK298:EW298)</f>
        <v>0</v>
      </c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1">
        <f>BU296-CH296</f>
        <v>0</v>
      </c>
      <c r="EY296" s="49"/>
      <c r="EZ296" s="49"/>
      <c r="FA296" s="49"/>
      <c r="FB296" s="49"/>
      <c r="FC296" s="49"/>
      <c r="FD296" s="49"/>
      <c r="FE296" s="49"/>
      <c r="FF296" s="49"/>
      <c r="FG296" s="49"/>
      <c r="FH296" s="49"/>
      <c r="FI296" s="49"/>
      <c r="FJ296" s="50"/>
    </row>
    <row r="297" spans="1:166" s="4" customFormat="1" ht="53.25" customHeight="1">
      <c r="A297" s="77" t="s">
        <v>316</v>
      </c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9"/>
      <c r="AK297" s="58" t="s">
        <v>188</v>
      </c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9">
        <v>600000</v>
      </c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76">
        <f>BU298</f>
        <v>600000</v>
      </c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>
        <v>600000</v>
      </c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>
        <f>CH297</f>
        <v>600000</v>
      </c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>
        <f>BC297-BU297</f>
        <v>0</v>
      </c>
      <c r="EL297" s="59"/>
      <c r="EM297" s="59"/>
      <c r="EN297" s="59"/>
      <c r="EO297" s="59"/>
      <c r="EP297" s="59"/>
      <c r="EQ297" s="59"/>
      <c r="ER297" s="59"/>
      <c r="ES297" s="59"/>
      <c r="ET297" s="59"/>
      <c r="EU297" s="59"/>
      <c r="EV297" s="59"/>
      <c r="EW297" s="59"/>
      <c r="EX297" s="69">
        <f>BU297-CH297</f>
        <v>0</v>
      </c>
      <c r="EY297" s="70"/>
      <c r="EZ297" s="70"/>
      <c r="FA297" s="70"/>
      <c r="FB297" s="70"/>
      <c r="FC297" s="70"/>
      <c r="FD297" s="70"/>
      <c r="FE297" s="70"/>
      <c r="FF297" s="70"/>
      <c r="FG297" s="70"/>
      <c r="FH297" s="70"/>
      <c r="FI297" s="70"/>
      <c r="FJ297" s="71"/>
    </row>
    <row r="298" spans="1:166" s="4" customFormat="1" ht="18.75" customHeight="1">
      <c r="A298" s="77" t="s">
        <v>225</v>
      </c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9"/>
      <c r="AK298" s="58" t="s">
        <v>61</v>
      </c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9">
        <v>600000</v>
      </c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76">
        <v>600000</v>
      </c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>
        <v>600000</v>
      </c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  <c r="CW298" s="76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>
        <v>600000</v>
      </c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>
        <v>0</v>
      </c>
      <c r="EL298" s="59"/>
      <c r="EM298" s="59"/>
      <c r="EN298" s="59"/>
      <c r="EO298" s="59"/>
      <c r="EP298" s="59"/>
      <c r="EQ298" s="59"/>
      <c r="ER298" s="59"/>
      <c r="ES298" s="59"/>
      <c r="ET298" s="59"/>
      <c r="EU298" s="59"/>
      <c r="EV298" s="59"/>
      <c r="EW298" s="59"/>
      <c r="EX298" s="69">
        <v>0</v>
      </c>
      <c r="EY298" s="70"/>
      <c r="EZ298" s="70"/>
      <c r="FA298" s="70"/>
      <c r="FB298" s="70"/>
      <c r="FC298" s="70"/>
      <c r="FD298" s="70"/>
      <c r="FE298" s="70"/>
      <c r="FF298" s="70"/>
      <c r="FG298" s="70"/>
      <c r="FH298" s="70"/>
      <c r="FI298" s="70"/>
      <c r="FJ298" s="71"/>
    </row>
    <row r="299" spans="1:166" s="4" customFormat="1" ht="63" customHeight="1">
      <c r="A299" s="157" t="s">
        <v>233</v>
      </c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  <c r="EQ299" s="59"/>
      <c r="ER299" s="59"/>
      <c r="ES299" s="59"/>
      <c r="ET299" s="59"/>
      <c r="EU299" s="59"/>
      <c r="EV299" s="59"/>
      <c r="EW299" s="59"/>
      <c r="EX299" s="69"/>
      <c r="EY299" s="70"/>
      <c r="EZ299" s="70"/>
      <c r="FA299" s="70"/>
      <c r="FB299" s="70"/>
      <c r="FC299" s="70"/>
      <c r="FD299" s="70"/>
      <c r="FE299" s="70"/>
      <c r="FF299" s="70"/>
      <c r="FG299" s="70"/>
      <c r="FH299" s="70"/>
      <c r="FI299" s="70"/>
      <c r="FJ299" s="71"/>
    </row>
    <row r="300" spans="1:166" s="4" customFormat="1" ht="21.75" customHeight="1">
      <c r="A300" s="47" t="s">
        <v>334</v>
      </c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8" t="s">
        <v>235</v>
      </c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52">
        <f>BC301</f>
        <v>70400</v>
      </c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>
        <f>BU301</f>
        <v>70400</v>
      </c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>
        <f>CH301</f>
        <v>70400</v>
      </c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>
        <f>DX307</f>
        <v>203300</v>
      </c>
      <c r="DY300" s="52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>
        <f>SUM(EK307:EW307)</f>
        <v>10300</v>
      </c>
      <c r="EL300" s="52"/>
      <c r="EM300" s="52"/>
      <c r="EN300" s="52"/>
      <c r="EO300" s="52"/>
      <c r="EP300" s="52"/>
      <c r="EQ300" s="52"/>
      <c r="ER300" s="52"/>
      <c r="ES300" s="52"/>
      <c r="ET300" s="52"/>
      <c r="EU300" s="52"/>
      <c r="EV300" s="52"/>
      <c r="EW300" s="52"/>
      <c r="EX300" s="51">
        <f aca="true" t="shared" si="13" ref="EX300:EX310">BU300-CH300</f>
        <v>0</v>
      </c>
      <c r="EY300" s="49"/>
      <c r="EZ300" s="49"/>
      <c r="FA300" s="49"/>
      <c r="FB300" s="49"/>
      <c r="FC300" s="49"/>
      <c r="FD300" s="49"/>
      <c r="FE300" s="49"/>
      <c r="FF300" s="49"/>
      <c r="FG300" s="49"/>
      <c r="FH300" s="49"/>
      <c r="FI300" s="49"/>
      <c r="FJ300" s="50"/>
    </row>
    <row r="301" spans="1:166" s="4" customFormat="1" ht="53.25" customHeight="1">
      <c r="A301" s="77" t="s">
        <v>321</v>
      </c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9"/>
      <c r="AK301" s="58" t="s">
        <v>188</v>
      </c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9">
        <f>BC302</f>
        <v>70400</v>
      </c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76">
        <v>70400</v>
      </c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>
        <v>70400</v>
      </c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  <c r="CW301" s="76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>
        <f>CH301</f>
        <v>70400</v>
      </c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>
        <f>BC301-BU301</f>
        <v>0</v>
      </c>
      <c r="EL301" s="59"/>
      <c r="EM301" s="59"/>
      <c r="EN301" s="59"/>
      <c r="EO301" s="59"/>
      <c r="EP301" s="59"/>
      <c r="EQ301" s="59"/>
      <c r="ER301" s="59"/>
      <c r="ES301" s="59"/>
      <c r="ET301" s="59"/>
      <c r="EU301" s="59"/>
      <c r="EV301" s="59"/>
      <c r="EW301" s="59"/>
      <c r="EX301" s="69">
        <f t="shared" si="13"/>
        <v>0</v>
      </c>
      <c r="EY301" s="70"/>
      <c r="EZ301" s="70"/>
      <c r="FA301" s="70"/>
      <c r="FB301" s="70"/>
      <c r="FC301" s="70"/>
      <c r="FD301" s="70"/>
      <c r="FE301" s="70"/>
      <c r="FF301" s="70"/>
      <c r="FG301" s="70"/>
      <c r="FH301" s="70"/>
      <c r="FI301" s="70"/>
      <c r="FJ301" s="71"/>
    </row>
    <row r="302" spans="1:166" s="4" customFormat="1" ht="18.75" customHeight="1">
      <c r="A302" s="77" t="s">
        <v>57</v>
      </c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9"/>
      <c r="AK302" s="58" t="s">
        <v>54</v>
      </c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9">
        <v>70400</v>
      </c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76">
        <v>70400</v>
      </c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>
        <v>70400</v>
      </c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>
        <f>CH302</f>
        <v>70400</v>
      </c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>
        <f>BC302-CH302</f>
        <v>0</v>
      </c>
      <c r="EL302" s="59"/>
      <c r="EM302" s="59"/>
      <c r="EN302" s="59"/>
      <c r="EO302" s="59"/>
      <c r="EP302" s="59"/>
      <c r="EQ302" s="59"/>
      <c r="ER302" s="59"/>
      <c r="ES302" s="59"/>
      <c r="ET302" s="59"/>
      <c r="EU302" s="59"/>
      <c r="EV302" s="59"/>
      <c r="EW302" s="59"/>
      <c r="EX302" s="69">
        <f t="shared" si="13"/>
        <v>0</v>
      </c>
      <c r="EY302" s="70"/>
      <c r="EZ302" s="70"/>
      <c r="FA302" s="70"/>
      <c r="FB302" s="70"/>
      <c r="FC302" s="70"/>
      <c r="FD302" s="70"/>
      <c r="FE302" s="70"/>
      <c r="FF302" s="70"/>
      <c r="FG302" s="70"/>
      <c r="FH302" s="70"/>
      <c r="FI302" s="70"/>
      <c r="FJ302" s="71"/>
    </row>
    <row r="303" spans="1:166" s="4" customFormat="1" ht="21.75" customHeight="1">
      <c r="A303" s="47" t="s">
        <v>335</v>
      </c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8" t="s">
        <v>235</v>
      </c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52">
        <f>BC304</f>
        <v>17700</v>
      </c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>
        <v>17700</v>
      </c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>
        <f>CH304</f>
        <v>17700</v>
      </c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2"/>
      <c r="DX303" s="52">
        <v>17700</v>
      </c>
      <c r="DY303" s="52"/>
      <c r="DZ303" s="52"/>
      <c r="EA303" s="52"/>
      <c r="EB303" s="52"/>
      <c r="EC303" s="52"/>
      <c r="ED303" s="52"/>
      <c r="EE303" s="52"/>
      <c r="EF303" s="52"/>
      <c r="EG303" s="52"/>
      <c r="EH303" s="52"/>
      <c r="EI303" s="52"/>
      <c r="EJ303" s="52"/>
      <c r="EK303" s="52">
        <f>SUM(EK310:EW310)</f>
        <v>0</v>
      </c>
      <c r="EL303" s="52"/>
      <c r="EM303" s="52"/>
      <c r="EN303" s="52"/>
      <c r="EO303" s="52"/>
      <c r="EP303" s="52"/>
      <c r="EQ303" s="52"/>
      <c r="ER303" s="52"/>
      <c r="ES303" s="52"/>
      <c r="ET303" s="52"/>
      <c r="EU303" s="52"/>
      <c r="EV303" s="52"/>
      <c r="EW303" s="52"/>
      <c r="EX303" s="51">
        <f>BU303-CH303</f>
        <v>0</v>
      </c>
      <c r="EY303" s="49"/>
      <c r="EZ303" s="49"/>
      <c r="FA303" s="49"/>
      <c r="FB303" s="49"/>
      <c r="FC303" s="49"/>
      <c r="FD303" s="49"/>
      <c r="FE303" s="49"/>
      <c r="FF303" s="49"/>
      <c r="FG303" s="49"/>
      <c r="FH303" s="49"/>
      <c r="FI303" s="49"/>
      <c r="FJ303" s="50"/>
    </row>
    <row r="304" spans="1:166" s="4" customFormat="1" ht="53.25" customHeight="1">
      <c r="A304" s="77" t="s">
        <v>321</v>
      </c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9"/>
      <c r="AK304" s="58" t="s">
        <v>188</v>
      </c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9">
        <f>BC305</f>
        <v>17700</v>
      </c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76">
        <f>BU305</f>
        <v>17700</v>
      </c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>
        <v>17700</v>
      </c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76"/>
      <c r="CT304" s="76"/>
      <c r="CU304" s="76"/>
      <c r="CV304" s="76"/>
      <c r="CW304" s="76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>
        <f>CH304</f>
        <v>17700</v>
      </c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>
        <f>BC304-BU304</f>
        <v>0</v>
      </c>
      <c r="EL304" s="59"/>
      <c r="EM304" s="59"/>
      <c r="EN304" s="59"/>
      <c r="EO304" s="59"/>
      <c r="EP304" s="59"/>
      <c r="EQ304" s="59"/>
      <c r="ER304" s="59"/>
      <c r="ES304" s="59"/>
      <c r="ET304" s="59"/>
      <c r="EU304" s="59"/>
      <c r="EV304" s="59"/>
      <c r="EW304" s="59"/>
      <c r="EX304" s="69">
        <f>BU304-CH304</f>
        <v>0</v>
      </c>
      <c r="EY304" s="70"/>
      <c r="EZ304" s="70"/>
      <c r="FA304" s="70"/>
      <c r="FB304" s="70"/>
      <c r="FC304" s="70"/>
      <c r="FD304" s="70"/>
      <c r="FE304" s="70"/>
      <c r="FF304" s="70"/>
      <c r="FG304" s="70"/>
      <c r="FH304" s="70"/>
      <c r="FI304" s="70"/>
      <c r="FJ304" s="71"/>
    </row>
    <row r="305" spans="1:166" s="4" customFormat="1" ht="18.75" customHeight="1">
      <c r="A305" s="77" t="s">
        <v>57</v>
      </c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9"/>
      <c r="AK305" s="58" t="s">
        <v>54</v>
      </c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9">
        <v>17700</v>
      </c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76">
        <v>17700</v>
      </c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>
        <v>17700</v>
      </c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>
        <f>CH305</f>
        <v>17700</v>
      </c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>
        <f>BC305-CH305</f>
        <v>0</v>
      </c>
      <c r="EL305" s="59"/>
      <c r="EM305" s="59"/>
      <c r="EN305" s="59"/>
      <c r="EO305" s="59"/>
      <c r="EP305" s="59"/>
      <c r="EQ305" s="59"/>
      <c r="ER305" s="59"/>
      <c r="ES305" s="59"/>
      <c r="ET305" s="59"/>
      <c r="EU305" s="59"/>
      <c r="EV305" s="59"/>
      <c r="EW305" s="59"/>
      <c r="EX305" s="69">
        <f>BU305-CH305</f>
        <v>0</v>
      </c>
      <c r="EY305" s="70"/>
      <c r="EZ305" s="70"/>
      <c r="FA305" s="70"/>
      <c r="FB305" s="70"/>
      <c r="FC305" s="70"/>
      <c r="FD305" s="70"/>
      <c r="FE305" s="70"/>
      <c r="FF305" s="70"/>
      <c r="FG305" s="70"/>
      <c r="FH305" s="70"/>
      <c r="FI305" s="70"/>
      <c r="FJ305" s="71"/>
    </row>
    <row r="306" spans="1:166" s="4" customFormat="1" ht="20.25" customHeight="1">
      <c r="A306" s="47" t="s">
        <v>247</v>
      </c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8" t="s">
        <v>235</v>
      </c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52">
        <f>BC307</f>
        <v>213600</v>
      </c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>
        <v>203300</v>
      </c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>
        <v>203300</v>
      </c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  <c r="DA306" s="52"/>
      <c r="DB306" s="52"/>
      <c r="DC306" s="52"/>
      <c r="DD306" s="52"/>
      <c r="DE306" s="52"/>
      <c r="DF306" s="52"/>
      <c r="DG306" s="52"/>
      <c r="DH306" s="52"/>
      <c r="DI306" s="52"/>
      <c r="DJ306" s="52"/>
      <c r="DK306" s="52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  <c r="DW306" s="52"/>
      <c r="DX306" s="52">
        <v>203300</v>
      </c>
      <c r="DY306" s="52"/>
      <c r="DZ306" s="52"/>
      <c r="EA306" s="52"/>
      <c r="EB306" s="52"/>
      <c r="EC306" s="52"/>
      <c r="ED306" s="52"/>
      <c r="EE306" s="52"/>
      <c r="EF306" s="52"/>
      <c r="EG306" s="52"/>
      <c r="EH306" s="52"/>
      <c r="EI306" s="52"/>
      <c r="EJ306" s="52"/>
      <c r="EK306" s="52">
        <f>SUM(EK307:EW307)</f>
        <v>10300</v>
      </c>
      <c r="EL306" s="52"/>
      <c r="EM306" s="52"/>
      <c r="EN306" s="52"/>
      <c r="EO306" s="52"/>
      <c r="EP306" s="52"/>
      <c r="EQ306" s="52"/>
      <c r="ER306" s="52"/>
      <c r="ES306" s="52"/>
      <c r="ET306" s="52"/>
      <c r="EU306" s="52"/>
      <c r="EV306" s="52"/>
      <c r="EW306" s="52"/>
      <c r="EX306" s="51">
        <f t="shared" si="13"/>
        <v>0</v>
      </c>
      <c r="EY306" s="49"/>
      <c r="EZ306" s="49"/>
      <c r="FA306" s="49"/>
      <c r="FB306" s="49"/>
      <c r="FC306" s="49"/>
      <c r="FD306" s="49"/>
      <c r="FE306" s="49"/>
      <c r="FF306" s="49"/>
      <c r="FG306" s="49"/>
      <c r="FH306" s="49"/>
      <c r="FI306" s="49"/>
      <c r="FJ306" s="50"/>
    </row>
    <row r="307" spans="1:166" s="4" customFormat="1" ht="31.5" customHeight="1">
      <c r="A307" s="154" t="s">
        <v>234</v>
      </c>
      <c r="B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6"/>
      <c r="AK307" s="58" t="s">
        <v>188</v>
      </c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9">
        <f>BC308+BC309+BC310+BC311+BC313+BC312+BC314</f>
        <v>213600</v>
      </c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76">
        <f>BU308+BU309+BU310+BU311+BU312+BU313+BU314</f>
        <v>203300</v>
      </c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>
        <f>CH308+CH309+CH310+CH311+CH312+CH313+CH314</f>
        <v>203300</v>
      </c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>
        <f>CH307</f>
        <v>203300</v>
      </c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>
        <f>BC307-BU307</f>
        <v>10300</v>
      </c>
      <c r="EL307" s="59"/>
      <c r="EM307" s="59"/>
      <c r="EN307" s="59"/>
      <c r="EO307" s="59"/>
      <c r="EP307" s="59"/>
      <c r="EQ307" s="59"/>
      <c r="ER307" s="59"/>
      <c r="ES307" s="59"/>
      <c r="ET307" s="59"/>
      <c r="EU307" s="59"/>
      <c r="EV307" s="59"/>
      <c r="EW307" s="59"/>
      <c r="EX307" s="69">
        <f t="shared" si="13"/>
        <v>0</v>
      </c>
      <c r="EY307" s="70"/>
      <c r="EZ307" s="70"/>
      <c r="FA307" s="70"/>
      <c r="FB307" s="70"/>
      <c r="FC307" s="70"/>
      <c r="FD307" s="70"/>
      <c r="FE307" s="70"/>
      <c r="FF307" s="70"/>
      <c r="FG307" s="70"/>
      <c r="FH307" s="70"/>
      <c r="FI307" s="70"/>
      <c r="FJ307" s="71"/>
    </row>
    <row r="308" spans="1:166" s="4" customFormat="1" ht="18.75" customHeight="1">
      <c r="A308" s="77" t="s">
        <v>57</v>
      </c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9"/>
      <c r="AK308" s="58" t="s">
        <v>54</v>
      </c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9">
        <v>154960</v>
      </c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76">
        <v>154906.18</v>
      </c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>
        <v>154906.18</v>
      </c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  <c r="CW308" s="76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>
        <v>154906.18</v>
      </c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>
        <f aca="true" t="shared" si="14" ref="EK308:EK313">BC308-CH308</f>
        <v>53.820000000006985</v>
      </c>
      <c r="EL308" s="59"/>
      <c r="EM308" s="59"/>
      <c r="EN308" s="59"/>
      <c r="EO308" s="59"/>
      <c r="EP308" s="59"/>
      <c r="EQ308" s="59"/>
      <c r="ER308" s="59"/>
      <c r="ES308" s="59"/>
      <c r="ET308" s="59"/>
      <c r="EU308" s="59"/>
      <c r="EV308" s="59"/>
      <c r="EW308" s="59"/>
      <c r="EX308" s="69">
        <f t="shared" si="13"/>
        <v>0</v>
      </c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1"/>
    </row>
    <row r="309" spans="1:166" s="4" customFormat="1" ht="18.75" customHeight="1">
      <c r="A309" s="77" t="s">
        <v>59</v>
      </c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9"/>
      <c r="AK309" s="58" t="s">
        <v>56</v>
      </c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9">
        <v>46940</v>
      </c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76">
        <v>43287.91</v>
      </c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>
        <v>43287.91</v>
      </c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  <c r="CW309" s="76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>
        <v>43287.91</v>
      </c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>
        <f t="shared" si="14"/>
        <v>3652.0899999999965</v>
      </c>
      <c r="EL309" s="59"/>
      <c r="EM309" s="59"/>
      <c r="EN309" s="59"/>
      <c r="EO309" s="59"/>
      <c r="EP309" s="59"/>
      <c r="EQ309" s="59"/>
      <c r="ER309" s="59"/>
      <c r="ES309" s="59"/>
      <c r="ET309" s="59"/>
      <c r="EU309" s="59"/>
      <c r="EV309" s="59"/>
      <c r="EW309" s="59"/>
      <c r="EX309" s="69">
        <f t="shared" si="13"/>
        <v>0</v>
      </c>
      <c r="EY309" s="70"/>
      <c r="EZ309" s="70"/>
      <c r="FA309" s="70"/>
      <c r="FB309" s="70"/>
      <c r="FC309" s="70"/>
      <c r="FD309" s="70"/>
      <c r="FE309" s="70"/>
      <c r="FF309" s="70"/>
      <c r="FG309" s="70"/>
      <c r="FH309" s="70"/>
      <c r="FI309" s="70"/>
      <c r="FJ309" s="71"/>
    </row>
    <row r="310" spans="1:166" s="4" customFormat="1" ht="18.75" customHeight="1">
      <c r="A310" s="77" t="s">
        <v>80</v>
      </c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9"/>
      <c r="AK310" s="58" t="s">
        <v>81</v>
      </c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9">
        <v>0</v>
      </c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76">
        <v>0</v>
      </c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>
        <v>0</v>
      </c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  <c r="CW310" s="76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>
        <v>0</v>
      </c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>
        <f t="shared" si="14"/>
        <v>0</v>
      </c>
      <c r="EL310" s="59"/>
      <c r="EM310" s="59"/>
      <c r="EN310" s="59"/>
      <c r="EO310" s="59"/>
      <c r="EP310" s="59"/>
      <c r="EQ310" s="59"/>
      <c r="ER310" s="59"/>
      <c r="ES310" s="59"/>
      <c r="ET310" s="59"/>
      <c r="EU310" s="59"/>
      <c r="EV310" s="59"/>
      <c r="EW310" s="59"/>
      <c r="EX310" s="69">
        <f t="shared" si="13"/>
        <v>0</v>
      </c>
      <c r="EY310" s="70"/>
      <c r="EZ310" s="70"/>
      <c r="FA310" s="70"/>
      <c r="FB310" s="70"/>
      <c r="FC310" s="70"/>
      <c r="FD310" s="70"/>
      <c r="FE310" s="70"/>
      <c r="FF310" s="70"/>
      <c r="FG310" s="70"/>
      <c r="FH310" s="70"/>
      <c r="FI310" s="70"/>
      <c r="FJ310" s="71"/>
    </row>
    <row r="311" spans="1:166" s="4" customFormat="1" ht="18.75" customHeight="1">
      <c r="A311" s="77" t="s">
        <v>225</v>
      </c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9"/>
      <c r="AK311" s="58" t="s">
        <v>61</v>
      </c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9">
        <v>6000</v>
      </c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76">
        <v>3082.12</v>
      </c>
      <c r="BV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>
        <v>3082.12</v>
      </c>
      <c r="CI311" s="76"/>
      <c r="CJ311" s="76"/>
      <c r="CK311" s="76"/>
      <c r="CL311" s="76"/>
      <c r="CM311" s="76"/>
      <c r="CN311" s="76"/>
      <c r="CO311" s="76"/>
      <c r="CP311" s="76"/>
      <c r="CQ311" s="76"/>
      <c r="CR311" s="76"/>
      <c r="CS311" s="76"/>
      <c r="CT311" s="76"/>
      <c r="CU311" s="76"/>
      <c r="CV311" s="76"/>
      <c r="CW311" s="76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>
        <v>3082.12</v>
      </c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>
        <f t="shared" si="14"/>
        <v>2917.88</v>
      </c>
      <c r="EL311" s="59"/>
      <c r="EM311" s="59"/>
      <c r="EN311" s="59"/>
      <c r="EO311" s="59"/>
      <c r="EP311" s="59"/>
      <c r="EQ311" s="59"/>
      <c r="ER311" s="59"/>
      <c r="ES311" s="59"/>
      <c r="ET311" s="59"/>
      <c r="EU311" s="59"/>
      <c r="EV311" s="59"/>
      <c r="EW311" s="59"/>
      <c r="EX311" s="69">
        <v>0</v>
      </c>
      <c r="EY311" s="70"/>
      <c r="EZ311" s="70"/>
      <c r="FA311" s="70"/>
      <c r="FB311" s="70"/>
      <c r="FC311" s="70"/>
      <c r="FD311" s="70"/>
      <c r="FE311" s="70"/>
      <c r="FF311" s="70"/>
      <c r="FG311" s="70"/>
      <c r="FH311" s="70"/>
      <c r="FI311" s="70"/>
      <c r="FJ311" s="71"/>
    </row>
    <row r="312" spans="1:166" s="4" customFormat="1" ht="18.75" customHeight="1">
      <c r="A312" s="80" t="s">
        <v>60</v>
      </c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58" t="s">
        <v>69</v>
      </c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9">
        <v>3000</v>
      </c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15"/>
      <c r="BT312" s="15"/>
      <c r="BU312" s="59">
        <v>2023.79</v>
      </c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>
        <v>2023.79</v>
      </c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>
        <v>2023.79</v>
      </c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>
        <f t="shared" si="14"/>
        <v>976.21</v>
      </c>
      <c r="EL312" s="59"/>
      <c r="EM312" s="59"/>
      <c r="EN312" s="59"/>
      <c r="EO312" s="59"/>
      <c r="EP312" s="59"/>
      <c r="EQ312" s="59"/>
      <c r="ER312" s="59"/>
      <c r="ES312" s="59"/>
      <c r="ET312" s="59"/>
      <c r="EU312" s="59"/>
      <c r="EV312" s="59"/>
      <c r="EW312" s="59"/>
      <c r="EX312" s="59">
        <v>0</v>
      </c>
      <c r="EY312" s="68"/>
      <c r="EZ312" s="68"/>
      <c r="FA312" s="68"/>
      <c r="FB312" s="68"/>
      <c r="FC312" s="68"/>
      <c r="FD312" s="68"/>
      <c r="FE312" s="68"/>
      <c r="FF312" s="68"/>
      <c r="FG312" s="68"/>
      <c r="FH312" s="15"/>
      <c r="FI312" s="15"/>
      <c r="FJ312" s="15"/>
    </row>
    <row r="313" spans="1:166" s="4" customFormat="1" ht="18.75" customHeight="1">
      <c r="A313" s="77" t="s">
        <v>125</v>
      </c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9"/>
      <c r="AK313" s="58" t="s">
        <v>64</v>
      </c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9">
        <v>0</v>
      </c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76">
        <v>0</v>
      </c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>
        <v>0</v>
      </c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>
        <v>0</v>
      </c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>
        <f t="shared" si="14"/>
        <v>0</v>
      </c>
      <c r="EL313" s="59"/>
      <c r="EM313" s="59"/>
      <c r="EN313" s="59"/>
      <c r="EO313" s="59"/>
      <c r="EP313" s="59"/>
      <c r="EQ313" s="59"/>
      <c r="ER313" s="59"/>
      <c r="ES313" s="59"/>
      <c r="ET313" s="59"/>
      <c r="EU313" s="59"/>
      <c r="EV313" s="59"/>
      <c r="EW313" s="59"/>
      <c r="EX313" s="69">
        <v>0</v>
      </c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1"/>
    </row>
    <row r="314" spans="1:166" s="4" customFormat="1" ht="18.75" customHeight="1">
      <c r="A314" s="77" t="s">
        <v>151</v>
      </c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9"/>
      <c r="AK314" s="58" t="s">
        <v>62</v>
      </c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9">
        <v>2700</v>
      </c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76">
        <v>0</v>
      </c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>
        <v>0</v>
      </c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  <c r="CW314" s="76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>
        <v>0</v>
      </c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>
        <f>BC314-CH314</f>
        <v>2700</v>
      </c>
      <c r="EL314" s="59"/>
      <c r="EM314" s="59"/>
      <c r="EN314" s="59"/>
      <c r="EO314" s="59"/>
      <c r="EP314" s="59"/>
      <c r="EQ314" s="59"/>
      <c r="ER314" s="59"/>
      <c r="ES314" s="59"/>
      <c r="ET314" s="59"/>
      <c r="EU314" s="59"/>
      <c r="EV314" s="59"/>
      <c r="EW314" s="59"/>
      <c r="EX314" s="69">
        <v>0</v>
      </c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1"/>
    </row>
    <row r="315" spans="1:166" s="4" customFormat="1" ht="15" customHeight="1">
      <c r="A315" s="102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3"/>
      <c r="CF315" s="103"/>
      <c r="CG315" s="103"/>
      <c r="CH315" s="103"/>
      <c r="CI315" s="103"/>
      <c r="CJ315" s="103"/>
      <c r="CK315" s="103"/>
      <c r="CL315" s="103"/>
      <c r="CM315" s="103"/>
      <c r="CN315" s="103"/>
      <c r="CO315" s="103"/>
      <c r="CP315" s="103"/>
      <c r="CQ315" s="103"/>
      <c r="CR315" s="103"/>
      <c r="CS315" s="103"/>
      <c r="CT315" s="103"/>
      <c r="CU315" s="103"/>
      <c r="CV315" s="103"/>
      <c r="CW315" s="103"/>
      <c r="CX315" s="103"/>
      <c r="CY315" s="103"/>
      <c r="CZ315" s="103"/>
      <c r="DA315" s="103"/>
      <c r="DB315" s="103"/>
      <c r="DC315" s="103"/>
      <c r="DD315" s="103"/>
      <c r="DE315" s="103"/>
      <c r="DF315" s="103"/>
      <c r="DG315" s="103"/>
      <c r="DH315" s="103"/>
      <c r="DI315" s="103"/>
      <c r="DJ315" s="103"/>
      <c r="DK315" s="103"/>
      <c r="DL315" s="103"/>
      <c r="DM315" s="103"/>
      <c r="DN315" s="103"/>
      <c r="DO315" s="103"/>
      <c r="DP315" s="103"/>
      <c r="DQ315" s="103"/>
      <c r="DR315" s="103"/>
      <c r="DS315" s="103"/>
      <c r="DT315" s="103"/>
      <c r="DU315" s="103"/>
      <c r="DV315" s="103"/>
      <c r="DW315" s="103"/>
      <c r="DX315" s="103"/>
      <c r="DY315" s="103"/>
      <c r="DZ315" s="103"/>
      <c r="EA315" s="103"/>
      <c r="EB315" s="103"/>
      <c r="EC315" s="103"/>
      <c r="ED315" s="103"/>
      <c r="EE315" s="103"/>
      <c r="EF315" s="103"/>
      <c r="EG315" s="103"/>
      <c r="EH315" s="103"/>
      <c r="EI315" s="103"/>
      <c r="EJ315" s="103"/>
      <c r="EK315" s="103"/>
      <c r="EL315" s="103"/>
      <c r="EM315" s="103"/>
      <c r="EN315" s="103"/>
      <c r="EO315" s="103"/>
      <c r="EP315" s="103"/>
      <c r="EQ315" s="103"/>
      <c r="ER315" s="103"/>
      <c r="ES315" s="103"/>
      <c r="ET315" s="103"/>
      <c r="EU315" s="103"/>
      <c r="EV315" s="103"/>
      <c r="EW315" s="103"/>
      <c r="EX315" s="103"/>
      <c r="EY315" s="103"/>
      <c r="EZ315" s="103"/>
      <c r="FA315" s="103"/>
      <c r="FB315" s="103"/>
      <c r="FC315" s="103"/>
      <c r="FD315" s="103"/>
      <c r="FE315" s="103"/>
      <c r="FF315" s="103"/>
      <c r="FG315" s="104"/>
      <c r="FH315" s="13"/>
      <c r="FI315" s="13"/>
      <c r="FJ315" s="18" t="s">
        <v>39</v>
      </c>
    </row>
    <row r="316" spans="1:166" s="4" customFormat="1" ht="16.5" customHeight="1">
      <c r="A316" s="102" t="s">
        <v>84</v>
      </c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3"/>
      <c r="CF316" s="103"/>
      <c r="CG316" s="103"/>
      <c r="CH316" s="103"/>
      <c r="CI316" s="103"/>
      <c r="CJ316" s="103"/>
      <c r="CK316" s="103"/>
      <c r="CL316" s="103"/>
      <c r="CM316" s="103"/>
      <c r="CN316" s="103"/>
      <c r="CO316" s="103"/>
      <c r="CP316" s="103"/>
      <c r="CQ316" s="103"/>
      <c r="CR316" s="103"/>
      <c r="CS316" s="103"/>
      <c r="CT316" s="103"/>
      <c r="CU316" s="103"/>
      <c r="CV316" s="103"/>
      <c r="CW316" s="103"/>
      <c r="CX316" s="103"/>
      <c r="CY316" s="103"/>
      <c r="CZ316" s="103"/>
      <c r="DA316" s="103"/>
      <c r="DB316" s="103"/>
      <c r="DC316" s="103"/>
      <c r="DD316" s="103"/>
      <c r="DE316" s="103"/>
      <c r="DF316" s="103"/>
      <c r="DG316" s="103"/>
      <c r="DH316" s="103"/>
      <c r="DI316" s="103"/>
      <c r="DJ316" s="103"/>
      <c r="DK316" s="103"/>
      <c r="DL316" s="103"/>
      <c r="DM316" s="103"/>
      <c r="DN316" s="103"/>
      <c r="DO316" s="103"/>
      <c r="DP316" s="103"/>
      <c r="DQ316" s="103"/>
      <c r="DR316" s="103"/>
      <c r="DS316" s="103"/>
      <c r="DT316" s="103"/>
      <c r="DU316" s="103"/>
      <c r="DV316" s="103"/>
      <c r="DW316" s="103"/>
      <c r="DX316" s="103"/>
      <c r="DY316" s="103"/>
      <c r="DZ316" s="103"/>
      <c r="EA316" s="103"/>
      <c r="EB316" s="103"/>
      <c r="EC316" s="103"/>
      <c r="ED316" s="103"/>
      <c r="EE316" s="103"/>
      <c r="EF316" s="103"/>
      <c r="EG316" s="103"/>
      <c r="EH316" s="103"/>
      <c r="EI316" s="103"/>
      <c r="EJ316" s="103"/>
      <c r="EK316" s="103"/>
      <c r="EL316" s="103"/>
      <c r="EM316" s="103"/>
      <c r="EN316" s="103"/>
      <c r="EO316" s="103"/>
      <c r="EP316" s="103"/>
      <c r="EQ316" s="103"/>
      <c r="ER316" s="103"/>
      <c r="ES316" s="103"/>
      <c r="ET316" s="103"/>
      <c r="EU316" s="103"/>
      <c r="EV316" s="103"/>
      <c r="EW316" s="103"/>
      <c r="EX316" s="103"/>
      <c r="EY316" s="103"/>
      <c r="EZ316" s="103"/>
      <c r="FA316" s="103"/>
      <c r="FB316" s="103"/>
      <c r="FC316" s="103"/>
      <c r="FD316" s="103"/>
      <c r="FE316" s="103"/>
      <c r="FF316" s="103"/>
      <c r="FG316" s="103"/>
      <c r="FH316" s="103"/>
      <c r="FI316" s="103"/>
      <c r="FJ316" s="104"/>
    </row>
    <row r="317" spans="1:166" s="4" customFormat="1" ht="66" customHeight="1">
      <c r="A317" s="43" t="s">
        <v>8</v>
      </c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 t="s">
        <v>23</v>
      </c>
      <c r="AL317" s="43"/>
      <c r="AM317" s="43"/>
      <c r="AN317" s="43"/>
      <c r="AO317" s="43"/>
      <c r="AP317" s="43"/>
      <c r="AQ317" s="43" t="s">
        <v>35</v>
      </c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 t="s">
        <v>36</v>
      </c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 t="s">
        <v>37</v>
      </c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 t="s">
        <v>24</v>
      </c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73" t="s">
        <v>29</v>
      </c>
      <c r="EL317" s="74"/>
      <c r="EM317" s="74"/>
      <c r="EN317" s="74"/>
      <c r="EO317" s="74"/>
      <c r="EP317" s="74"/>
      <c r="EQ317" s="74"/>
      <c r="ER317" s="74"/>
      <c r="ES317" s="74"/>
      <c r="ET317" s="74"/>
      <c r="EU317" s="74"/>
      <c r="EV317" s="74"/>
      <c r="EW317" s="74"/>
      <c r="EX317" s="74"/>
      <c r="EY317" s="74"/>
      <c r="EZ317" s="74"/>
      <c r="FA317" s="74"/>
      <c r="FB317" s="74"/>
      <c r="FC317" s="74"/>
      <c r="FD317" s="74"/>
      <c r="FE317" s="74"/>
      <c r="FF317" s="74"/>
      <c r="FG317" s="74"/>
      <c r="FH317" s="74"/>
      <c r="FI317" s="74"/>
      <c r="FJ317" s="75"/>
    </row>
    <row r="318" spans="1:166" s="4" customFormat="1" ht="84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 t="s">
        <v>46</v>
      </c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 t="s">
        <v>25</v>
      </c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 t="s">
        <v>26</v>
      </c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 t="s">
        <v>27</v>
      </c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 t="s">
        <v>38</v>
      </c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73" t="s">
        <v>47</v>
      </c>
      <c r="EY318" s="74"/>
      <c r="EZ318" s="74"/>
      <c r="FA318" s="74"/>
      <c r="FB318" s="74"/>
      <c r="FC318" s="74"/>
      <c r="FD318" s="74"/>
      <c r="FE318" s="74"/>
      <c r="FF318" s="74"/>
      <c r="FG318" s="74"/>
      <c r="FH318" s="74"/>
      <c r="FI318" s="74"/>
      <c r="FJ318" s="75"/>
    </row>
    <row r="319" spans="1:166" s="4" customFormat="1" ht="15" customHeight="1">
      <c r="A319" s="61">
        <v>1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>
        <v>2</v>
      </c>
      <c r="AL319" s="61"/>
      <c r="AM319" s="61"/>
      <c r="AN319" s="61"/>
      <c r="AO319" s="61"/>
      <c r="AP319" s="61"/>
      <c r="AQ319" s="61">
        <v>3</v>
      </c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>
        <v>4</v>
      </c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>
        <v>5</v>
      </c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>
        <v>6</v>
      </c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>
        <v>7</v>
      </c>
      <c r="CY319" s="61"/>
      <c r="CZ319" s="61"/>
      <c r="DA319" s="61"/>
      <c r="DB319" s="61"/>
      <c r="DC319" s="61"/>
      <c r="DD319" s="61"/>
      <c r="DE319" s="61"/>
      <c r="DF319" s="61"/>
      <c r="DG319" s="61"/>
      <c r="DH319" s="61"/>
      <c r="DI319" s="61"/>
      <c r="DJ319" s="61"/>
      <c r="DK319" s="61">
        <v>8</v>
      </c>
      <c r="DL319" s="61"/>
      <c r="DM319" s="61"/>
      <c r="DN319" s="61"/>
      <c r="DO319" s="61"/>
      <c r="DP319" s="61"/>
      <c r="DQ319" s="61"/>
      <c r="DR319" s="61"/>
      <c r="DS319" s="61"/>
      <c r="DT319" s="61"/>
      <c r="DU319" s="61"/>
      <c r="DV319" s="61"/>
      <c r="DW319" s="61"/>
      <c r="DX319" s="61">
        <v>9</v>
      </c>
      <c r="DY319" s="61"/>
      <c r="DZ319" s="61"/>
      <c r="EA319" s="61"/>
      <c r="EB319" s="61"/>
      <c r="EC319" s="61"/>
      <c r="ED319" s="61"/>
      <c r="EE319" s="61"/>
      <c r="EF319" s="61"/>
      <c r="EG319" s="61"/>
      <c r="EH319" s="61"/>
      <c r="EI319" s="61"/>
      <c r="EJ319" s="61"/>
      <c r="EK319" s="61">
        <v>10</v>
      </c>
      <c r="EL319" s="61"/>
      <c r="EM319" s="61"/>
      <c r="EN319" s="61"/>
      <c r="EO319" s="61"/>
      <c r="EP319" s="61"/>
      <c r="EQ319" s="61"/>
      <c r="ER319" s="61"/>
      <c r="ES319" s="61"/>
      <c r="ET319" s="61"/>
      <c r="EU319" s="61"/>
      <c r="EV319" s="61"/>
      <c r="EW319" s="61"/>
      <c r="EX319" s="88">
        <v>11</v>
      </c>
      <c r="EY319" s="89"/>
      <c r="EZ319" s="89"/>
      <c r="FA319" s="89"/>
      <c r="FB319" s="89"/>
      <c r="FC319" s="89"/>
      <c r="FD319" s="89"/>
      <c r="FE319" s="89"/>
      <c r="FF319" s="89"/>
      <c r="FG319" s="89"/>
      <c r="FH319" s="89"/>
      <c r="FI319" s="89"/>
      <c r="FJ319" s="90"/>
    </row>
    <row r="320" spans="1:166" s="4" customFormat="1" ht="21.75" customHeight="1">
      <c r="A320" s="97" t="s">
        <v>32</v>
      </c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8" t="s">
        <v>33</v>
      </c>
      <c r="AL320" s="98"/>
      <c r="AM320" s="98"/>
      <c r="AN320" s="98"/>
      <c r="AO320" s="98"/>
      <c r="AP320" s="98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41">
        <f>BC323</f>
        <v>9500</v>
      </c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>
        <f>BU323</f>
        <v>0</v>
      </c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>
        <f>CH323</f>
        <v>0</v>
      </c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>
        <f>CH320</f>
        <v>0</v>
      </c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>
        <f>EK323</f>
        <v>9500</v>
      </c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54">
        <f>EX323</f>
        <v>0</v>
      </c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6"/>
    </row>
    <row r="321" spans="1:166" s="4" customFormat="1" ht="18" customHeight="1">
      <c r="A321" s="108" t="s">
        <v>22</v>
      </c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9" t="s">
        <v>34</v>
      </c>
      <c r="AL321" s="109"/>
      <c r="AM321" s="109"/>
      <c r="AN321" s="109"/>
      <c r="AO321" s="109"/>
      <c r="AP321" s="109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  <c r="EQ321" s="59"/>
      <c r="ER321" s="59"/>
      <c r="ES321" s="59"/>
      <c r="ET321" s="59"/>
      <c r="EU321" s="59"/>
      <c r="EV321" s="59"/>
      <c r="EW321" s="59"/>
      <c r="EX321" s="69"/>
      <c r="EY321" s="70"/>
      <c r="EZ321" s="70"/>
      <c r="FA321" s="70"/>
      <c r="FB321" s="70"/>
      <c r="FC321" s="70"/>
      <c r="FD321" s="70"/>
      <c r="FE321" s="70"/>
      <c r="FF321" s="70"/>
      <c r="FG321" s="70"/>
      <c r="FH321" s="70"/>
      <c r="FI321" s="70"/>
      <c r="FJ321" s="71"/>
    </row>
    <row r="322" spans="1:166" s="4" customFormat="1" ht="54.75" customHeight="1">
      <c r="A322" s="99" t="s">
        <v>236</v>
      </c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109"/>
      <c r="AL322" s="109"/>
      <c r="AM322" s="109"/>
      <c r="AN322" s="109"/>
      <c r="AO322" s="109"/>
      <c r="AP322" s="109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69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1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  <c r="EQ322" s="59"/>
      <c r="ER322" s="59"/>
      <c r="ES322" s="59"/>
      <c r="ET322" s="59"/>
      <c r="EU322" s="59"/>
      <c r="EV322" s="59"/>
      <c r="EW322" s="59"/>
      <c r="EX322" s="59"/>
      <c r="EY322" s="59"/>
      <c r="EZ322" s="59"/>
      <c r="FA322" s="59"/>
      <c r="FB322" s="59"/>
      <c r="FC322" s="59"/>
      <c r="FD322" s="59"/>
      <c r="FE322" s="59"/>
      <c r="FF322" s="59"/>
      <c r="FG322" s="59"/>
      <c r="FH322" s="15"/>
      <c r="FI322" s="15"/>
      <c r="FJ322" s="15"/>
    </row>
    <row r="323" spans="1:166" s="4" customFormat="1" ht="22.5" customHeight="1">
      <c r="A323" s="85" t="s">
        <v>237</v>
      </c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41">
        <f>BC324</f>
        <v>9500</v>
      </c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>
        <f>BU324</f>
        <v>0</v>
      </c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>
        <v>0</v>
      </c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>
        <v>0</v>
      </c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>
        <f>EK324</f>
        <v>9500</v>
      </c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54">
        <v>0</v>
      </c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6"/>
    </row>
    <row r="324" spans="1:166" s="4" customFormat="1" ht="19.5" customHeight="1">
      <c r="A324" s="94" t="s">
        <v>125</v>
      </c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58" t="s">
        <v>64</v>
      </c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9">
        <v>9500</v>
      </c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>
        <v>0</v>
      </c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>
        <v>0</v>
      </c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>
        <f>CH324</f>
        <v>0</v>
      </c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>
        <f>BC324-BU324</f>
        <v>9500</v>
      </c>
      <c r="EL324" s="59"/>
      <c r="EM324" s="59"/>
      <c r="EN324" s="59"/>
      <c r="EO324" s="59"/>
      <c r="EP324" s="59"/>
      <c r="EQ324" s="59"/>
      <c r="ER324" s="59"/>
      <c r="ES324" s="59"/>
      <c r="ET324" s="59"/>
      <c r="EU324" s="59"/>
      <c r="EV324" s="59"/>
      <c r="EW324" s="59"/>
      <c r="EX324" s="69">
        <v>0</v>
      </c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1"/>
    </row>
    <row r="325" spans="1:166" s="4" customFormat="1" ht="18.75">
      <c r="A325" s="40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  <c r="FC325" s="42"/>
      <c r="FD325" s="42"/>
      <c r="FE325" s="42"/>
      <c r="FF325" s="42"/>
      <c r="FG325" s="42"/>
      <c r="FH325" s="15"/>
      <c r="FI325" s="15"/>
      <c r="FJ325" s="15"/>
    </row>
    <row r="326" spans="1:166" s="12" customFormat="1" ht="31.5" customHeight="1">
      <c r="A326" s="85" t="s">
        <v>193</v>
      </c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41">
        <f>BC133+BC164+BC177+BC193+BC211+BC228+BC255+BC279+BC320+BC116+BC242</f>
        <v>6757660</v>
      </c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1">
        <f>+BU320+BU279+BU255+BU228+BU211+BU193+BU177+BU164+BU133+BU116+BU242</f>
        <v>6595964.05</v>
      </c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1">
        <f>CH320+CH279+CH255+CH228+CH211+CH193+CH177+CH164+CH133+CH116+CH242</f>
        <v>6595964.05</v>
      </c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  <c r="DC326" s="40"/>
      <c r="DD326" s="40"/>
      <c r="DE326" s="40"/>
      <c r="DF326" s="40"/>
      <c r="DG326" s="40"/>
      <c r="DH326" s="40"/>
      <c r="DI326" s="40"/>
      <c r="DJ326" s="40"/>
      <c r="DK326" s="40"/>
      <c r="DL326" s="40"/>
      <c r="DM326" s="40"/>
      <c r="DN326" s="40"/>
      <c r="DO326" s="40"/>
      <c r="DP326" s="40"/>
      <c r="DQ326" s="40"/>
      <c r="DR326" s="40"/>
      <c r="DS326" s="40"/>
      <c r="DT326" s="40"/>
      <c r="DU326" s="40"/>
      <c r="DV326" s="40"/>
      <c r="DW326" s="40"/>
      <c r="DX326" s="41">
        <f>CH326</f>
        <v>6595964.05</v>
      </c>
      <c r="DY326" s="40"/>
      <c r="DZ326" s="40"/>
      <c r="EA326" s="40"/>
      <c r="EB326" s="40"/>
      <c r="EC326" s="40"/>
      <c r="ED326" s="40"/>
      <c r="EE326" s="40"/>
      <c r="EF326" s="40"/>
      <c r="EG326" s="40"/>
      <c r="EH326" s="40"/>
      <c r="EI326" s="40"/>
      <c r="EJ326" s="40"/>
      <c r="EK326" s="41">
        <f>BC326-BU326</f>
        <v>161695.9500000002</v>
      </c>
      <c r="EL326" s="40"/>
      <c r="EM326" s="40"/>
      <c r="EN326" s="40"/>
      <c r="EO326" s="40"/>
      <c r="EP326" s="40"/>
      <c r="EQ326" s="40"/>
      <c r="ER326" s="40"/>
      <c r="ES326" s="40"/>
      <c r="ET326" s="40"/>
      <c r="EU326" s="40"/>
      <c r="EV326" s="40"/>
      <c r="EW326" s="40"/>
      <c r="EX326" s="54">
        <f>BU326-CH326</f>
        <v>0</v>
      </c>
      <c r="EY326" s="55"/>
      <c r="EZ326" s="55"/>
      <c r="FA326" s="55"/>
      <c r="FB326" s="55"/>
      <c r="FC326" s="55"/>
      <c r="FD326" s="55"/>
      <c r="FE326" s="55"/>
      <c r="FF326" s="55"/>
      <c r="FG326" s="55"/>
      <c r="FH326" s="55"/>
      <c r="FI326" s="55"/>
      <c r="FJ326" s="56"/>
    </row>
    <row r="327" spans="1:166" s="4" customFormat="1" ht="19.5" customHeight="1">
      <c r="A327" s="88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90"/>
      <c r="BD327" s="8" t="s">
        <v>40</v>
      </c>
      <c r="BE327" s="13"/>
      <c r="BF327" s="13"/>
      <c r="BG327" s="13"/>
      <c r="BH327" s="13"/>
      <c r="BI327" s="34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8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88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89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89"/>
      <c r="EK327" s="89"/>
      <c r="EL327" s="89"/>
      <c r="EM327" s="89"/>
      <c r="EN327" s="89"/>
      <c r="EO327" s="89"/>
      <c r="EP327" s="89"/>
      <c r="EQ327" s="89"/>
      <c r="ER327" s="89"/>
      <c r="ES327" s="89"/>
      <c r="ET327" s="89"/>
      <c r="EU327" s="89"/>
      <c r="EV327" s="89"/>
      <c r="EW327" s="89"/>
      <c r="EX327" s="89"/>
      <c r="EY327" s="89"/>
      <c r="EZ327" s="89"/>
      <c r="FA327" s="89"/>
      <c r="FB327" s="89"/>
      <c r="FC327" s="89"/>
      <c r="FD327" s="89"/>
      <c r="FE327" s="89"/>
      <c r="FF327" s="89"/>
      <c r="FG327" s="90"/>
      <c r="FH327" s="13"/>
      <c r="FI327" s="13"/>
      <c r="FJ327" s="18" t="s">
        <v>48</v>
      </c>
    </row>
    <row r="328" spans="1:166" s="4" customFormat="1" ht="18.75">
      <c r="A328" s="102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  <c r="CJ328" s="103"/>
      <c r="CK328" s="103"/>
      <c r="CL328" s="103"/>
      <c r="CM328" s="103"/>
      <c r="CN328" s="103"/>
      <c r="CO328" s="103"/>
      <c r="CP328" s="103"/>
      <c r="CQ328" s="103"/>
      <c r="CR328" s="103"/>
      <c r="CS328" s="103"/>
      <c r="CT328" s="103"/>
      <c r="CU328" s="103"/>
      <c r="CV328" s="103"/>
      <c r="CW328" s="103"/>
      <c r="CX328" s="103"/>
      <c r="CY328" s="103"/>
      <c r="CZ328" s="103"/>
      <c r="DA328" s="103"/>
      <c r="DB328" s="103"/>
      <c r="DC328" s="103"/>
      <c r="DD328" s="103"/>
      <c r="DE328" s="103"/>
      <c r="DF328" s="103"/>
      <c r="DG328" s="103"/>
      <c r="DH328" s="103"/>
      <c r="DI328" s="103"/>
      <c r="DJ328" s="103"/>
      <c r="DK328" s="103"/>
      <c r="DL328" s="103"/>
      <c r="DM328" s="103"/>
      <c r="DN328" s="103"/>
      <c r="DO328" s="103"/>
      <c r="DP328" s="103"/>
      <c r="DQ328" s="103"/>
      <c r="DR328" s="103"/>
      <c r="DS328" s="103"/>
      <c r="DT328" s="103"/>
      <c r="DU328" s="103"/>
      <c r="DV328" s="103"/>
      <c r="DW328" s="103"/>
      <c r="DX328" s="103"/>
      <c r="DY328" s="103"/>
      <c r="DZ328" s="103"/>
      <c r="EA328" s="103"/>
      <c r="EB328" s="103"/>
      <c r="EC328" s="103"/>
      <c r="ED328" s="103"/>
      <c r="EE328" s="103"/>
      <c r="EF328" s="103"/>
      <c r="EG328" s="103"/>
      <c r="EH328" s="103"/>
      <c r="EI328" s="103"/>
      <c r="EJ328" s="103"/>
      <c r="EK328" s="103"/>
      <c r="EL328" s="103"/>
      <c r="EM328" s="103"/>
      <c r="EN328" s="103"/>
      <c r="EO328" s="103"/>
      <c r="EP328" s="103"/>
      <c r="EQ328" s="103"/>
      <c r="ER328" s="103"/>
      <c r="ES328" s="103"/>
      <c r="ET328" s="103"/>
      <c r="EU328" s="103"/>
      <c r="EV328" s="103"/>
      <c r="EW328" s="103"/>
      <c r="EX328" s="103"/>
      <c r="EY328" s="103"/>
      <c r="EZ328" s="103"/>
      <c r="FA328" s="103"/>
      <c r="FB328" s="103"/>
      <c r="FC328" s="103"/>
      <c r="FD328" s="103"/>
      <c r="FE328" s="103"/>
      <c r="FF328" s="103"/>
      <c r="FG328" s="103"/>
      <c r="FH328" s="103"/>
      <c r="FI328" s="103"/>
      <c r="FJ328" s="104"/>
    </row>
    <row r="329" spans="1:166" s="4" customFormat="1" ht="18.75" customHeight="1">
      <c r="A329" s="202" t="s">
        <v>8</v>
      </c>
      <c r="B329" s="202"/>
      <c r="C329" s="202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02"/>
      <c r="V329" s="202"/>
      <c r="W329" s="202"/>
      <c r="X329" s="202"/>
      <c r="Y329" s="202"/>
      <c r="Z329" s="202"/>
      <c r="AA329" s="202"/>
      <c r="AB329" s="202"/>
      <c r="AC329" s="202"/>
      <c r="AD329" s="202"/>
      <c r="AE329" s="202"/>
      <c r="AF329" s="202"/>
      <c r="AG329" s="202"/>
      <c r="AH329" s="202"/>
      <c r="AI329" s="202"/>
      <c r="AJ329" s="202"/>
      <c r="AK329" s="202"/>
      <c r="AL329" s="202"/>
      <c r="AM329" s="202"/>
      <c r="AN329" s="202"/>
      <c r="AO329" s="202"/>
      <c r="AP329" s="43" t="s">
        <v>23</v>
      </c>
      <c r="AQ329" s="43"/>
      <c r="AR329" s="43"/>
      <c r="AS329" s="43"/>
      <c r="AT329" s="43"/>
      <c r="AU329" s="43"/>
      <c r="AV329" s="125" t="s">
        <v>41</v>
      </c>
      <c r="AW329" s="126"/>
      <c r="AX329" s="126"/>
      <c r="AY329" s="126"/>
      <c r="AZ329" s="126"/>
      <c r="BA329" s="126"/>
      <c r="BB329" s="126"/>
      <c r="BC329" s="126"/>
      <c r="BD329" s="126"/>
      <c r="BE329" s="126"/>
      <c r="BF329" s="126"/>
      <c r="BG329" s="126"/>
      <c r="BH329" s="126"/>
      <c r="BI329" s="126"/>
      <c r="BJ329" s="126"/>
      <c r="BK329" s="127"/>
      <c r="BL329" s="125" t="s">
        <v>49</v>
      </c>
      <c r="BM329" s="126"/>
      <c r="BN329" s="126"/>
      <c r="BO329" s="126"/>
      <c r="BP329" s="126"/>
      <c r="BQ329" s="126"/>
      <c r="BR329" s="126"/>
      <c r="BS329" s="126"/>
      <c r="BT329" s="126"/>
      <c r="BU329" s="126"/>
      <c r="BV329" s="126"/>
      <c r="BW329" s="126"/>
      <c r="BX329" s="126"/>
      <c r="BY329" s="126"/>
      <c r="BZ329" s="126"/>
      <c r="CA329" s="126"/>
      <c r="CB329" s="126"/>
      <c r="CC329" s="126"/>
      <c r="CD329" s="126"/>
      <c r="CE329" s="127"/>
      <c r="CF329" s="43" t="s">
        <v>24</v>
      </c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  <c r="ES329" s="43"/>
      <c r="ET329" s="125" t="s">
        <v>29</v>
      </c>
      <c r="EU329" s="126"/>
      <c r="EV329" s="126"/>
      <c r="EW329" s="126"/>
      <c r="EX329" s="126"/>
      <c r="EY329" s="126"/>
      <c r="EZ329" s="126"/>
      <c r="FA329" s="126"/>
      <c r="FB329" s="126"/>
      <c r="FC329" s="126"/>
      <c r="FD329" s="126"/>
      <c r="FE329" s="126"/>
      <c r="FF329" s="126"/>
      <c r="FG329" s="126"/>
      <c r="FH329" s="126"/>
      <c r="FI329" s="126"/>
      <c r="FJ329" s="127"/>
    </row>
    <row r="330" spans="1:166" s="4" customFormat="1" ht="97.5" customHeight="1">
      <c r="A330" s="202"/>
      <c r="B330" s="202"/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  <c r="T330" s="202"/>
      <c r="U330" s="202"/>
      <c r="V330" s="202"/>
      <c r="W330" s="202"/>
      <c r="X330" s="202"/>
      <c r="Y330" s="202"/>
      <c r="Z330" s="202"/>
      <c r="AA330" s="202"/>
      <c r="AB330" s="202"/>
      <c r="AC330" s="202"/>
      <c r="AD330" s="202"/>
      <c r="AE330" s="202"/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43"/>
      <c r="AQ330" s="43"/>
      <c r="AR330" s="43"/>
      <c r="AS330" s="43"/>
      <c r="AT330" s="43"/>
      <c r="AU330" s="43"/>
      <c r="AV330" s="128"/>
      <c r="AW330" s="129"/>
      <c r="AX330" s="129"/>
      <c r="AY330" s="129"/>
      <c r="AZ330" s="129"/>
      <c r="BA330" s="129"/>
      <c r="BB330" s="129"/>
      <c r="BC330" s="129"/>
      <c r="BD330" s="129"/>
      <c r="BE330" s="129"/>
      <c r="BF330" s="129"/>
      <c r="BG330" s="129"/>
      <c r="BH330" s="129"/>
      <c r="BI330" s="129"/>
      <c r="BJ330" s="129"/>
      <c r="BK330" s="130"/>
      <c r="BL330" s="128"/>
      <c r="BM330" s="129"/>
      <c r="BN330" s="129"/>
      <c r="BO330" s="129"/>
      <c r="BP330" s="129"/>
      <c r="BQ330" s="129"/>
      <c r="BR330" s="129"/>
      <c r="BS330" s="129"/>
      <c r="BT330" s="129"/>
      <c r="BU330" s="129"/>
      <c r="BV330" s="129"/>
      <c r="BW330" s="129"/>
      <c r="BX330" s="129"/>
      <c r="BY330" s="129"/>
      <c r="BZ330" s="129"/>
      <c r="CA330" s="129"/>
      <c r="CB330" s="129"/>
      <c r="CC330" s="129"/>
      <c r="CD330" s="129"/>
      <c r="CE330" s="130"/>
      <c r="CF330" s="43" t="s">
        <v>315</v>
      </c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 t="s">
        <v>25</v>
      </c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 t="s">
        <v>26</v>
      </c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 t="s">
        <v>27</v>
      </c>
      <c r="EF330" s="43"/>
      <c r="EG330" s="43"/>
      <c r="EH330" s="43"/>
      <c r="EI330" s="43"/>
      <c r="EJ330" s="43"/>
      <c r="EK330" s="43"/>
      <c r="EL330" s="43"/>
      <c r="EM330" s="43"/>
      <c r="EN330" s="43"/>
      <c r="EO330" s="43"/>
      <c r="EP330" s="43"/>
      <c r="EQ330" s="43"/>
      <c r="ER330" s="43"/>
      <c r="ES330" s="43"/>
      <c r="ET330" s="128"/>
      <c r="EU330" s="129"/>
      <c r="EV330" s="129"/>
      <c r="EW330" s="129"/>
      <c r="EX330" s="129"/>
      <c r="EY330" s="129"/>
      <c r="EZ330" s="129"/>
      <c r="FA330" s="129"/>
      <c r="FB330" s="129"/>
      <c r="FC330" s="129"/>
      <c r="FD330" s="129"/>
      <c r="FE330" s="129"/>
      <c r="FF330" s="129"/>
      <c r="FG330" s="129"/>
      <c r="FH330" s="129"/>
      <c r="FI330" s="129"/>
      <c r="FJ330" s="130"/>
    </row>
    <row r="331" spans="1:166" s="4" customFormat="1" ht="18.75">
      <c r="A331" s="61">
        <v>1</v>
      </c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>
        <v>2</v>
      </c>
      <c r="AQ331" s="61"/>
      <c r="AR331" s="61"/>
      <c r="AS331" s="61"/>
      <c r="AT331" s="61"/>
      <c r="AU331" s="61"/>
      <c r="AV331" s="88">
        <v>3</v>
      </c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90"/>
      <c r="BL331" s="88">
        <v>4</v>
      </c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90"/>
      <c r="CF331" s="61">
        <v>5</v>
      </c>
      <c r="CG331" s="61"/>
      <c r="CH331" s="61"/>
      <c r="CI331" s="61"/>
      <c r="CJ331" s="61"/>
      <c r="CK331" s="61"/>
      <c r="CL331" s="61"/>
      <c r="CM331" s="61"/>
      <c r="CN331" s="61"/>
      <c r="CO331" s="61"/>
      <c r="CP331" s="61"/>
      <c r="CQ331" s="61"/>
      <c r="CR331" s="61"/>
      <c r="CS331" s="61"/>
      <c r="CT331" s="61"/>
      <c r="CU331" s="61"/>
      <c r="CV331" s="61"/>
      <c r="CW331" s="61">
        <v>6</v>
      </c>
      <c r="CX331" s="61"/>
      <c r="CY331" s="61"/>
      <c r="CZ331" s="61"/>
      <c r="DA331" s="61"/>
      <c r="DB331" s="61"/>
      <c r="DC331" s="61"/>
      <c r="DD331" s="61"/>
      <c r="DE331" s="61"/>
      <c r="DF331" s="61"/>
      <c r="DG331" s="61"/>
      <c r="DH331" s="61"/>
      <c r="DI331" s="61"/>
      <c r="DJ331" s="61"/>
      <c r="DK331" s="61"/>
      <c r="DL331" s="61"/>
      <c r="DM331" s="61"/>
      <c r="DN331" s="61">
        <v>7</v>
      </c>
      <c r="DO331" s="61"/>
      <c r="DP331" s="61"/>
      <c r="DQ331" s="61"/>
      <c r="DR331" s="61"/>
      <c r="DS331" s="61"/>
      <c r="DT331" s="61"/>
      <c r="DU331" s="61"/>
      <c r="DV331" s="61"/>
      <c r="DW331" s="61"/>
      <c r="DX331" s="61"/>
      <c r="DY331" s="61"/>
      <c r="DZ331" s="61"/>
      <c r="EA331" s="61"/>
      <c r="EB331" s="61"/>
      <c r="EC331" s="61"/>
      <c r="ED331" s="61"/>
      <c r="EE331" s="61">
        <v>8</v>
      </c>
      <c r="EF331" s="61"/>
      <c r="EG331" s="61"/>
      <c r="EH331" s="61"/>
      <c r="EI331" s="61"/>
      <c r="EJ331" s="61"/>
      <c r="EK331" s="61"/>
      <c r="EL331" s="61"/>
      <c r="EM331" s="61"/>
      <c r="EN331" s="61"/>
      <c r="EO331" s="61"/>
      <c r="EP331" s="61"/>
      <c r="EQ331" s="61"/>
      <c r="ER331" s="61"/>
      <c r="ES331" s="61"/>
      <c r="ET331" s="88">
        <v>9</v>
      </c>
      <c r="EU331" s="89"/>
      <c r="EV331" s="89"/>
      <c r="EW331" s="89"/>
      <c r="EX331" s="89"/>
      <c r="EY331" s="89"/>
      <c r="EZ331" s="89"/>
      <c r="FA331" s="89"/>
      <c r="FB331" s="89"/>
      <c r="FC331" s="89"/>
      <c r="FD331" s="89"/>
      <c r="FE331" s="89"/>
      <c r="FF331" s="89"/>
      <c r="FG331" s="89"/>
      <c r="FH331" s="89"/>
      <c r="FI331" s="89"/>
      <c r="FJ331" s="90"/>
    </row>
    <row r="332" spans="1:166" s="4" customFormat="1" ht="18.75">
      <c r="A332" s="195" t="s">
        <v>45</v>
      </c>
      <c r="B332" s="195"/>
      <c r="C332" s="195"/>
      <c r="D332" s="195"/>
      <c r="E332" s="195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09" t="s">
        <v>71</v>
      </c>
      <c r="AQ332" s="109"/>
      <c r="AR332" s="109"/>
      <c r="AS332" s="109"/>
      <c r="AT332" s="109"/>
      <c r="AU332" s="109"/>
      <c r="AV332" s="69" t="s">
        <v>314</v>
      </c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1"/>
      <c r="BL332" s="69">
        <f>BL340+BL336</f>
        <v>0</v>
      </c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1"/>
      <c r="CF332" s="59">
        <f>CF340+CF336</f>
        <v>18589.37999999989</v>
      </c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>
        <f>CF332</f>
        <v>18589.37999999989</v>
      </c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  <c r="EQ332" s="59"/>
      <c r="ER332" s="59"/>
      <c r="ES332" s="59"/>
      <c r="ET332" s="69">
        <f>ET340+ET334</f>
        <v>-18589.37999999989</v>
      </c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1"/>
    </row>
    <row r="333" spans="1:166" s="4" customFormat="1" ht="18.75">
      <c r="A333" s="108" t="s">
        <v>22</v>
      </c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9" t="s">
        <v>70</v>
      </c>
      <c r="AQ333" s="109"/>
      <c r="AR333" s="109"/>
      <c r="AS333" s="109"/>
      <c r="AT333" s="109"/>
      <c r="AU333" s="109"/>
      <c r="AV333" s="69" t="s">
        <v>314</v>
      </c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1"/>
      <c r="BL333" s="69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1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  <c r="EQ333" s="59"/>
      <c r="ER333" s="59"/>
      <c r="ES333" s="59"/>
      <c r="ET333" s="69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1"/>
    </row>
    <row r="334" spans="1:166" s="4" customFormat="1" ht="18.75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58"/>
      <c r="AQ334" s="58"/>
      <c r="AR334" s="58"/>
      <c r="AS334" s="58"/>
      <c r="AT334" s="58"/>
      <c r="AU334" s="58"/>
      <c r="AV334" s="69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1"/>
      <c r="BL334" s="69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1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  <c r="EQ334" s="59"/>
      <c r="ER334" s="59"/>
      <c r="ES334" s="59"/>
      <c r="ET334" s="69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1"/>
    </row>
    <row r="335" spans="1:166" s="4" customFormat="1" ht="17.25" customHeight="1">
      <c r="A335" s="161" t="s">
        <v>72</v>
      </c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58" t="s">
        <v>73</v>
      </c>
      <c r="AQ335" s="58"/>
      <c r="AR335" s="58"/>
      <c r="AS335" s="58"/>
      <c r="AT335" s="58"/>
      <c r="AU335" s="58"/>
      <c r="AV335" s="69" t="s">
        <v>314</v>
      </c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1"/>
      <c r="BL335" s="69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1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  <c r="EQ335" s="59"/>
      <c r="ER335" s="59"/>
      <c r="ES335" s="59"/>
      <c r="ET335" s="69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1"/>
    </row>
    <row r="336" spans="1:166" s="4" customFormat="1" ht="18.75" customHeight="1" hidden="1">
      <c r="A336" s="137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  <c r="AA336" s="138"/>
      <c r="AB336" s="138"/>
      <c r="AC336" s="138"/>
      <c r="AD336" s="138"/>
      <c r="AE336" s="138"/>
      <c r="AF336" s="138"/>
      <c r="AG336" s="138"/>
      <c r="AH336" s="138"/>
      <c r="AI336" s="138"/>
      <c r="AJ336" s="138"/>
      <c r="AK336" s="138"/>
      <c r="AL336" s="138"/>
      <c r="AM336" s="138"/>
      <c r="AN336" s="138"/>
      <c r="AO336" s="139"/>
      <c r="AP336" s="122"/>
      <c r="AQ336" s="123"/>
      <c r="AR336" s="123"/>
      <c r="AS336" s="123"/>
      <c r="AT336" s="123"/>
      <c r="AU336" s="124"/>
      <c r="AV336" s="196"/>
      <c r="AW336" s="197"/>
      <c r="AX336" s="197"/>
      <c r="AY336" s="197"/>
      <c r="AZ336" s="197"/>
      <c r="BA336" s="197"/>
      <c r="BB336" s="197"/>
      <c r="BC336" s="197"/>
      <c r="BD336" s="197"/>
      <c r="BE336" s="197"/>
      <c r="BF336" s="197"/>
      <c r="BG336" s="197"/>
      <c r="BH336" s="197"/>
      <c r="BI336" s="197"/>
      <c r="BJ336" s="197"/>
      <c r="BK336" s="198"/>
      <c r="BL336" s="69"/>
      <c r="BM336" s="197"/>
      <c r="BN336" s="197"/>
      <c r="BO336" s="197"/>
      <c r="BP336" s="197"/>
      <c r="BQ336" s="197"/>
      <c r="BR336" s="197"/>
      <c r="BS336" s="197"/>
      <c r="BT336" s="197"/>
      <c r="BU336" s="197"/>
      <c r="BV336" s="197"/>
      <c r="BW336" s="197"/>
      <c r="BX336" s="197"/>
      <c r="BY336" s="197"/>
      <c r="BZ336" s="197"/>
      <c r="CA336" s="197"/>
      <c r="CB336" s="197"/>
      <c r="CC336" s="197"/>
      <c r="CD336" s="197"/>
      <c r="CE336" s="198"/>
      <c r="CF336" s="69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1"/>
      <c r="CW336" s="69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1"/>
      <c r="DN336" s="69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1"/>
      <c r="EE336" s="69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1"/>
      <c r="ET336" s="69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1"/>
    </row>
    <row r="337" spans="1:166" s="4" customFormat="1" ht="18.7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58"/>
      <c r="AQ337" s="58"/>
      <c r="AR337" s="58"/>
      <c r="AS337" s="58"/>
      <c r="AT337" s="58"/>
      <c r="AU337" s="58"/>
      <c r="AV337" s="69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1"/>
      <c r="BL337" s="69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1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  <c r="EQ337" s="59"/>
      <c r="ER337" s="59"/>
      <c r="ES337" s="59"/>
      <c r="ET337" s="69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1"/>
    </row>
    <row r="338" spans="1:166" s="4" customFormat="1" ht="18.75">
      <c r="A338" s="161" t="s">
        <v>74</v>
      </c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58" t="s">
        <v>75</v>
      </c>
      <c r="AQ338" s="58"/>
      <c r="AR338" s="58"/>
      <c r="AS338" s="58"/>
      <c r="AT338" s="58"/>
      <c r="AU338" s="58"/>
      <c r="AV338" s="69" t="s">
        <v>314</v>
      </c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1"/>
      <c r="BL338" s="69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1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  <c r="EQ338" s="59"/>
      <c r="ER338" s="59"/>
      <c r="ES338" s="59"/>
      <c r="ET338" s="69"/>
      <c r="EU338" s="70"/>
      <c r="EV338" s="70"/>
      <c r="EW338" s="70"/>
      <c r="EX338" s="70"/>
      <c r="EY338" s="70"/>
      <c r="EZ338" s="70"/>
      <c r="FA338" s="70"/>
      <c r="FB338" s="70"/>
      <c r="FC338" s="70"/>
      <c r="FD338" s="70"/>
      <c r="FE338" s="70"/>
      <c r="FF338" s="70"/>
      <c r="FG338" s="70"/>
      <c r="FH338" s="70"/>
      <c r="FI338" s="70"/>
      <c r="FJ338" s="71"/>
    </row>
    <row r="339" spans="1:166" s="4" customFormat="1" ht="18.7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58"/>
      <c r="AQ339" s="58"/>
      <c r="AR339" s="58"/>
      <c r="AS339" s="58"/>
      <c r="AT339" s="58"/>
      <c r="AU339" s="58"/>
      <c r="AV339" s="69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1"/>
      <c r="BL339" s="69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1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  <c r="EQ339" s="59"/>
      <c r="ER339" s="59"/>
      <c r="ES339" s="59"/>
      <c r="ET339" s="69"/>
      <c r="EU339" s="70"/>
      <c r="EV339" s="70"/>
      <c r="EW339" s="70"/>
      <c r="EX339" s="70"/>
      <c r="EY339" s="70"/>
      <c r="EZ339" s="70"/>
      <c r="FA339" s="70"/>
      <c r="FB339" s="70"/>
      <c r="FC339" s="70"/>
      <c r="FD339" s="70"/>
      <c r="FE339" s="70"/>
      <c r="FF339" s="70"/>
      <c r="FG339" s="70"/>
      <c r="FH339" s="70"/>
      <c r="FI339" s="70"/>
      <c r="FJ339" s="71"/>
    </row>
    <row r="340" spans="1:166" s="4" customFormat="1" ht="18.75">
      <c r="A340" s="80" t="s">
        <v>76</v>
      </c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58" t="s">
        <v>77</v>
      </c>
      <c r="AQ340" s="58"/>
      <c r="AR340" s="58"/>
      <c r="AS340" s="58"/>
      <c r="AT340" s="58"/>
      <c r="AU340" s="58"/>
      <c r="AV340" s="69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1"/>
      <c r="BL340" s="69">
        <f>BL341+BL342</f>
        <v>0</v>
      </c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1"/>
      <c r="CF340" s="59">
        <f>CF341+CF342</f>
        <v>18589.37999999989</v>
      </c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>
        <f>CF340</f>
        <v>18589.37999999989</v>
      </c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  <c r="EQ340" s="59"/>
      <c r="ER340" s="59"/>
      <c r="ES340" s="59"/>
      <c r="ET340" s="69">
        <f>ET342+ET341</f>
        <v>-18589.37999999989</v>
      </c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1"/>
    </row>
    <row r="341" spans="1:166" s="4" customFormat="1" ht="18.75">
      <c r="A341" s="80" t="s">
        <v>85</v>
      </c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58" t="s">
        <v>312</v>
      </c>
      <c r="AQ341" s="58"/>
      <c r="AR341" s="58"/>
      <c r="AS341" s="58"/>
      <c r="AT341" s="58"/>
      <c r="AU341" s="58"/>
      <c r="AV341" s="69" t="s">
        <v>86</v>
      </c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1"/>
      <c r="BL341" s="69">
        <f>-BJ13</f>
        <v>-6757660</v>
      </c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1"/>
      <c r="CF341" s="59">
        <f>-CF13</f>
        <v>-6577374.67</v>
      </c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>
        <f>CF341</f>
        <v>-6577374.67</v>
      </c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  <c r="EQ341" s="59"/>
      <c r="ER341" s="59"/>
      <c r="ES341" s="59"/>
      <c r="ET341" s="69">
        <f>BL341-CF341</f>
        <v>-180285.33000000007</v>
      </c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1"/>
    </row>
    <row r="342" spans="1:166" s="4" customFormat="1" ht="18.75">
      <c r="A342" s="80" t="s">
        <v>87</v>
      </c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58" t="s">
        <v>313</v>
      </c>
      <c r="AQ342" s="58"/>
      <c r="AR342" s="58"/>
      <c r="AS342" s="58"/>
      <c r="AT342" s="58"/>
      <c r="AU342" s="58"/>
      <c r="AV342" s="69" t="s">
        <v>88</v>
      </c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1"/>
      <c r="BL342" s="69">
        <f>BC326</f>
        <v>6757660</v>
      </c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1"/>
      <c r="CF342" s="59">
        <f>CH326</f>
        <v>6595964.05</v>
      </c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>
        <f>CF342</f>
        <v>6595964.05</v>
      </c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  <c r="EQ342" s="59"/>
      <c r="ER342" s="59"/>
      <c r="ES342" s="59"/>
      <c r="ET342" s="69">
        <f>+BL342-CF342</f>
        <v>161695.9500000002</v>
      </c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1"/>
    </row>
    <row r="343" s="4" customFormat="1" ht="18.75"/>
    <row r="344" spans="1:84" s="4" customFormat="1" ht="18.75">
      <c r="A344" s="4" t="s">
        <v>9</v>
      </c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199"/>
      <c r="AD344" s="199"/>
      <c r="AE344" s="199"/>
      <c r="AH344" s="199" t="s">
        <v>67</v>
      </c>
      <c r="AI344" s="199"/>
      <c r="AJ344" s="199"/>
      <c r="AK344" s="199"/>
      <c r="AL344" s="199"/>
      <c r="AM344" s="199"/>
      <c r="AN344" s="199"/>
      <c r="AO344" s="199"/>
      <c r="AP344" s="199"/>
      <c r="AQ344" s="199"/>
      <c r="AR344" s="199"/>
      <c r="AS344" s="199"/>
      <c r="AT344" s="199"/>
      <c r="AU344" s="199"/>
      <c r="AV344" s="199"/>
      <c r="AW344" s="199"/>
      <c r="AX344" s="199"/>
      <c r="AY344" s="199"/>
      <c r="AZ344" s="199"/>
      <c r="BA344" s="199"/>
      <c r="BB344" s="199"/>
      <c r="BC344" s="199"/>
      <c r="BD344" s="199"/>
      <c r="BE344" s="199"/>
      <c r="BF344" s="199"/>
      <c r="BG344" s="199"/>
      <c r="BH344" s="199"/>
      <c r="CF344" s="4" t="s">
        <v>42</v>
      </c>
    </row>
    <row r="345" spans="14:149" s="4" customFormat="1" ht="18.75">
      <c r="N345" s="179" t="s">
        <v>11</v>
      </c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  <c r="AA345" s="179"/>
      <c r="AB345" s="179"/>
      <c r="AC345" s="179"/>
      <c r="AD345" s="179"/>
      <c r="AE345" s="179"/>
      <c r="AH345" s="179" t="s">
        <v>12</v>
      </c>
      <c r="AI345" s="179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179"/>
      <c r="AT345" s="179"/>
      <c r="AU345" s="179"/>
      <c r="AV345" s="179"/>
      <c r="AW345" s="179"/>
      <c r="AX345" s="179"/>
      <c r="AY345" s="179"/>
      <c r="AZ345" s="179"/>
      <c r="BA345" s="179"/>
      <c r="BB345" s="179"/>
      <c r="BC345" s="179"/>
      <c r="BD345" s="179"/>
      <c r="BE345" s="179"/>
      <c r="BF345" s="179"/>
      <c r="BG345" s="179"/>
      <c r="BH345" s="179"/>
      <c r="CF345" s="4" t="s">
        <v>43</v>
      </c>
      <c r="DC345" s="199"/>
      <c r="DD345" s="199"/>
      <c r="DE345" s="199"/>
      <c r="DF345" s="199"/>
      <c r="DG345" s="199"/>
      <c r="DH345" s="199"/>
      <c r="DI345" s="199"/>
      <c r="DJ345" s="199"/>
      <c r="DK345" s="199"/>
      <c r="DL345" s="199"/>
      <c r="DM345" s="199"/>
      <c r="DN345" s="199"/>
      <c r="DO345" s="199"/>
      <c r="DP345" s="199"/>
      <c r="DS345" s="199" t="s">
        <v>189</v>
      </c>
      <c r="DT345" s="199"/>
      <c r="DU345" s="199"/>
      <c r="DV345" s="199"/>
      <c r="DW345" s="199"/>
      <c r="DX345" s="199"/>
      <c r="DY345" s="199"/>
      <c r="DZ345" s="199"/>
      <c r="EA345" s="199"/>
      <c r="EB345" s="199"/>
      <c r="EC345" s="199"/>
      <c r="ED345" s="199"/>
      <c r="EE345" s="199"/>
      <c r="EF345" s="199"/>
      <c r="EG345" s="199"/>
      <c r="EH345" s="199"/>
      <c r="EI345" s="199"/>
      <c r="EJ345" s="199"/>
      <c r="EK345" s="199"/>
      <c r="EL345" s="199"/>
      <c r="EM345" s="199"/>
      <c r="EN345" s="199"/>
      <c r="EO345" s="199"/>
      <c r="EP345" s="199"/>
      <c r="EQ345" s="199"/>
      <c r="ER345" s="199"/>
      <c r="ES345" s="199"/>
    </row>
    <row r="346" spans="1:149" s="4" customFormat="1" ht="18.75">
      <c r="A346" s="4" t="s">
        <v>10</v>
      </c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  <c r="AE346" s="199"/>
      <c r="AH346" s="199" t="s">
        <v>82</v>
      </c>
      <c r="AI346" s="199"/>
      <c r="AJ346" s="199"/>
      <c r="AK346" s="199"/>
      <c r="AL346" s="199"/>
      <c r="AM346" s="199"/>
      <c r="AN346" s="199"/>
      <c r="AO346" s="199"/>
      <c r="AP346" s="199"/>
      <c r="AQ346" s="199"/>
      <c r="AR346" s="199"/>
      <c r="AS346" s="199"/>
      <c r="AT346" s="199"/>
      <c r="AU346" s="199"/>
      <c r="AV346" s="199"/>
      <c r="AW346" s="199"/>
      <c r="AX346" s="199"/>
      <c r="AY346" s="199"/>
      <c r="AZ346" s="199"/>
      <c r="BA346" s="199"/>
      <c r="BB346" s="199"/>
      <c r="BC346" s="199"/>
      <c r="BD346" s="199"/>
      <c r="BE346" s="199"/>
      <c r="BF346" s="199"/>
      <c r="BG346" s="199"/>
      <c r="BH346" s="199"/>
      <c r="DC346" s="179" t="s">
        <v>11</v>
      </c>
      <c r="DD346" s="179"/>
      <c r="DE346" s="179"/>
      <c r="DF346" s="179"/>
      <c r="DG346" s="179"/>
      <c r="DH346" s="179"/>
      <c r="DI346" s="179"/>
      <c r="DJ346" s="179"/>
      <c r="DK346" s="179"/>
      <c r="DL346" s="179"/>
      <c r="DM346" s="179"/>
      <c r="DN346" s="179"/>
      <c r="DO346" s="179"/>
      <c r="DP346" s="179"/>
      <c r="DS346" s="179" t="s">
        <v>12</v>
      </c>
      <c r="DT346" s="179"/>
      <c r="DU346" s="179"/>
      <c r="DV346" s="179"/>
      <c r="DW346" s="179"/>
      <c r="DX346" s="179"/>
      <c r="DY346" s="179"/>
      <c r="DZ346" s="179"/>
      <c r="EA346" s="179"/>
      <c r="EB346" s="179"/>
      <c r="EC346" s="179"/>
      <c r="ED346" s="179"/>
      <c r="EE346" s="179"/>
      <c r="EF346" s="179"/>
      <c r="EG346" s="179"/>
      <c r="EH346" s="179"/>
      <c r="EI346" s="179"/>
      <c r="EJ346" s="179"/>
      <c r="EK346" s="179"/>
      <c r="EL346" s="179"/>
      <c r="EM346" s="179"/>
      <c r="EN346" s="179"/>
      <c r="EO346" s="179"/>
      <c r="EP346" s="179"/>
      <c r="EQ346" s="179"/>
      <c r="ER346" s="179"/>
      <c r="ES346" s="179"/>
    </row>
    <row r="347" spans="18:60" s="4" customFormat="1" ht="18.75">
      <c r="R347" s="179" t="s">
        <v>11</v>
      </c>
      <c r="S347" s="179"/>
      <c r="T347" s="179"/>
      <c r="U347" s="179"/>
      <c r="V347" s="179"/>
      <c r="W347" s="179"/>
      <c r="X347" s="179"/>
      <c r="Y347" s="179"/>
      <c r="Z347" s="179"/>
      <c r="AA347" s="179"/>
      <c r="AB347" s="179"/>
      <c r="AC347" s="179"/>
      <c r="AD347" s="179"/>
      <c r="AE347" s="179"/>
      <c r="AH347" s="179" t="s">
        <v>12</v>
      </c>
      <c r="AI347" s="179"/>
      <c r="AJ347" s="179"/>
      <c r="AK347" s="179"/>
      <c r="AL347" s="179"/>
      <c r="AM347" s="179"/>
      <c r="AN347" s="179"/>
      <c r="AO347" s="179"/>
      <c r="AP347" s="179"/>
      <c r="AQ347" s="179"/>
      <c r="AR347" s="179"/>
      <c r="AS347" s="179"/>
      <c r="AT347" s="179"/>
      <c r="AU347" s="179"/>
      <c r="AV347" s="179"/>
      <c r="AW347" s="179"/>
      <c r="AX347" s="179"/>
      <c r="AY347" s="179"/>
      <c r="AZ347" s="179"/>
      <c r="BA347" s="179"/>
      <c r="BB347" s="179"/>
      <c r="BC347" s="179"/>
      <c r="BD347" s="179"/>
      <c r="BE347" s="179"/>
      <c r="BF347" s="179"/>
      <c r="BG347" s="179"/>
      <c r="BH347" s="179"/>
    </row>
    <row r="348" spans="64:166" s="4" customFormat="1" ht="18.75">
      <c r="BL348" s="26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8"/>
    </row>
    <row r="349" spans="1:166" s="4" customFormat="1" ht="18.75">
      <c r="A349" s="200" t="s">
        <v>13</v>
      </c>
      <c r="B349" s="200"/>
      <c r="C349" s="201" t="s">
        <v>338</v>
      </c>
      <c r="D349" s="201"/>
      <c r="E349" s="201"/>
      <c r="F349" s="4" t="s">
        <v>13</v>
      </c>
      <c r="I349" s="199" t="s">
        <v>336</v>
      </c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200">
        <v>20</v>
      </c>
      <c r="Z349" s="200"/>
      <c r="AA349" s="200"/>
      <c r="AB349" s="200"/>
      <c r="AC349" s="200"/>
      <c r="AD349" s="173" t="s">
        <v>339</v>
      </c>
      <c r="AE349" s="173"/>
      <c r="AF349" s="173"/>
      <c r="BL349" s="29"/>
      <c r="BM349" s="5" t="s">
        <v>44</v>
      </c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30"/>
    </row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31" customFormat="1" ht="20.25"/>
    <row r="436" s="31" customFormat="1" ht="20.25"/>
    <row r="437" s="31" customFormat="1" ht="20.25"/>
    <row r="438" s="31" customFormat="1" ht="20.25"/>
    <row r="439" s="31" customFormat="1" ht="20.25"/>
    <row r="440" s="31" customFormat="1" ht="20.25"/>
    <row r="441" s="31" customFormat="1" ht="20.25"/>
    <row r="442" s="31" customFormat="1" ht="20.25"/>
    <row r="443" s="31" customFormat="1" ht="20.25"/>
    <row r="444" s="31" customFormat="1" ht="20.2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  <row r="458" s="4" customFormat="1" ht="18.75"/>
    <row r="459" s="4" customFormat="1" ht="18.75"/>
    <row r="460" s="4" customFormat="1" ht="18.75"/>
    <row r="461" s="4" customFormat="1" ht="18.75"/>
    <row r="462" s="4" customFormat="1" ht="18.75"/>
    <row r="463" s="4" customFormat="1" ht="18.75"/>
    <row r="464" s="4" customFormat="1" ht="18.75"/>
    <row r="465" s="4" customFormat="1" ht="18.75"/>
    <row r="466" s="4" customFormat="1" ht="18.75"/>
    <row r="467" s="4" customFormat="1" ht="18.75"/>
    <row r="468" s="4" customFormat="1" ht="18.75"/>
    <row r="469" s="4" customFormat="1" ht="18.75"/>
    <row r="470" s="4" customFormat="1" ht="18.75"/>
    <row r="471" s="4" customFormat="1" ht="18.75"/>
    <row r="472" s="4" customFormat="1" ht="18.75"/>
  </sheetData>
  <sheetProtection/>
  <mergeCells count="3170">
    <mergeCell ref="CH305:CW305"/>
    <mergeCell ref="CX305:DJ305"/>
    <mergeCell ref="DK305:DW305"/>
    <mergeCell ref="DX305:EJ305"/>
    <mergeCell ref="AK305:AP305"/>
    <mergeCell ref="AQ305:BB305"/>
    <mergeCell ref="BC305:BT305"/>
    <mergeCell ref="BU305:CG305"/>
    <mergeCell ref="DK303:DW303"/>
    <mergeCell ref="CH304:CW304"/>
    <mergeCell ref="CX304:DJ304"/>
    <mergeCell ref="DK304:DW304"/>
    <mergeCell ref="BC304:BT304"/>
    <mergeCell ref="BU304:CG304"/>
    <mergeCell ref="CH303:CW303"/>
    <mergeCell ref="CX303:DJ303"/>
    <mergeCell ref="AK236:AP236"/>
    <mergeCell ref="A304:AJ304"/>
    <mergeCell ref="AK304:AP304"/>
    <mergeCell ref="AQ304:BB304"/>
    <mergeCell ref="DK196:DW196"/>
    <mergeCell ref="EX236:FG236"/>
    <mergeCell ref="A303:AJ303"/>
    <mergeCell ref="AK303:AP303"/>
    <mergeCell ref="AQ303:BB303"/>
    <mergeCell ref="BC303:BT303"/>
    <mergeCell ref="BU303:CG303"/>
    <mergeCell ref="A237:AJ237"/>
    <mergeCell ref="AK237:AP237"/>
    <mergeCell ref="AQ237:BB237"/>
    <mergeCell ref="EK220:EW220"/>
    <mergeCell ref="EK225:FJ225"/>
    <mergeCell ref="EX221:FG221"/>
    <mergeCell ref="AQ236:BB236"/>
    <mergeCell ref="CH235:CW235"/>
    <mergeCell ref="BC228:BT228"/>
    <mergeCell ref="BC230:BR230"/>
    <mergeCell ref="CH226:CW226"/>
    <mergeCell ref="CH227:CW227"/>
    <mergeCell ref="EX237:FJ237"/>
    <mergeCell ref="EX235:FG235"/>
    <mergeCell ref="CX235:DJ235"/>
    <mergeCell ref="DK235:DW235"/>
    <mergeCell ref="CX236:DJ236"/>
    <mergeCell ref="AN89:AS89"/>
    <mergeCell ref="AN92:AS92"/>
    <mergeCell ref="AN90:AS90"/>
    <mergeCell ref="CW110:DM110"/>
    <mergeCell ref="BJ106:CE106"/>
    <mergeCell ref="AN71:AS71"/>
    <mergeCell ref="AN91:AS91"/>
    <mergeCell ref="BJ75:CE75"/>
    <mergeCell ref="AN101:AS101"/>
    <mergeCell ref="AT90:BI90"/>
    <mergeCell ref="AN84:AS84"/>
    <mergeCell ref="AT94:BI94"/>
    <mergeCell ref="AT93:BI93"/>
    <mergeCell ref="AN93:AS93"/>
    <mergeCell ref="A98:AM98"/>
    <mergeCell ref="A235:AJ235"/>
    <mergeCell ref="AK235:AP235"/>
    <mergeCell ref="AQ235:BB235"/>
    <mergeCell ref="EK223:EW223"/>
    <mergeCell ref="DK309:DW309"/>
    <mergeCell ref="DK310:DW310"/>
    <mergeCell ref="EK302:EW302"/>
    <mergeCell ref="DK264:DW264"/>
    <mergeCell ref="DK243:DW243"/>
    <mergeCell ref="DK282:DW282"/>
    <mergeCell ref="DK286:DW286"/>
    <mergeCell ref="DX282:EJ282"/>
    <mergeCell ref="DX283:EJ283"/>
    <mergeCell ref="DX299:EJ299"/>
    <mergeCell ref="DK299:DW299"/>
    <mergeCell ref="CH276:EJ276"/>
    <mergeCell ref="DK291:DW291"/>
    <mergeCell ref="DK283:DW283"/>
    <mergeCell ref="EX272:FJ272"/>
    <mergeCell ref="DX272:EJ272"/>
    <mergeCell ref="DK289:DW289"/>
    <mergeCell ref="DX298:EJ298"/>
    <mergeCell ref="CX309:DJ309"/>
    <mergeCell ref="CX312:DJ312"/>
    <mergeCell ref="CX144:DJ144"/>
    <mergeCell ref="DX148:EJ148"/>
    <mergeCell ref="DX147:EJ147"/>
    <mergeCell ref="DK302:DW302"/>
    <mergeCell ref="CX237:DJ237"/>
    <mergeCell ref="DK237:DW237"/>
    <mergeCell ref="CX147:DJ147"/>
    <mergeCell ref="CX302:DJ302"/>
    <mergeCell ref="EX314:FJ314"/>
    <mergeCell ref="DX143:EJ143"/>
    <mergeCell ref="DX141:EJ141"/>
    <mergeCell ref="DX149:EJ149"/>
    <mergeCell ref="DX314:EJ314"/>
    <mergeCell ref="EK301:EW301"/>
    <mergeCell ref="EK303:EW303"/>
    <mergeCell ref="EK304:EW304"/>
    <mergeCell ref="EK305:EW305"/>
    <mergeCell ref="EK300:EW300"/>
    <mergeCell ref="A314:AJ314"/>
    <mergeCell ref="AK314:AP314"/>
    <mergeCell ref="AQ314:BB314"/>
    <mergeCell ref="BC314:BT314"/>
    <mergeCell ref="CH314:CW314"/>
    <mergeCell ref="CX314:DJ314"/>
    <mergeCell ref="DK314:DW314"/>
    <mergeCell ref="CX313:DJ313"/>
    <mergeCell ref="DK313:DW313"/>
    <mergeCell ref="A301:AJ301"/>
    <mergeCell ref="AK301:AP301"/>
    <mergeCell ref="AQ301:BB301"/>
    <mergeCell ref="BC301:BT301"/>
    <mergeCell ref="BU301:CG301"/>
    <mergeCell ref="CH301:CW301"/>
    <mergeCell ref="CX301:DJ301"/>
    <mergeCell ref="DK301:DW301"/>
    <mergeCell ref="AQ302:BB302"/>
    <mergeCell ref="BC302:BT302"/>
    <mergeCell ref="BU302:CG302"/>
    <mergeCell ref="CH302:CW302"/>
    <mergeCell ref="A300:AJ300"/>
    <mergeCell ref="AK300:AP300"/>
    <mergeCell ref="AQ300:BB300"/>
    <mergeCell ref="BC300:BT300"/>
    <mergeCell ref="BU300:CG300"/>
    <mergeCell ref="CH300:CW300"/>
    <mergeCell ref="CX300:DJ300"/>
    <mergeCell ref="DK300:DW300"/>
    <mergeCell ref="BU288:CG288"/>
    <mergeCell ref="CH272:CW272"/>
    <mergeCell ref="CX272:DJ272"/>
    <mergeCell ref="DK272:DW272"/>
    <mergeCell ref="CH283:CW283"/>
    <mergeCell ref="BU276:CG277"/>
    <mergeCell ref="BU285:CG285"/>
    <mergeCell ref="BU286:CG286"/>
    <mergeCell ref="DK288:DW288"/>
    <mergeCell ref="CX282:DJ282"/>
    <mergeCell ref="DK150:DW150"/>
    <mergeCell ref="CH142:CW142"/>
    <mergeCell ref="DX142:EJ142"/>
    <mergeCell ref="A272:AJ272"/>
    <mergeCell ref="AK272:AP272"/>
    <mergeCell ref="AQ272:BB272"/>
    <mergeCell ref="BC272:BT272"/>
    <mergeCell ref="BU235:CG235"/>
    <mergeCell ref="CH236:CW236"/>
    <mergeCell ref="BU237:CG237"/>
    <mergeCell ref="DK131:DW131"/>
    <mergeCell ref="BC266:BR266"/>
    <mergeCell ref="BU266:CG266"/>
    <mergeCell ref="CH266:CW266"/>
    <mergeCell ref="BU140:CG140"/>
    <mergeCell ref="BU181:CG181"/>
    <mergeCell ref="BU179:CG179"/>
    <mergeCell ref="CH179:CW179"/>
    <mergeCell ref="BC181:BT181"/>
    <mergeCell ref="BC231:BR231"/>
    <mergeCell ref="EE101:ES101"/>
    <mergeCell ref="EE102:ES102"/>
    <mergeCell ref="DN109:ED109"/>
    <mergeCell ref="DN106:ED106"/>
    <mergeCell ref="DN89:ED89"/>
    <mergeCell ref="ET90:FJ90"/>
    <mergeCell ref="DX168:EJ168"/>
    <mergeCell ref="DX170:EJ170"/>
    <mergeCell ref="DX139:EJ139"/>
    <mergeCell ref="ET103:FG103"/>
    <mergeCell ref="ET110:FJ110"/>
    <mergeCell ref="EE109:ES109"/>
    <mergeCell ref="ET109:FJ109"/>
    <mergeCell ref="EE106:ES106"/>
    <mergeCell ref="EE92:ES92"/>
    <mergeCell ref="ET85:FJ85"/>
    <mergeCell ref="EE83:ES83"/>
    <mergeCell ref="ET89:FJ89"/>
    <mergeCell ref="ET84:FG84"/>
    <mergeCell ref="AN85:AS85"/>
    <mergeCell ref="AN80:AS80"/>
    <mergeCell ref="AT73:BI73"/>
    <mergeCell ref="BJ78:CE78"/>
    <mergeCell ref="AN79:AS79"/>
    <mergeCell ref="AT81:BI81"/>
    <mergeCell ref="AT82:BI82"/>
    <mergeCell ref="AN83:AS83"/>
    <mergeCell ref="BC287:BT287"/>
    <mergeCell ref="BC281:BT281"/>
    <mergeCell ref="BU244:CG244"/>
    <mergeCell ref="BC121:BT121"/>
    <mergeCell ref="BC122:BT122"/>
    <mergeCell ref="BC124:BT124"/>
    <mergeCell ref="BC126:BR126"/>
    <mergeCell ref="BC234:BT234"/>
    <mergeCell ref="BU180:CG180"/>
    <mergeCell ref="BU289:CG289"/>
    <mergeCell ref="BU291:CG291"/>
    <mergeCell ref="BC289:BT289"/>
    <mergeCell ref="BC290:BR290"/>
    <mergeCell ref="BU290:CG290"/>
    <mergeCell ref="BU299:CG299"/>
    <mergeCell ref="BC296:BT296"/>
    <mergeCell ref="BC297:BT297"/>
    <mergeCell ref="BU296:CG296"/>
    <mergeCell ref="BC299:BT299"/>
    <mergeCell ref="CH258:CW258"/>
    <mergeCell ref="CI268:CW268"/>
    <mergeCell ref="BU267:CG267"/>
    <mergeCell ref="CH262:CW262"/>
    <mergeCell ref="CH263:CW263"/>
    <mergeCell ref="CH265:CW265"/>
    <mergeCell ref="CH261:CW261"/>
    <mergeCell ref="BU260:CG260"/>
    <mergeCell ref="BU258:CG258"/>
    <mergeCell ref="BU259:CG259"/>
    <mergeCell ref="BU281:CG281"/>
    <mergeCell ref="BU284:CG284"/>
    <mergeCell ref="BU282:CG282"/>
    <mergeCell ref="BU283:CG283"/>
    <mergeCell ref="BU287:CG287"/>
    <mergeCell ref="CH286:CW286"/>
    <mergeCell ref="CH285:CW285"/>
    <mergeCell ref="CH282:CW282"/>
    <mergeCell ref="BU280:CG280"/>
    <mergeCell ref="BU263:CG263"/>
    <mergeCell ref="BU264:CG264"/>
    <mergeCell ref="BU268:CG268"/>
    <mergeCell ref="BU262:CG262"/>
    <mergeCell ref="BU261:CG261"/>
    <mergeCell ref="CH231:CW231"/>
    <mergeCell ref="DK227:DW227"/>
    <mergeCell ref="BU228:CG228"/>
    <mergeCell ref="BU231:CG231"/>
    <mergeCell ref="BU230:CG230"/>
    <mergeCell ref="CH229:CW229"/>
    <mergeCell ref="CH230:CW230"/>
    <mergeCell ref="CH228:CW228"/>
    <mergeCell ref="DK195:DW195"/>
    <mergeCell ref="DK197:DW197"/>
    <mergeCell ref="DK215:DW215"/>
    <mergeCell ref="CX214:DJ214"/>
    <mergeCell ref="A207:FJ207"/>
    <mergeCell ref="CH214:CW214"/>
    <mergeCell ref="CX199:DJ199"/>
    <mergeCell ref="EX197:FJ197"/>
    <mergeCell ref="EK203:EW203"/>
    <mergeCell ref="EK201:EW201"/>
    <mergeCell ref="BU227:CG227"/>
    <mergeCell ref="CX191:DJ191"/>
    <mergeCell ref="BU225:CG226"/>
    <mergeCell ref="CH193:CW193"/>
    <mergeCell ref="CX192:DJ192"/>
    <mergeCell ref="CX193:DJ193"/>
    <mergeCell ref="CH192:CW192"/>
    <mergeCell ref="CH199:CW199"/>
    <mergeCell ref="CX204:DJ204"/>
    <mergeCell ref="CH204:CW204"/>
    <mergeCell ref="DX194:EJ194"/>
    <mergeCell ref="DX195:EJ195"/>
    <mergeCell ref="DX193:EJ193"/>
    <mergeCell ref="CH190:EJ190"/>
    <mergeCell ref="DK192:DW192"/>
    <mergeCell ref="DK193:DW193"/>
    <mergeCell ref="DK191:DW191"/>
    <mergeCell ref="DX192:EJ192"/>
    <mergeCell ref="DK194:DW194"/>
    <mergeCell ref="CX194:DJ194"/>
    <mergeCell ref="DX150:EJ150"/>
    <mergeCell ref="DX152:EJ152"/>
    <mergeCell ref="DK180:DW180"/>
    <mergeCell ref="DK156:DW156"/>
    <mergeCell ref="DX159:EJ159"/>
    <mergeCell ref="DK162:DW162"/>
    <mergeCell ref="CH161:EJ161"/>
    <mergeCell ref="DK158:DW158"/>
    <mergeCell ref="CH162:CW162"/>
    <mergeCell ref="DK176:DW176"/>
    <mergeCell ref="CX128:DJ128"/>
    <mergeCell ref="CH128:CW128"/>
    <mergeCell ref="CX134:DJ134"/>
    <mergeCell ref="CH132:CW132"/>
    <mergeCell ref="CX133:DJ133"/>
    <mergeCell ref="CX131:DJ131"/>
    <mergeCell ref="CX132:DJ132"/>
    <mergeCell ref="DK128:DW128"/>
    <mergeCell ref="DX128:EJ128"/>
    <mergeCell ref="EX127:FJ127"/>
    <mergeCell ref="EK128:EW128"/>
    <mergeCell ref="EX128:FJ128"/>
    <mergeCell ref="DX127:EJ127"/>
    <mergeCell ref="EK127:EW127"/>
    <mergeCell ref="DX132:EJ132"/>
    <mergeCell ref="DX133:EJ133"/>
    <mergeCell ref="DK132:DW132"/>
    <mergeCell ref="DX137:EJ137"/>
    <mergeCell ref="DK134:DW134"/>
    <mergeCell ref="DX135:EJ135"/>
    <mergeCell ref="CX124:DJ124"/>
    <mergeCell ref="DK126:DW126"/>
    <mergeCell ref="CX127:DJ127"/>
    <mergeCell ref="CX123:DJ123"/>
    <mergeCell ref="CX125:DJ125"/>
    <mergeCell ref="DX126:EJ126"/>
    <mergeCell ref="DK123:DW123"/>
    <mergeCell ref="DX125:EJ125"/>
    <mergeCell ref="DK127:DW127"/>
    <mergeCell ref="DX124:EJ124"/>
    <mergeCell ref="DX122:EJ122"/>
    <mergeCell ref="DX121:EJ121"/>
    <mergeCell ref="DK122:DW122"/>
    <mergeCell ref="DK124:DW124"/>
    <mergeCell ref="DX123:EJ123"/>
    <mergeCell ref="DK121:DW121"/>
    <mergeCell ref="CX122:DJ122"/>
    <mergeCell ref="DK120:DW120"/>
    <mergeCell ref="CH131:CW131"/>
    <mergeCell ref="CH123:CW123"/>
    <mergeCell ref="CH125:CW125"/>
    <mergeCell ref="CH127:CW127"/>
    <mergeCell ref="CG129:CX129"/>
    <mergeCell ref="CH124:CW124"/>
    <mergeCell ref="CH130:EJ130"/>
    <mergeCell ref="DK125:DW125"/>
    <mergeCell ref="DX144:EJ144"/>
    <mergeCell ref="CY129:FG129"/>
    <mergeCell ref="EK150:EW150"/>
    <mergeCell ref="EX149:FE149"/>
    <mergeCell ref="DK147:DW147"/>
    <mergeCell ref="DK148:DW148"/>
    <mergeCell ref="DX131:EJ131"/>
    <mergeCell ref="DX136:EJ136"/>
    <mergeCell ref="DK137:DW137"/>
    <mergeCell ref="DK136:DW136"/>
    <mergeCell ref="DX164:EJ164"/>
    <mergeCell ref="DX162:EJ162"/>
    <mergeCell ref="DX163:EJ163"/>
    <mergeCell ref="DX151:EJ151"/>
    <mergeCell ref="DX156:EJ156"/>
    <mergeCell ref="DX169:EJ169"/>
    <mergeCell ref="DX167:EJ167"/>
    <mergeCell ref="DX166:EJ166"/>
    <mergeCell ref="DX165:EJ165"/>
    <mergeCell ref="CX298:DJ298"/>
    <mergeCell ref="DX153:EJ153"/>
    <mergeCell ref="DX197:EJ197"/>
    <mergeCell ref="DX171:EJ171"/>
    <mergeCell ref="DX187:EJ187"/>
    <mergeCell ref="DK159:DW159"/>
    <mergeCell ref="DK205:DW205"/>
    <mergeCell ref="DK202:DW202"/>
    <mergeCell ref="DK175:DW175"/>
    <mergeCell ref="DK181:DW181"/>
    <mergeCell ref="CH307:CW307"/>
    <mergeCell ref="CH299:CW299"/>
    <mergeCell ref="CH306:CW306"/>
    <mergeCell ref="CX287:DJ287"/>
    <mergeCell ref="CH298:CW298"/>
    <mergeCell ref="CH288:CW288"/>
    <mergeCell ref="CH289:CW289"/>
    <mergeCell ref="CX299:DJ299"/>
    <mergeCell ref="CH291:CW291"/>
    <mergeCell ref="CX296:DJ296"/>
    <mergeCell ref="CX297:DJ297"/>
    <mergeCell ref="CH292:CW292"/>
    <mergeCell ref="CX292:DJ292"/>
    <mergeCell ref="CX290:DJ290"/>
    <mergeCell ref="CX294:DJ294"/>
    <mergeCell ref="CX295:DJ295"/>
    <mergeCell ref="CX291:DJ291"/>
    <mergeCell ref="CX284:DJ284"/>
    <mergeCell ref="CX288:DJ288"/>
    <mergeCell ref="CX286:DJ286"/>
    <mergeCell ref="CH290:CW290"/>
    <mergeCell ref="CH287:CW287"/>
    <mergeCell ref="DX182:EJ182"/>
    <mergeCell ref="EK185:EW185"/>
    <mergeCell ref="CI269:CW269"/>
    <mergeCell ref="CX269:DR269"/>
    <mergeCell ref="CX266:DJ266"/>
    <mergeCell ref="DK262:DW262"/>
    <mergeCell ref="DK266:DW266"/>
    <mergeCell ref="DK263:DW263"/>
    <mergeCell ref="CX263:DJ263"/>
    <mergeCell ref="CX264:DJ264"/>
    <mergeCell ref="DX191:EJ191"/>
    <mergeCell ref="DX184:EJ184"/>
    <mergeCell ref="DX185:EJ185"/>
    <mergeCell ref="DX183:EJ183"/>
    <mergeCell ref="DX186:EJ186"/>
    <mergeCell ref="A189:FJ189"/>
    <mergeCell ref="AQ184:BB184"/>
    <mergeCell ref="AK183:AP183"/>
    <mergeCell ref="AQ185:BB185"/>
    <mergeCell ref="AK190:AP191"/>
    <mergeCell ref="EX177:FH177"/>
    <mergeCell ref="DX180:EJ180"/>
    <mergeCell ref="DX181:EJ181"/>
    <mergeCell ref="DK184:DW184"/>
    <mergeCell ref="EK183:EW183"/>
    <mergeCell ref="EK182:EW182"/>
    <mergeCell ref="EK179:EW179"/>
    <mergeCell ref="EK184:EW184"/>
    <mergeCell ref="DX178:EJ178"/>
    <mergeCell ref="DX179:EJ179"/>
    <mergeCell ref="CX185:DJ185"/>
    <mergeCell ref="CX187:DJ187"/>
    <mergeCell ref="CX182:DJ182"/>
    <mergeCell ref="DK187:DW187"/>
    <mergeCell ref="DK186:DW186"/>
    <mergeCell ref="DK151:DW151"/>
    <mergeCell ref="DK157:DW157"/>
    <mergeCell ref="CY160:FG160"/>
    <mergeCell ref="DX158:EJ158"/>
    <mergeCell ref="DX157:EJ157"/>
    <mergeCell ref="DX154:EJ154"/>
    <mergeCell ref="EX151:FG151"/>
    <mergeCell ref="EX152:FG152"/>
    <mergeCell ref="EX155:FG155"/>
    <mergeCell ref="DK168:DW168"/>
    <mergeCell ref="CX153:DJ153"/>
    <mergeCell ref="CX165:DJ165"/>
    <mergeCell ref="DK153:DW153"/>
    <mergeCell ref="CX159:DJ159"/>
    <mergeCell ref="DK166:DW166"/>
    <mergeCell ref="CX162:DJ162"/>
    <mergeCell ref="DK167:DW167"/>
    <mergeCell ref="DK164:DW164"/>
    <mergeCell ref="CX164:DJ164"/>
    <mergeCell ref="DX146:EJ146"/>
    <mergeCell ref="EK145:EW145"/>
    <mergeCell ref="DX145:EJ145"/>
    <mergeCell ref="CX148:DJ148"/>
    <mergeCell ref="EK146:EW146"/>
    <mergeCell ref="DK145:DW145"/>
    <mergeCell ref="CX145:DJ145"/>
    <mergeCell ref="DK146:DW146"/>
    <mergeCell ref="BJ69:CE69"/>
    <mergeCell ref="CX120:DJ120"/>
    <mergeCell ref="BJ94:CE94"/>
    <mergeCell ref="BJ91:CE91"/>
    <mergeCell ref="CH116:CW116"/>
    <mergeCell ref="CH118:CW118"/>
    <mergeCell ref="CX117:DJ117"/>
    <mergeCell ref="CX116:DJ116"/>
    <mergeCell ref="CX119:DJ119"/>
    <mergeCell ref="CW83:DM83"/>
    <mergeCell ref="A84:AM84"/>
    <mergeCell ref="A82:AM82"/>
    <mergeCell ref="A80:AM80"/>
    <mergeCell ref="A81:AM81"/>
    <mergeCell ref="A83:AM83"/>
    <mergeCell ref="CX121:DJ121"/>
    <mergeCell ref="DK117:DW117"/>
    <mergeCell ref="CH119:CW119"/>
    <mergeCell ref="CH120:CW120"/>
    <mergeCell ref="CH121:CW121"/>
    <mergeCell ref="CW82:DM82"/>
    <mergeCell ref="DN77:ED77"/>
    <mergeCell ref="DN81:ED81"/>
    <mergeCell ref="CW79:DM79"/>
    <mergeCell ref="CW80:DM80"/>
    <mergeCell ref="DN79:ED79"/>
    <mergeCell ref="CW74:DM74"/>
    <mergeCell ref="CW77:DM77"/>
    <mergeCell ref="CW78:DM78"/>
    <mergeCell ref="ET74:FG74"/>
    <mergeCell ref="ET76:FJ76"/>
    <mergeCell ref="EE76:ES76"/>
    <mergeCell ref="DN74:ED74"/>
    <mergeCell ref="DN75:ED75"/>
    <mergeCell ref="DN76:ED76"/>
    <mergeCell ref="DN78:ED78"/>
    <mergeCell ref="CW107:DM107"/>
    <mergeCell ref="CW104:DM104"/>
    <mergeCell ref="CW81:DM81"/>
    <mergeCell ref="CW95:DM95"/>
    <mergeCell ref="CW99:DM99"/>
    <mergeCell ref="CW87:DM87"/>
    <mergeCell ref="CW88:DM88"/>
    <mergeCell ref="CW90:DM90"/>
    <mergeCell ref="CW92:DM92"/>
    <mergeCell ref="CW86:DM86"/>
    <mergeCell ref="EE94:ES94"/>
    <mergeCell ref="DN94:ED94"/>
    <mergeCell ref="DN92:ED92"/>
    <mergeCell ref="EE72:ES72"/>
    <mergeCell ref="DN91:ED91"/>
    <mergeCell ref="DN73:ED73"/>
    <mergeCell ref="DN83:ED83"/>
    <mergeCell ref="DN90:ED90"/>
    <mergeCell ref="DN93:ED93"/>
    <mergeCell ref="EE93:ES93"/>
    <mergeCell ref="EX118:FJ118"/>
    <mergeCell ref="ET106:FJ106"/>
    <mergeCell ref="EE98:ES98"/>
    <mergeCell ref="EE97:ES97"/>
    <mergeCell ref="DX117:EJ117"/>
    <mergeCell ref="EK118:EW118"/>
    <mergeCell ref="EE110:ES110"/>
    <mergeCell ref="ET100:FJ100"/>
    <mergeCell ref="EE103:ES103"/>
    <mergeCell ref="ET101:FJ101"/>
    <mergeCell ref="EK124:EW124"/>
    <mergeCell ref="EX124:FJ124"/>
    <mergeCell ref="EK121:EW121"/>
    <mergeCell ref="EK122:EW122"/>
    <mergeCell ref="EK123:EW123"/>
    <mergeCell ref="EX121:FJ121"/>
    <mergeCell ref="EX122:FJ122"/>
    <mergeCell ref="EX123:FG123"/>
    <mergeCell ref="EX126:FG126"/>
    <mergeCell ref="EX125:FJ125"/>
    <mergeCell ref="EK126:EW126"/>
    <mergeCell ref="EK125:EW125"/>
    <mergeCell ref="EX134:FJ134"/>
    <mergeCell ref="EX135:FG135"/>
    <mergeCell ref="EK144:EW144"/>
    <mergeCell ref="EX156:FG156"/>
    <mergeCell ref="EK131:EW131"/>
    <mergeCell ref="EX131:FJ131"/>
    <mergeCell ref="EK132:EW132"/>
    <mergeCell ref="EX132:FJ132"/>
    <mergeCell ref="EK164:EW164"/>
    <mergeCell ref="EK161:FJ161"/>
    <mergeCell ref="EK165:EW165"/>
    <mergeCell ref="EX166:FG166"/>
    <mergeCell ref="EX164:FH164"/>
    <mergeCell ref="EK162:EW162"/>
    <mergeCell ref="EX163:FJ163"/>
    <mergeCell ref="EX165:FG165"/>
    <mergeCell ref="EX175:FJ175"/>
    <mergeCell ref="EX176:FJ176"/>
    <mergeCell ref="EX169:FJ169"/>
    <mergeCell ref="EK166:EW166"/>
    <mergeCell ref="EK167:EW167"/>
    <mergeCell ref="EK174:FJ174"/>
    <mergeCell ref="EK175:EW175"/>
    <mergeCell ref="EX172:FG172"/>
    <mergeCell ref="EK168:EW168"/>
    <mergeCell ref="EK169:EW169"/>
    <mergeCell ref="EK170:EW170"/>
    <mergeCell ref="EX170:FH170"/>
    <mergeCell ref="EX167:FJ167"/>
    <mergeCell ref="EX168:FJ168"/>
    <mergeCell ref="EX230:FG230"/>
    <mergeCell ref="EX231:FG231"/>
    <mergeCell ref="EX249:FG249"/>
    <mergeCell ref="EX244:FG244"/>
    <mergeCell ref="EX243:FJ243"/>
    <mergeCell ref="EX242:FJ242"/>
    <mergeCell ref="EX246:FG246"/>
    <mergeCell ref="EX245:FG245"/>
    <mergeCell ref="EX241:FJ241"/>
    <mergeCell ref="EX240:FJ240"/>
    <mergeCell ref="EX227:FJ227"/>
    <mergeCell ref="EX202:FG202"/>
    <mergeCell ref="DK280:DW280"/>
    <mergeCell ref="DK255:DW255"/>
    <mergeCell ref="DK254:DW254"/>
    <mergeCell ref="DK261:DW261"/>
    <mergeCell ref="DK260:DW260"/>
    <mergeCell ref="DK232:DW232"/>
    <mergeCell ref="EX204:FJ204"/>
    <mergeCell ref="EX203:FG203"/>
    <mergeCell ref="EK202:EW202"/>
    <mergeCell ref="EK196:EW196"/>
    <mergeCell ref="EK199:EW199"/>
    <mergeCell ref="EK198:EW198"/>
    <mergeCell ref="DX196:EJ196"/>
    <mergeCell ref="EK270:EW270"/>
    <mergeCell ref="EK195:EW195"/>
    <mergeCell ref="EK197:EW197"/>
    <mergeCell ref="DX203:EJ203"/>
    <mergeCell ref="DX202:EJ202"/>
    <mergeCell ref="DX212:EJ212"/>
    <mergeCell ref="DX211:EJ211"/>
    <mergeCell ref="DX260:EJ260"/>
    <mergeCell ref="DX258:EJ258"/>
    <mergeCell ref="EX199:FJ199"/>
    <mergeCell ref="EX194:FJ194"/>
    <mergeCell ref="EX198:FJ198"/>
    <mergeCell ref="EX195:FJ195"/>
    <mergeCell ref="EX179:FG179"/>
    <mergeCell ref="EK194:EW194"/>
    <mergeCell ref="EX196:FJ196"/>
    <mergeCell ref="EK191:EW191"/>
    <mergeCell ref="EK190:FJ190"/>
    <mergeCell ref="EX192:FJ192"/>
    <mergeCell ref="EX191:FJ191"/>
    <mergeCell ref="EK192:EW192"/>
    <mergeCell ref="EX193:FJ193"/>
    <mergeCell ref="EK193:EW193"/>
    <mergeCell ref="BC161:BT162"/>
    <mergeCell ref="AQ161:BB162"/>
    <mergeCell ref="EK187:EW187"/>
    <mergeCell ref="EX187:FG187"/>
    <mergeCell ref="EX178:FG178"/>
    <mergeCell ref="EX186:FG186"/>
    <mergeCell ref="EK186:EW186"/>
    <mergeCell ref="EX183:FG183"/>
    <mergeCell ref="EX182:FG182"/>
    <mergeCell ref="EX184:FG184"/>
    <mergeCell ref="DK163:DW163"/>
    <mergeCell ref="BU163:CG163"/>
    <mergeCell ref="EX162:FJ162"/>
    <mergeCell ref="CH163:CW163"/>
    <mergeCell ref="EK163:EW163"/>
    <mergeCell ref="CX163:DJ163"/>
    <mergeCell ref="BC157:BP157"/>
    <mergeCell ref="CH158:CW158"/>
    <mergeCell ref="AQ158:BB158"/>
    <mergeCell ref="A159:AJ159"/>
    <mergeCell ref="BC158:BR158"/>
    <mergeCell ref="AN94:AS94"/>
    <mergeCell ref="BC154:BT154"/>
    <mergeCell ref="BC138:BT138"/>
    <mergeCell ref="BC145:BT145"/>
    <mergeCell ref="BC139:BT139"/>
    <mergeCell ref="BC152:BR152"/>
    <mergeCell ref="BC141:BT141"/>
    <mergeCell ref="AK158:AP158"/>
    <mergeCell ref="AK157:AP157"/>
    <mergeCell ref="BC142:BT142"/>
    <mergeCell ref="BU119:CG119"/>
    <mergeCell ref="BU117:CG117"/>
    <mergeCell ref="BC116:BT116"/>
    <mergeCell ref="BC118:BT118"/>
    <mergeCell ref="BC119:BT119"/>
    <mergeCell ref="BC117:BT117"/>
    <mergeCell ref="BC127:BT127"/>
    <mergeCell ref="BU123:CG123"/>
    <mergeCell ref="BU124:CG124"/>
    <mergeCell ref="BU118:CG118"/>
    <mergeCell ref="BC140:BT140"/>
    <mergeCell ref="BU127:CG127"/>
    <mergeCell ref="BU130:CG131"/>
    <mergeCell ref="BC136:BT136"/>
    <mergeCell ref="BC134:BT134"/>
    <mergeCell ref="AK141:AP141"/>
    <mergeCell ref="A140:AJ140"/>
    <mergeCell ref="A124:AJ124"/>
    <mergeCell ref="AK125:AP125"/>
    <mergeCell ref="AK124:AP124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Q118:BB118"/>
    <mergeCell ref="AQ142:BB142"/>
    <mergeCell ref="AQ145:BB145"/>
    <mergeCell ref="AQ125:BB125"/>
    <mergeCell ref="AQ132:BB132"/>
    <mergeCell ref="AQ124:BB124"/>
    <mergeCell ref="AQ122:BB122"/>
    <mergeCell ref="AQ136:BB136"/>
    <mergeCell ref="AQ137:BB137"/>
    <mergeCell ref="AS126:BB126"/>
    <mergeCell ref="AQ120:BB120"/>
    <mergeCell ref="AQ127:BB127"/>
    <mergeCell ref="AQ130:BB131"/>
    <mergeCell ref="AK130:AP131"/>
    <mergeCell ref="AK128:AP128"/>
    <mergeCell ref="A118:AJ118"/>
    <mergeCell ref="AK135:AP135"/>
    <mergeCell ref="AS123:BB123"/>
    <mergeCell ref="BC120:BT120"/>
    <mergeCell ref="AQ133:BB133"/>
    <mergeCell ref="AQ134:BB134"/>
    <mergeCell ref="BC130:BT131"/>
    <mergeCell ref="BC123:BR123"/>
    <mergeCell ref="BC133:BT133"/>
    <mergeCell ref="AQ121:BB121"/>
    <mergeCell ref="AN107:AS107"/>
    <mergeCell ref="AK123:AP123"/>
    <mergeCell ref="A48:AM48"/>
    <mergeCell ref="AT48:BI48"/>
    <mergeCell ref="AN48:AS48"/>
    <mergeCell ref="AT106:BI106"/>
    <mergeCell ref="AQ119:BB119"/>
    <mergeCell ref="AN106:AS106"/>
    <mergeCell ref="BC115:BT115"/>
    <mergeCell ref="A121:AJ121"/>
    <mergeCell ref="AN95:AS95"/>
    <mergeCell ref="AT95:BI95"/>
    <mergeCell ref="AN96:AS96"/>
    <mergeCell ref="AN60:AS60"/>
    <mergeCell ref="AT69:BI69"/>
    <mergeCell ref="AT71:BI71"/>
    <mergeCell ref="AT70:BI70"/>
    <mergeCell ref="AT72:BI72"/>
    <mergeCell ref="AN81:AS81"/>
    <mergeCell ref="AT79:BI79"/>
    <mergeCell ref="AT46:BI46"/>
    <mergeCell ref="AT107:BI107"/>
    <mergeCell ref="AT105:BI105"/>
    <mergeCell ref="AT103:BI103"/>
    <mergeCell ref="AT54:BI54"/>
    <mergeCell ref="AT80:BI80"/>
    <mergeCell ref="AT87:BI87"/>
    <mergeCell ref="AT92:BI92"/>
    <mergeCell ref="AN108:AS108"/>
    <mergeCell ref="A108:AM108"/>
    <mergeCell ref="AK120:AP120"/>
    <mergeCell ref="A112:FJ112"/>
    <mergeCell ref="CF108:CV108"/>
    <mergeCell ref="DX118:EJ118"/>
    <mergeCell ref="BU116:CG116"/>
    <mergeCell ref="BJ108:CE108"/>
    <mergeCell ref="AK117:AP117"/>
    <mergeCell ref="AQ117:BB117"/>
    <mergeCell ref="BC113:BT114"/>
    <mergeCell ref="AK116:AP116"/>
    <mergeCell ref="AT110:BI110"/>
    <mergeCell ref="BJ109:CE109"/>
    <mergeCell ref="BU115:CG115"/>
    <mergeCell ref="BJ110:CE110"/>
    <mergeCell ref="CF110:CV110"/>
    <mergeCell ref="AQ115:BB115"/>
    <mergeCell ref="CH309:CW309"/>
    <mergeCell ref="AQ311:BB311"/>
    <mergeCell ref="A19:AM19"/>
    <mergeCell ref="AN19:AS19"/>
    <mergeCell ref="AN29:AS29"/>
    <mergeCell ref="AN31:AS31"/>
    <mergeCell ref="A28:AM28"/>
    <mergeCell ref="A31:AM31"/>
    <mergeCell ref="A29:AM29"/>
    <mergeCell ref="AN26:AS26"/>
    <mergeCell ref="CH310:CW310"/>
    <mergeCell ref="CX310:DJ310"/>
    <mergeCell ref="CX311:DJ311"/>
    <mergeCell ref="CH313:CW313"/>
    <mergeCell ref="CH312:CW312"/>
    <mergeCell ref="CH322:CW322"/>
    <mergeCell ref="EK321:EW321"/>
    <mergeCell ref="CX321:DJ321"/>
    <mergeCell ref="CX322:DJ322"/>
    <mergeCell ref="A322:AJ322"/>
    <mergeCell ref="EK320:EW320"/>
    <mergeCell ref="CX320:DJ320"/>
    <mergeCell ref="DX320:EJ320"/>
    <mergeCell ref="AQ322:BB322"/>
    <mergeCell ref="DX322:EJ322"/>
    <mergeCell ref="DK322:DW322"/>
    <mergeCell ref="DK321:DW321"/>
    <mergeCell ref="AK322:AP322"/>
    <mergeCell ref="DK320:DW320"/>
    <mergeCell ref="EK313:EW313"/>
    <mergeCell ref="DX313:EJ313"/>
    <mergeCell ref="DK311:DW311"/>
    <mergeCell ref="A326:AJ326"/>
    <mergeCell ref="A325:FG325"/>
    <mergeCell ref="BC324:BT324"/>
    <mergeCell ref="A324:AJ324"/>
    <mergeCell ref="AQ326:BB326"/>
    <mergeCell ref="CH326:CW326"/>
    <mergeCell ref="AK326:AP326"/>
    <mergeCell ref="A331:AO331"/>
    <mergeCell ref="AP329:AU330"/>
    <mergeCell ref="AP331:AU331"/>
    <mergeCell ref="AV331:BK331"/>
    <mergeCell ref="A329:AO330"/>
    <mergeCell ref="AK323:AP323"/>
    <mergeCell ref="AQ323:BB323"/>
    <mergeCell ref="BC323:BT323"/>
    <mergeCell ref="BC326:BT326"/>
    <mergeCell ref="A334:AO334"/>
    <mergeCell ref="AP334:AU334"/>
    <mergeCell ref="A323:AJ323"/>
    <mergeCell ref="DX324:EJ324"/>
    <mergeCell ref="DK323:DW323"/>
    <mergeCell ref="CH323:CW323"/>
    <mergeCell ref="CX323:DJ323"/>
    <mergeCell ref="DK324:DW324"/>
    <mergeCell ref="CH324:CW324"/>
    <mergeCell ref="CX324:DJ324"/>
    <mergeCell ref="DN339:ED339"/>
    <mergeCell ref="A335:AO335"/>
    <mergeCell ref="AP335:AU335"/>
    <mergeCell ref="CF338:CV338"/>
    <mergeCell ref="CW338:DM338"/>
    <mergeCell ref="A338:AO338"/>
    <mergeCell ref="AP338:AU338"/>
    <mergeCell ref="CW335:DM335"/>
    <mergeCell ref="CF337:CV337"/>
    <mergeCell ref="BL339:CE339"/>
    <mergeCell ref="AP337:AU337"/>
    <mergeCell ref="AV337:BK337"/>
    <mergeCell ref="A342:AO342"/>
    <mergeCell ref="AP342:AU342"/>
    <mergeCell ref="AV342:BK342"/>
    <mergeCell ref="A339:AO339"/>
    <mergeCell ref="AP339:AU339"/>
    <mergeCell ref="A337:AO337"/>
    <mergeCell ref="AV339:BK339"/>
    <mergeCell ref="A341:AO341"/>
    <mergeCell ref="CF339:CV339"/>
    <mergeCell ref="CF342:CV342"/>
    <mergeCell ref="CW342:DM342"/>
    <mergeCell ref="CW339:DM339"/>
    <mergeCell ref="AD349:AF349"/>
    <mergeCell ref="R346:AE346"/>
    <mergeCell ref="R347:AE347"/>
    <mergeCell ref="A349:B349"/>
    <mergeCell ref="C349:E349"/>
    <mergeCell ref="I349:X349"/>
    <mergeCell ref="Y349:AC349"/>
    <mergeCell ref="AH347:BH347"/>
    <mergeCell ref="AH346:BH346"/>
    <mergeCell ref="AH345:BH345"/>
    <mergeCell ref="DS346:ES346"/>
    <mergeCell ref="DC346:DP346"/>
    <mergeCell ref="N345:AE345"/>
    <mergeCell ref="BL342:CE342"/>
    <mergeCell ref="DS345:ES345"/>
    <mergeCell ref="EE342:ES342"/>
    <mergeCell ref="DC345:DP345"/>
    <mergeCell ref="DN342:ED342"/>
    <mergeCell ref="AH344:BH344"/>
    <mergeCell ref="N344:AE344"/>
    <mergeCell ref="BL340:CE340"/>
    <mergeCell ref="BL341:CE341"/>
    <mergeCell ref="CW341:DM341"/>
    <mergeCell ref="DN341:ED341"/>
    <mergeCell ref="CF341:CV341"/>
    <mergeCell ref="CF340:CV340"/>
    <mergeCell ref="CW340:DM340"/>
    <mergeCell ref="DN340:ED340"/>
    <mergeCell ref="AP341:AU341"/>
    <mergeCell ref="AV341:BK341"/>
    <mergeCell ref="A340:AO340"/>
    <mergeCell ref="AP340:AU340"/>
    <mergeCell ref="AV340:BK340"/>
    <mergeCell ref="ET342:FJ342"/>
    <mergeCell ref="ET339:FJ339"/>
    <mergeCell ref="ET341:FJ341"/>
    <mergeCell ref="EE341:ES341"/>
    <mergeCell ref="ET340:FJ340"/>
    <mergeCell ref="EE339:ES339"/>
    <mergeCell ref="EE340:ES340"/>
    <mergeCell ref="AV338:BK338"/>
    <mergeCell ref="CW337:DM337"/>
    <mergeCell ref="CW336:DM336"/>
    <mergeCell ref="CF336:CV336"/>
    <mergeCell ref="BL336:CE336"/>
    <mergeCell ref="BL338:CE338"/>
    <mergeCell ref="BL337:CE337"/>
    <mergeCell ref="EE338:ES338"/>
    <mergeCell ref="EE337:ES337"/>
    <mergeCell ref="DN337:ED337"/>
    <mergeCell ref="DN338:ED338"/>
    <mergeCell ref="DN336:ED336"/>
    <mergeCell ref="A336:AO336"/>
    <mergeCell ref="AP336:AU336"/>
    <mergeCell ref="EE335:ES335"/>
    <mergeCell ref="AV336:BK336"/>
    <mergeCell ref="BL335:CE335"/>
    <mergeCell ref="EE336:ES336"/>
    <mergeCell ref="DN335:ED335"/>
    <mergeCell ref="DN334:ED334"/>
    <mergeCell ref="AV334:BK334"/>
    <mergeCell ref="AV335:BK335"/>
    <mergeCell ref="CF335:CV335"/>
    <mergeCell ref="CW334:DM334"/>
    <mergeCell ref="BL334:CE334"/>
    <mergeCell ref="CF334:CV334"/>
    <mergeCell ref="DN333:ED333"/>
    <mergeCell ref="BL332:CE332"/>
    <mergeCell ref="CW332:DM332"/>
    <mergeCell ref="CW333:DM333"/>
    <mergeCell ref="CF332:CV332"/>
    <mergeCell ref="CF333:CV333"/>
    <mergeCell ref="DN332:ED332"/>
    <mergeCell ref="BL333:CE333"/>
    <mergeCell ref="A333:AO333"/>
    <mergeCell ref="AP333:AU333"/>
    <mergeCell ref="AV333:BK333"/>
    <mergeCell ref="AV332:BK332"/>
    <mergeCell ref="A332:AO332"/>
    <mergeCell ref="AP332:AU332"/>
    <mergeCell ref="ET331:FJ331"/>
    <mergeCell ref="EE331:ES331"/>
    <mergeCell ref="AV329:BK330"/>
    <mergeCell ref="DN331:ED331"/>
    <mergeCell ref="CF330:CV330"/>
    <mergeCell ref="CF329:ES329"/>
    <mergeCell ref="DN330:ED330"/>
    <mergeCell ref="CW330:DM330"/>
    <mergeCell ref="DX323:EJ323"/>
    <mergeCell ref="CX326:DJ326"/>
    <mergeCell ref="CH311:CW311"/>
    <mergeCell ref="A327:BC327"/>
    <mergeCell ref="CT327:FG327"/>
    <mergeCell ref="BU326:CG326"/>
    <mergeCell ref="BU323:CG323"/>
    <mergeCell ref="BU324:CG324"/>
    <mergeCell ref="AK324:AP324"/>
    <mergeCell ref="AQ324:BB324"/>
    <mergeCell ref="BC306:BT306"/>
    <mergeCell ref="BU306:CG306"/>
    <mergeCell ref="BL331:CE331"/>
    <mergeCell ref="BL329:CE330"/>
    <mergeCell ref="BU322:CG322"/>
    <mergeCell ref="BC322:BT322"/>
    <mergeCell ref="A328:FJ328"/>
    <mergeCell ref="CW331:DM331"/>
    <mergeCell ref="EE330:ES330"/>
    <mergeCell ref="ET329:FJ330"/>
    <mergeCell ref="AQ307:BB307"/>
    <mergeCell ref="A313:AJ313"/>
    <mergeCell ref="AK313:AP313"/>
    <mergeCell ref="CF331:CV331"/>
    <mergeCell ref="BU317:CG318"/>
    <mergeCell ref="BU313:CG313"/>
    <mergeCell ref="A311:AJ311"/>
    <mergeCell ref="AK311:AP311"/>
    <mergeCell ref="A312:AJ312"/>
    <mergeCell ref="AK312:AP312"/>
    <mergeCell ref="DX301:EJ301"/>
    <mergeCell ref="DX307:EJ307"/>
    <mergeCell ref="DX306:EJ306"/>
    <mergeCell ref="DX303:EJ303"/>
    <mergeCell ref="DX304:EJ304"/>
    <mergeCell ref="DK312:DW312"/>
    <mergeCell ref="DX312:EJ312"/>
    <mergeCell ref="A315:FG315"/>
    <mergeCell ref="CX308:DJ308"/>
    <mergeCell ref="BC308:BT308"/>
    <mergeCell ref="A308:AJ308"/>
    <mergeCell ref="A310:AJ310"/>
    <mergeCell ref="A309:AJ309"/>
    <mergeCell ref="AK309:AP309"/>
    <mergeCell ref="BU314:CG314"/>
    <mergeCell ref="DK298:DW298"/>
    <mergeCell ref="EK298:EW298"/>
    <mergeCell ref="CX306:DJ306"/>
    <mergeCell ref="DX308:EJ308"/>
    <mergeCell ref="DK306:DW306"/>
    <mergeCell ref="CX307:DJ307"/>
    <mergeCell ref="DK307:DW307"/>
    <mergeCell ref="DK308:DW308"/>
    <mergeCell ref="DX300:EJ300"/>
    <mergeCell ref="DX302:EJ302"/>
    <mergeCell ref="DK292:DW292"/>
    <mergeCell ref="DK296:DW296"/>
    <mergeCell ref="EK292:EW292"/>
    <mergeCell ref="DX297:EJ297"/>
    <mergeCell ref="DK297:DW297"/>
    <mergeCell ref="DX292:EJ292"/>
    <mergeCell ref="EK291:EW291"/>
    <mergeCell ref="EK290:EW290"/>
    <mergeCell ref="EK307:EW307"/>
    <mergeCell ref="EK299:EW299"/>
    <mergeCell ref="EK306:EW306"/>
    <mergeCell ref="CH264:CW264"/>
    <mergeCell ref="EK297:EW297"/>
    <mergeCell ref="DX296:EJ296"/>
    <mergeCell ref="DX290:EJ290"/>
    <mergeCell ref="EK296:EW296"/>
    <mergeCell ref="DX288:EJ288"/>
    <mergeCell ref="DX289:EJ289"/>
    <mergeCell ref="EK289:EW289"/>
    <mergeCell ref="DX291:EJ291"/>
    <mergeCell ref="EK288:EW288"/>
    <mergeCell ref="BC298:BT298"/>
    <mergeCell ref="BU297:CG297"/>
    <mergeCell ref="CH296:CW296"/>
    <mergeCell ref="BU292:CG292"/>
    <mergeCell ref="BC292:BT292"/>
    <mergeCell ref="BU298:CG298"/>
    <mergeCell ref="CH297:CW297"/>
    <mergeCell ref="CX259:DJ259"/>
    <mergeCell ref="CH260:CW260"/>
    <mergeCell ref="CH259:CW259"/>
    <mergeCell ref="CX261:DJ261"/>
    <mergeCell ref="DK290:DW290"/>
    <mergeCell ref="CX265:DJ265"/>
    <mergeCell ref="CX268:DR268"/>
    <mergeCell ref="CX270:DJ270"/>
    <mergeCell ref="DK281:DW281"/>
    <mergeCell ref="CX289:DJ289"/>
    <mergeCell ref="CX277:DJ277"/>
    <mergeCell ref="CX267:DR267"/>
    <mergeCell ref="CX283:DJ283"/>
    <mergeCell ref="CX285:DJ285"/>
    <mergeCell ref="EX228:FJ228"/>
    <mergeCell ref="EX247:FG247"/>
    <mergeCell ref="DK259:DW259"/>
    <mergeCell ref="CX231:DJ231"/>
    <mergeCell ref="CX232:DJ232"/>
    <mergeCell ref="A238:FJ238"/>
    <mergeCell ref="BU233:CG233"/>
    <mergeCell ref="BC233:BT233"/>
    <mergeCell ref="DK258:DW258"/>
    <mergeCell ref="CX255:DJ255"/>
    <mergeCell ref="A234:AJ234"/>
    <mergeCell ref="EX233:FG233"/>
    <mergeCell ref="CH237:CW237"/>
    <mergeCell ref="BC236:BT236"/>
    <mergeCell ref="BU236:CG236"/>
    <mergeCell ref="DX234:EJ234"/>
    <mergeCell ref="EK235:EW235"/>
    <mergeCell ref="EK233:EW233"/>
    <mergeCell ref="DX233:EJ233"/>
    <mergeCell ref="A236:AJ236"/>
    <mergeCell ref="EX223:FJ223"/>
    <mergeCell ref="EK222:EW222"/>
    <mergeCell ref="EX222:FJ222"/>
    <mergeCell ref="EX213:FG213"/>
    <mergeCell ref="EK218:EW218"/>
    <mergeCell ref="EK221:EW221"/>
    <mergeCell ref="EX217:FJ217"/>
    <mergeCell ref="EX220:FJ220"/>
    <mergeCell ref="EK219:EW219"/>
    <mergeCell ref="EX219:FJ219"/>
    <mergeCell ref="CH217:CW217"/>
    <mergeCell ref="CH216:CW216"/>
    <mergeCell ref="CH215:CW215"/>
    <mergeCell ref="EX218:FJ218"/>
    <mergeCell ref="CX215:DJ215"/>
    <mergeCell ref="CX216:DJ216"/>
    <mergeCell ref="DX217:EJ217"/>
    <mergeCell ref="CX217:DJ217"/>
    <mergeCell ref="DK217:DW217"/>
    <mergeCell ref="EX216:FG216"/>
    <mergeCell ref="DK214:DW214"/>
    <mergeCell ref="DK213:DW213"/>
    <mergeCell ref="DX201:EJ201"/>
    <mergeCell ref="DX198:EJ198"/>
    <mergeCell ref="DK204:DW204"/>
    <mergeCell ref="DX204:EJ204"/>
    <mergeCell ref="DK201:DW201"/>
    <mergeCell ref="DX199:EJ199"/>
    <mergeCell ref="DK198:DW198"/>
    <mergeCell ref="DX200:EJ200"/>
    <mergeCell ref="CX210:DJ210"/>
    <mergeCell ref="CX212:DJ212"/>
    <mergeCell ref="DK206:DW206"/>
    <mergeCell ref="EK208:FJ208"/>
    <mergeCell ref="EX206:FJ206"/>
    <mergeCell ref="DX210:EJ210"/>
    <mergeCell ref="DX209:EJ209"/>
    <mergeCell ref="DK209:DW209"/>
    <mergeCell ref="DX206:EJ206"/>
    <mergeCell ref="EX211:FJ211"/>
    <mergeCell ref="CH211:CW211"/>
    <mergeCell ref="CH212:CW212"/>
    <mergeCell ref="CX211:DJ211"/>
    <mergeCell ref="EK213:EW213"/>
    <mergeCell ref="EK211:EW211"/>
    <mergeCell ref="DK212:DW212"/>
    <mergeCell ref="DK211:DW211"/>
    <mergeCell ref="CX213:DJ213"/>
    <mergeCell ref="EK212:EW212"/>
    <mergeCell ref="CH213:CW213"/>
    <mergeCell ref="CH171:CW171"/>
    <mergeCell ref="EK151:EW151"/>
    <mergeCell ref="EK152:EW152"/>
    <mergeCell ref="EK153:EW153"/>
    <mergeCell ref="DX155:EJ155"/>
    <mergeCell ref="DK155:DW155"/>
    <mergeCell ref="DK154:DW154"/>
    <mergeCell ref="EK154:EW154"/>
    <mergeCell ref="DK165:DW165"/>
    <mergeCell ref="CH164:CW164"/>
    <mergeCell ref="CF89:CV89"/>
    <mergeCell ref="EE82:ES82"/>
    <mergeCell ref="DN85:ED85"/>
    <mergeCell ref="EE88:ES88"/>
    <mergeCell ref="DN84:ED84"/>
    <mergeCell ref="DN82:ED82"/>
    <mergeCell ref="CF85:CV85"/>
    <mergeCell ref="CF83:CV83"/>
    <mergeCell ref="DN88:ED88"/>
    <mergeCell ref="DN86:ED86"/>
    <mergeCell ref="CF90:CV90"/>
    <mergeCell ref="DK133:DW133"/>
    <mergeCell ref="DK141:DW141"/>
    <mergeCell ref="DK143:DW143"/>
    <mergeCell ref="DN104:ED104"/>
    <mergeCell ref="DN107:ED107"/>
    <mergeCell ref="DN105:ED105"/>
    <mergeCell ref="DK118:DW118"/>
    <mergeCell ref="DK119:DW119"/>
    <mergeCell ref="DN99:ED99"/>
    <mergeCell ref="BJ33:CE33"/>
    <mergeCell ref="CF76:CV76"/>
    <mergeCell ref="CF75:CV75"/>
    <mergeCell ref="CF72:CV72"/>
    <mergeCell ref="CF71:CV71"/>
    <mergeCell ref="CF74:CV74"/>
    <mergeCell ref="BJ72:CE72"/>
    <mergeCell ref="CF69:CV69"/>
    <mergeCell ref="BJ73:CE73"/>
    <mergeCell ref="CF70:CV70"/>
    <mergeCell ref="BJ65:CE65"/>
    <mergeCell ref="BJ35:CE35"/>
    <mergeCell ref="BJ46:CE46"/>
    <mergeCell ref="BJ38:CE38"/>
    <mergeCell ref="BJ53:CE53"/>
    <mergeCell ref="BJ51:CE51"/>
    <mergeCell ref="BJ45:CE45"/>
    <mergeCell ref="BJ44:CE44"/>
    <mergeCell ref="BJ71:CE71"/>
    <mergeCell ref="CF48:CV48"/>
    <mergeCell ref="CF50:CV50"/>
    <mergeCell ref="BJ48:CE48"/>
    <mergeCell ref="BJ64:CE64"/>
    <mergeCell ref="BJ61:CE61"/>
    <mergeCell ref="CF66:CV66"/>
    <mergeCell ref="BJ70:CE70"/>
    <mergeCell ref="BJ62:CE62"/>
    <mergeCell ref="BJ63:CE63"/>
    <mergeCell ref="CW67:DM67"/>
    <mergeCell ref="CW60:DM60"/>
    <mergeCell ref="EE77:ES77"/>
    <mergeCell ref="EE79:ES79"/>
    <mergeCell ref="EE78:ES78"/>
    <mergeCell ref="EE74:ES74"/>
    <mergeCell ref="CW73:DM73"/>
    <mergeCell ref="DN66:ED66"/>
    <mergeCell ref="DN70:ED70"/>
    <mergeCell ref="DN68:ED68"/>
    <mergeCell ref="ET32:FG32"/>
    <mergeCell ref="ET38:FJ38"/>
    <mergeCell ref="DN80:ED80"/>
    <mergeCell ref="CW63:DM63"/>
    <mergeCell ref="CW40:DM40"/>
    <mergeCell ref="CW61:DM61"/>
    <mergeCell ref="CW70:DM70"/>
    <mergeCell ref="CW66:DM66"/>
    <mergeCell ref="CW68:DM68"/>
    <mergeCell ref="CW69:DM69"/>
    <mergeCell ref="ET35:FG35"/>
    <mergeCell ref="ET33:FG33"/>
    <mergeCell ref="ET34:FG34"/>
    <mergeCell ref="EE33:ES33"/>
    <mergeCell ref="ET45:FJ45"/>
    <mergeCell ref="CW59:DM59"/>
    <mergeCell ref="ET37:FJ37"/>
    <mergeCell ref="ET36:FG36"/>
    <mergeCell ref="ET40:FJ40"/>
    <mergeCell ref="ET39:FJ39"/>
    <mergeCell ref="ET43:FJ43"/>
    <mergeCell ref="ET44:FJ44"/>
    <mergeCell ref="ET42:FJ42"/>
    <mergeCell ref="ET59:FJ59"/>
    <mergeCell ref="ET31:FJ31"/>
    <mergeCell ref="EE30:ES30"/>
    <mergeCell ref="ET30:FJ30"/>
    <mergeCell ref="EE29:ES29"/>
    <mergeCell ref="ET29:FH29"/>
    <mergeCell ref="EE31:ES31"/>
    <mergeCell ref="DN31:ED31"/>
    <mergeCell ref="DN22:ED22"/>
    <mergeCell ref="DN26:ED26"/>
    <mergeCell ref="DN28:ED28"/>
    <mergeCell ref="DN25:ED25"/>
    <mergeCell ref="DN27:ED27"/>
    <mergeCell ref="DN29:ED29"/>
    <mergeCell ref="DN30:ED30"/>
    <mergeCell ref="DN24:ED24"/>
    <mergeCell ref="EE25:ES25"/>
    <mergeCell ref="EE22:ES22"/>
    <mergeCell ref="ET28:FH28"/>
    <mergeCell ref="EE28:ES28"/>
    <mergeCell ref="EE26:ES26"/>
    <mergeCell ref="ET25:FJ25"/>
    <mergeCell ref="ET26:FJ26"/>
    <mergeCell ref="EE27:ES27"/>
    <mergeCell ref="ET27:FJ27"/>
    <mergeCell ref="EE24:ES24"/>
    <mergeCell ref="ET24:FJ24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ET17:FG17"/>
    <mergeCell ref="ET18:FJ18"/>
    <mergeCell ref="EE18:ES18"/>
    <mergeCell ref="ET19:FJ19"/>
    <mergeCell ref="EE19:ES19"/>
    <mergeCell ref="EE17:ES17"/>
    <mergeCell ref="ET14:FJ14"/>
    <mergeCell ref="EE14:ES14"/>
    <mergeCell ref="ET16:FH16"/>
    <mergeCell ref="DN15:ED15"/>
    <mergeCell ref="EE16:ES16"/>
    <mergeCell ref="CF25:CV25"/>
    <mergeCell ref="CW28:DM28"/>
    <mergeCell ref="CW26:DM26"/>
    <mergeCell ref="CW27:DM27"/>
    <mergeCell ref="CF24:CV24"/>
    <mergeCell ref="CW24:DM24"/>
    <mergeCell ref="CW21:DM21"/>
    <mergeCell ref="CW20:DM20"/>
    <mergeCell ref="BJ19:CE19"/>
    <mergeCell ref="BJ18:CE18"/>
    <mergeCell ref="BJ17:CE17"/>
    <mergeCell ref="CF19:CV19"/>
    <mergeCell ref="CF13:CV13"/>
    <mergeCell ref="CW19:DM19"/>
    <mergeCell ref="DN14:ED14"/>
    <mergeCell ref="DN16:ED16"/>
    <mergeCell ref="CW16:DM16"/>
    <mergeCell ref="CF16:CV16"/>
    <mergeCell ref="DN19:ED19"/>
    <mergeCell ref="DN17:ED17"/>
    <mergeCell ref="DN18:ED18"/>
    <mergeCell ref="ET12:FJ12"/>
    <mergeCell ref="EE12:ES12"/>
    <mergeCell ref="DN12:ED12"/>
    <mergeCell ref="DN13:ED13"/>
    <mergeCell ref="ET13:FJ13"/>
    <mergeCell ref="EE13:ES13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BJ12:CE12"/>
    <mergeCell ref="CF15:CV15"/>
    <mergeCell ref="CW13:DM13"/>
    <mergeCell ref="CF14:CV14"/>
    <mergeCell ref="CW12:DM12"/>
    <mergeCell ref="BJ14:CE14"/>
    <mergeCell ref="CW15:DM15"/>
    <mergeCell ref="BJ15:CE15"/>
    <mergeCell ref="CW14:DM14"/>
    <mergeCell ref="BJ13:CE13"/>
    <mergeCell ref="BJ21:CE21"/>
    <mergeCell ref="A1:EQ1"/>
    <mergeCell ref="A2:EQ2"/>
    <mergeCell ref="BI4:CD4"/>
    <mergeCell ref="BE5:EB5"/>
    <mergeCell ref="CE4:CI4"/>
    <mergeCell ref="CJ4:CK4"/>
    <mergeCell ref="AK3:DI3"/>
    <mergeCell ref="CS4:EH4"/>
    <mergeCell ref="CF12:CV12"/>
    <mergeCell ref="AT19:BI19"/>
    <mergeCell ref="BJ31:CE31"/>
    <mergeCell ref="CF20:CV20"/>
    <mergeCell ref="BJ20:CE20"/>
    <mergeCell ref="BJ23:CE23"/>
    <mergeCell ref="CF21:CV21"/>
    <mergeCell ref="BJ26:CE26"/>
    <mergeCell ref="CF27:CV27"/>
    <mergeCell ref="BJ25:CE25"/>
    <mergeCell ref="BJ28:CE28"/>
    <mergeCell ref="ET7:FJ7"/>
    <mergeCell ref="AT15:BI15"/>
    <mergeCell ref="CW29:DM29"/>
    <mergeCell ref="CW30:DM30"/>
    <mergeCell ref="CF30:CV30"/>
    <mergeCell ref="BJ16:CE16"/>
    <mergeCell ref="AT16:BI16"/>
    <mergeCell ref="AT17:BI17"/>
    <mergeCell ref="AT21:BI21"/>
    <mergeCell ref="AT18:BI18"/>
    <mergeCell ref="BJ32:CE32"/>
    <mergeCell ref="AT31:BI31"/>
    <mergeCell ref="AT30:BI30"/>
    <mergeCell ref="AT26:BI26"/>
    <mergeCell ref="BJ27:CE27"/>
    <mergeCell ref="CF32:CV32"/>
    <mergeCell ref="CF31:CV31"/>
    <mergeCell ref="CF47:CV47"/>
    <mergeCell ref="V6:EB6"/>
    <mergeCell ref="AN28:AS28"/>
    <mergeCell ref="A47:AM47"/>
    <mergeCell ref="CW33:DM33"/>
    <mergeCell ref="BJ34:CE34"/>
    <mergeCell ref="CF36:CV36"/>
    <mergeCell ref="AT34:BI34"/>
    <mergeCell ref="CW31:DM31"/>
    <mergeCell ref="CW17:DM17"/>
    <mergeCell ref="CF18:CV18"/>
    <mergeCell ref="CF17:CV17"/>
    <mergeCell ref="CW18:DM18"/>
    <mergeCell ref="CW22:DM22"/>
    <mergeCell ref="CW23:DM23"/>
    <mergeCell ref="CW25:DM25"/>
    <mergeCell ref="CF28:CV28"/>
    <mergeCell ref="CF22:CV22"/>
    <mergeCell ref="EX154:FJ154"/>
    <mergeCell ref="EK155:EW155"/>
    <mergeCell ref="EK156:EW156"/>
    <mergeCell ref="EX159:FG159"/>
    <mergeCell ref="EK158:EW158"/>
    <mergeCell ref="EX158:FG158"/>
    <mergeCell ref="EX157:FG157"/>
    <mergeCell ref="EK159:EW159"/>
    <mergeCell ref="EK157:EW157"/>
    <mergeCell ref="CX166:DJ166"/>
    <mergeCell ref="DK199:DW199"/>
    <mergeCell ref="DX261:EJ261"/>
    <mergeCell ref="EK232:EW232"/>
    <mergeCell ref="DX232:EJ232"/>
    <mergeCell ref="EK252:FJ252"/>
    <mergeCell ref="EX234:FG234"/>
    <mergeCell ref="EK234:EW234"/>
    <mergeCell ref="EX232:FG232"/>
    <mergeCell ref="A251:FJ251"/>
    <mergeCell ref="EX278:FJ278"/>
    <mergeCell ref="EK278:EW278"/>
    <mergeCell ref="DK278:DW278"/>
    <mergeCell ref="EX260:FJ260"/>
    <mergeCell ref="EX264:FJ264"/>
    <mergeCell ref="EX263:FJ263"/>
    <mergeCell ref="EX261:FJ261"/>
    <mergeCell ref="DK277:DW277"/>
    <mergeCell ref="DX277:EJ277"/>
    <mergeCell ref="EX270:FG270"/>
    <mergeCell ref="EX269:FE269"/>
    <mergeCell ref="DK265:DW265"/>
    <mergeCell ref="CH278:CW278"/>
    <mergeCell ref="CX278:DJ278"/>
    <mergeCell ref="CH277:CW277"/>
    <mergeCell ref="CI267:CW267"/>
    <mergeCell ref="EK276:FJ276"/>
    <mergeCell ref="EX265:FJ265"/>
    <mergeCell ref="CX271:DJ271"/>
    <mergeCell ref="CH270:CW270"/>
    <mergeCell ref="EK258:EW258"/>
    <mergeCell ref="EX268:FE268"/>
    <mergeCell ref="EX262:FJ262"/>
    <mergeCell ref="EX267:FE267"/>
    <mergeCell ref="EK264:EW264"/>
    <mergeCell ref="EK263:EW263"/>
    <mergeCell ref="EK262:EW262"/>
    <mergeCell ref="EX266:FG266"/>
    <mergeCell ref="EK261:EW261"/>
    <mergeCell ref="EX253:FJ253"/>
    <mergeCell ref="EX254:FJ254"/>
    <mergeCell ref="EK253:EW253"/>
    <mergeCell ref="EK255:EW255"/>
    <mergeCell ref="EK256:EW256"/>
    <mergeCell ref="EX257:FG257"/>
    <mergeCell ref="EK257:EW257"/>
    <mergeCell ref="EK260:EW260"/>
    <mergeCell ref="EK259:EW259"/>
    <mergeCell ref="EK246:EW246"/>
    <mergeCell ref="EK241:EW241"/>
    <mergeCell ref="EK243:EW243"/>
    <mergeCell ref="DX243:EJ243"/>
    <mergeCell ref="DX244:EJ244"/>
    <mergeCell ref="DX245:EJ245"/>
    <mergeCell ref="DX235:EJ235"/>
    <mergeCell ref="EK237:EW237"/>
    <mergeCell ref="DX237:EJ237"/>
    <mergeCell ref="DK236:DW236"/>
    <mergeCell ref="DX236:EJ236"/>
    <mergeCell ref="EK236:EW236"/>
    <mergeCell ref="EK282:EW282"/>
    <mergeCell ref="CX242:DJ242"/>
    <mergeCell ref="CX243:DJ243"/>
    <mergeCell ref="EK247:EW247"/>
    <mergeCell ref="EK254:EW254"/>
    <mergeCell ref="DX267:EJ267"/>
    <mergeCell ref="DX265:EJ265"/>
    <mergeCell ref="EK267:EW267"/>
    <mergeCell ref="EK242:EW242"/>
    <mergeCell ref="DX262:EJ262"/>
    <mergeCell ref="EK284:EW284"/>
    <mergeCell ref="EK279:EW279"/>
    <mergeCell ref="EK280:EW280"/>
    <mergeCell ref="EK269:EW269"/>
    <mergeCell ref="EK281:EW281"/>
    <mergeCell ref="EK283:EW283"/>
    <mergeCell ref="EK277:EW277"/>
    <mergeCell ref="EK271:EW271"/>
    <mergeCell ref="EK272:EW272"/>
    <mergeCell ref="EK274:EW274"/>
    <mergeCell ref="EK285:EW285"/>
    <mergeCell ref="DK287:DW287"/>
    <mergeCell ref="DX284:EJ284"/>
    <mergeCell ref="DX287:EJ287"/>
    <mergeCell ref="DK285:DW285"/>
    <mergeCell ref="EK286:EW286"/>
    <mergeCell ref="EK287:EW287"/>
    <mergeCell ref="DX286:EJ286"/>
    <mergeCell ref="DK284:DW284"/>
    <mergeCell ref="DX285:EJ285"/>
    <mergeCell ref="DX278:EJ278"/>
    <mergeCell ref="DK271:DW271"/>
    <mergeCell ref="DK270:DW270"/>
    <mergeCell ref="DX274:EJ274"/>
    <mergeCell ref="DX271:EJ271"/>
    <mergeCell ref="DX281:EJ281"/>
    <mergeCell ref="DK279:DW279"/>
    <mergeCell ref="DX280:EJ280"/>
    <mergeCell ref="DX279:EJ279"/>
    <mergeCell ref="CH279:CW279"/>
    <mergeCell ref="CX280:DJ280"/>
    <mergeCell ref="CX281:DJ281"/>
    <mergeCell ref="CX279:DJ279"/>
    <mergeCell ref="CH280:CW280"/>
    <mergeCell ref="CH281:CW281"/>
    <mergeCell ref="EK265:EW265"/>
    <mergeCell ref="EK266:EW266"/>
    <mergeCell ref="DX270:EJ270"/>
    <mergeCell ref="EK268:EW268"/>
    <mergeCell ref="DX269:EJ269"/>
    <mergeCell ref="DX266:EJ266"/>
    <mergeCell ref="DX268:EJ268"/>
    <mergeCell ref="CX240:DJ240"/>
    <mergeCell ref="CH239:EJ239"/>
    <mergeCell ref="DX240:EJ240"/>
    <mergeCell ref="DX264:EJ264"/>
    <mergeCell ref="DX241:EJ241"/>
    <mergeCell ref="DX259:EJ259"/>
    <mergeCell ref="DK242:DW242"/>
    <mergeCell ref="CX262:DJ262"/>
    <mergeCell ref="CX258:DJ258"/>
    <mergeCell ref="CX260:DJ260"/>
    <mergeCell ref="EK240:EW240"/>
    <mergeCell ref="DK240:DW240"/>
    <mergeCell ref="EK239:FJ239"/>
    <mergeCell ref="DX263:EJ263"/>
    <mergeCell ref="EK248:EW248"/>
    <mergeCell ref="EK245:EW245"/>
    <mergeCell ref="EK244:EW244"/>
    <mergeCell ref="DX254:EJ254"/>
    <mergeCell ref="DX255:EJ255"/>
    <mergeCell ref="DX246:EJ246"/>
    <mergeCell ref="DX247:EJ247"/>
    <mergeCell ref="DX248:EJ248"/>
    <mergeCell ref="DX253:EJ253"/>
    <mergeCell ref="BU234:CG234"/>
    <mergeCell ref="CX246:DJ246"/>
    <mergeCell ref="CH247:CW247"/>
    <mergeCell ref="DX249:EJ249"/>
    <mergeCell ref="DK249:DW249"/>
    <mergeCell ref="DK253:DW253"/>
    <mergeCell ref="CH240:CW240"/>
    <mergeCell ref="BI224:CL224"/>
    <mergeCell ref="BU223:CG223"/>
    <mergeCell ref="CH202:CW202"/>
    <mergeCell ref="BU232:CG232"/>
    <mergeCell ref="BU229:CG229"/>
    <mergeCell ref="BU213:CG213"/>
    <mergeCell ref="CH208:EJ208"/>
    <mergeCell ref="DX205:EJ205"/>
    <mergeCell ref="CH206:CW206"/>
    <mergeCell ref="BU217:CG217"/>
    <mergeCell ref="BU198:CG198"/>
    <mergeCell ref="BC195:BT195"/>
    <mergeCell ref="BC193:BT193"/>
    <mergeCell ref="BU192:CG192"/>
    <mergeCell ref="BU216:CG216"/>
    <mergeCell ref="BC216:BR216"/>
    <mergeCell ref="BU218:CG218"/>
    <mergeCell ref="BC165:BT165"/>
    <mergeCell ref="BC192:BT192"/>
    <mergeCell ref="BU176:CG176"/>
    <mergeCell ref="BU177:CG177"/>
    <mergeCell ref="BU174:CG175"/>
    <mergeCell ref="BC200:BT200"/>
    <mergeCell ref="BU196:CG196"/>
    <mergeCell ref="A163:AJ163"/>
    <mergeCell ref="A158:AJ158"/>
    <mergeCell ref="A154:AJ154"/>
    <mergeCell ref="AK154:AP154"/>
    <mergeCell ref="A156:AJ156"/>
    <mergeCell ref="A157:AJ157"/>
    <mergeCell ref="CH157:CW157"/>
    <mergeCell ref="A160:CF160"/>
    <mergeCell ref="AK152:AP152"/>
    <mergeCell ref="A152:AJ152"/>
    <mergeCell ref="BC153:BR153"/>
    <mergeCell ref="AQ155:BB155"/>
    <mergeCell ref="BC155:BR155"/>
    <mergeCell ref="A153:AJ153"/>
    <mergeCell ref="AK153:AP153"/>
    <mergeCell ref="BC159:BR159"/>
    <mergeCell ref="AQ168:BB168"/>
    <mergeCell ref="AQ163:BB163"/>
    <mergeCell ref="BC166:BR166"/>
    <mergeCell ref="BC164:BR164"/>
    <mergeCell ref="BC163:BT163"/>
    <mergeCell ref="BC168:BT168"/>
    <mergeCell ref="BC167:BT167"/>
    <mergeCell ref="BU164:CG164"/>
    <mergeCell ref="AQ165:BB165"/>
    <mergeCell ref="AQ159:BB159"/>
    <mergeCell ref="AQ156:BB156"/>
    <mergeCell ref="AQ164:BB164"/>
    <mergeCell ref="BC156:BR156"/>
    <mergeCell ref="CG160:CX160"/>
    <mergeCell ref="BU157:CG157"/>
    <mergeCell ref="CX157:DJ157"/>
    <mergeCell ref="CH159:CW159"/>
    <mergeCell ref="AK155:AP155"/>
    <mergeCell ref="AK156:AP156"/>
    <mergeCell ref="A155:AJ155"/>
    <mergeCell ref="A146:AJ146"/>
    <mergeCell ref="A149:AH149"/>
    <mergeCell ref="A150:AJ150"/>
    <mergeCell ref="AK150:AP150"/>
    <mergeCell ref="A147:AJ147"/>
    <mergeCell ref="A148:AJ148"/>
    <mergeCell ref="A151:AJ151"/>
    <mergeCell ref="AK261:AP261"/>
    <mergeCell ref="AK262:AP262"/>
    <mergeCell ref="A261:AJ261"/>
    <mergeCell ref="AK168:AP168"/>
    <mergeCell ref="A176:AJ176"/>
    <mergeCell ref="AK170:AP170"/>
    <mergeCell ref="AK172:AP172"/>
    <mergeCell ref="AK171:AP171"/>
    <mergeCell ref="A170:AJ170"/>
    <mergeCell ref="A171:AJ171"/>
    <mergeCell ref="A262:AJ262"/>
    <mergeCell ref="BC264:BT264"/>
    <mergeCell ref="BU279:CG279"/>
    <mergeCell ref="BC267:BI267"/>
    <mergeCell ref="BC269:BI269"/>
    <mergeCell ref="BC279:BT279"/>
    <mergeCell ref="BC271:BR271"/>
    <mergeCell ref="BC268:BI268"/>
    <mergeCell ref="BU269:CG269"/>
    <mergeCell ref="AK263:AP263"/>
    <mergeCell ref="BC278:BT278"/>
    <mergeCell ref="BU278:CG278"/>
    <mergeCell ref="BU270:CG270"/>
    <mergeCell ref="BU271:CG271"/>
    <mergeCell ref="BC270:BR270"/>
    <mergeCell ref="BU272:CG272"/>
    <mergeCell ref="A270:AJ270"/>
    <mergeCell ref="AQ265:BB265"/>
    <mergeCell ref="AK268:BB268"/>
    <mergeCell ref="AK270:AP270"/>
    <mergeCell ref="A269:AH269"/>
    <mergeCell ref="AQ270:BB270"/>
    <mergeCell ref="AK269:BB269"/>
    <mergeCell ref="A268:AH268"/>
    <mergeCell ref="A267:AH267"/>
    <mergeCell ref="A266:AJ266"/>
    <mergeCell ref="BC280:BT280"/>
    <mergeCell ref="BC284:BT284"/>
    <mergeCell ref="BC285:BT285"/>
    <mergeCell ref="BC282:BT282"/>
    <mergeCell ref="BC283:BT283"/>
    <mergeCell ref="BC288:BT288"/>
    <mergeCell ref="A296:AJ296"/>
    <mergeCell ref="AK289:AP289"/>
    <mergeCell ref="AQ288:BB288"/>
    <mergeCell ref="AQ290:BB290"/>
    <mergeCell ref="AK296:AP296"/>
    <mergeCell ref="AK292:AP292"/>
    <mergeCell ref="AQ296:BB296"/>
    <mergeCell ref="AQ295:BB295"/>
    <mergeCell ref="BC291:BR291"/>
    <mergeCell ref="AK299:AP299"/>
    <mergeCell ref="AQ299:BB299"/>
    <mergeCell ref="A298:AJ298"/>
    <mergeCell ref="AK298:AP298"/>
    <mergeCell ref="AQ298:BB298"/>
    <mergeCell ref="A299:AJ299"/>
    <mergeCell ref="A280:AJ280"/>
    <mergeCell ref="A285:AJ285"/>
    <mergeCell ref="A287:AJ287"/>
    <mergeCell ref="A281:AJ281"/>
    <mergeCell ref="A306:AJ306"/>
    <mergeCell ref="AK308:AP308"/>
    <mergeCell ref="AK285:AP285"/>
    <mergeCell ref="AK286:AP286"/>
    <mergeCell ref="A290:AJ290"/>
    <mergeCell ref="AK288:AP288"/>
    <mergeCell ref="A302:AJ302"/>
    <mergeCell ref="AK302:AP302"/>
    <mergeCell ref="A305:AJ305"/>
    <mergeCell ref="A307:AJ307"/>
    <mergeCell ref="BC310:BT310"/>
    <mergeCell ref="BU310:CG310"/>
    <mergeCell ref="BU309:CG309"/>
    <mergeCell ref="BC309:BT309"/>
    <mergeCell ref="AK310:AP310"/>
    <mergeCell ref="AK306:AP306"/>
    <mergeCell ref="AK307:AP307"/>
    <mergeCell ref="BU308:CG308"/>
    <mergeCell ref="AQ309:BB309"/>
    <mergeCell ref="AQ308:BB308"/>
    <mergeCell ref="AQ306:BB306"/>
    <mergeCell ref="AQ310:BB310"/>
    <mergeCell ref="BC307:BT307"/>
    <mergeCell ref="BU307:CG307"/>
    <mergeCell ref="BU312:CG312"/>
    <mergeCell ref="EK308:EW308"/>
    <mergeCell ref="EK319:EW319"/>
    <mergeCell ref="EK318:EW318"/>
    <mergeCell ref="DX319:EJ319"/>
    <mergeCell ref="EK309:EW309"/>
    <mergeCell ref="EK311:EW311"/>
    <mergeCell ref="DX311:EJ311"/>
    <mergeCell ref="DX318:EJ318"/>
    <mergeCell ref="EK314:EW314"/>
    <mergeCell ref="A316:FJ316"/>
    <mergeCell ref="EX318:FJ318"/>
    <mergeCell ref="CH319:CW319"/>
    <mergeCell ref="CX319:DJ319"/>
    <mergeCell ref="A317:AJ318"/>
    <mergeCell ref="AK317:AP318"/>
    <mergeCell ref="EX320:FJ320"/>
    <mergeCell ref="DX321:EJ321"/>
    <mergeCell ref="CH318:CW318"/>
    <mergeCell ref="DK318:DW318"/>
    <mergeCell ref="CX318:DJ318"/>
    <mergeCell ref="DK319:DW319"/>
    <mergeCell ref="CH320:CW320"/>
    <mergeCell ref="CH321:CW321"/>
    <mergeCell ref="EX321:FJ321"/>
    <mergeCell ref="AQ321:BB321"/>
    <mergeCell ref="BC317:BT318"/>
    <mergeCell ref="AQ317:BB318"/>
    <mergeCell ref="BU320:CG320"/>
    <mergeCell ref="BC320:BT320"/>
    <mergeCell ref="BU319:CG319"/>
    <mergeCell ref="BC319:BT319"/>
    <mergeCell ref="BC321:BT321"/>
    <mergeCell ref="BU321:CG321"/>
    <mergeCell ref="BC311:BT311"/>
    <mergeCell ref="BC313:BT313"/>
    <mergeCell ref="BC312:BR312"/>
    <mergeCell ref="AQ312:BB312"/>
    <mergeCell ref="BU311:CG311"/>
    <mergeCell ref="AQ320:BB320"/>
    <mergeCell ref="A321:AJ321"/>
    <mergeCell ref="A320:AJ320"/>
    <mergeCell ref="AQ319:BB319"/>
    <mergeCell ref="AK320:AP320"/>
    <mergeCell ref="AK321:AP321"/>
    <mergeCell ref="A319:AJ319"/>
    <mergeCell ref="AK319:AP319"/>
    <mergeCell ref="AQ313:BB313"/>
    <mergeCell ref="AQ287:BB287"/>
    <mergeCell ref="AK287:AP287"/>
    <mergeCell ref="AQ289:BB289"/>
    <mergeCell ref="AQ292:BB292"/>
    <mergeCell ref="AK291:AP291"/>
    <mergeCell ref="AQ291:BB291"/>
    <mergeCell ref="AK290:AP290"/>
    <mergeCell ref="AQ286:BB286"/>
    <mergeCell ref="BC286:BT286"/>
    <mergeCell ref="AQ285:BB285"/>
    <mergeCell ref="AQ284:BB284"/>
    <mergeCell ref="AK283:AP283"/>
    <mergeCell ref="AK284:AP284"/>
    <mergeCell ref="AQ283:BB283"/>
    <mergeCell ref="AQ282:BB282"/>
    <mergeCell ref="AK282:AP282"/>
    <mergeCell ref="AQ278:BB278"/>
    <mergeCell ref="AQ281:BB281"/>
    <mergeCell ref="AK281:AP281"/>
    <mergeCell ref="AQ280:BB280"/>
    <mergeCell ref="AQ279:BB279"/>
    <mergeCell ref="AK278:AP278"/>
    <mergeCell ref="AK279:AP279"/>
    <mergeCell ref="AK280:AP280"/>
    <mergeCell ref="A278:AJ278"/>
    <mergeCell ref="A279:AJ279"/>
    <mergeCell ref="A292:AJ292"/>
    <mergeCell ref="A286:AJ286"/>
    <mergeCell ref="A288:AJ288"/>
    <mergeCell ref="A283:AJ283"/>
    <mergeCell ref="A282:AJ282"/>
    <mergeCell ref="A289:AJ289"/>
    <mergeCell ref="A284:AJ284"/>
    <mergeCell ref="A291:AJ291"/>
    <mergeCell ref="A276:AJ277"/>
    <mergeCell ref="A271:AJ271"/>
    <mergeCell ref="AK271:AP271"/>
    <mergeCell ref="AQ271:BB271"/>
    <mergeCell ref="AK276:AP277"/>
    <mergeCell ref="AQ276:BB277"/>
    <mergeCell ref="A275:FJ275"/>
    <mergeCell ref="EX277:FJ277"/>
    <mergeCell ref="BC276:BT277"/>
    <mergeCell ref="CH271:CW271"/>
    <mergeCell ref="A260:AJ260"/>
    <mergeCell ref="AK260:AP260"/>
    <mergeCell ref="A259:AJ259"/>
    <mergeCell ref="AK259:AP259"/>
    <mergeCell ref="AQ261:BB261"/>
    <mergeCell ref="AQ264:BB264"/>
    <mergeCell ref="AQ259:BB259"/>
    <mergeCell ref="BC259:BR259"/>
    <mergeCell ref="AQ260:BB260"/>
    <mergeCell ref="AQ262:BB262"/>
    <mergeCell ref="BC261:BT261"/>
    <mergeCell ref="BC260:BT260"/>
    <mergeCell ref="BC262:BT262"/>
    <mergeCell ref="BC263:BT263"/>
    <mergeCell ref="AK267:BB267"/>
    <mergeCell ref="AK265:AP265"/>
    <mergeCell ref="A265:AJ265"/>
    <mergeCell ref="A263:AJ263"/>
    <mergeCell ref="AK264:AP264"/>
    <mergeCell ref="A264:AJ264"/>
    <mergeCell ref="AQ263:BB263"/>
    <mergeCell ref="AK266:AP266"/>
    <mergeCell ref="AQ266:BB266"/>
    <mergeCell ref="DX256:EJ256"/>
    <mergeCell ref="DK257:DW257"/>
    <mergeCell ref="CX257:DJ257"/>
    <mergeCell ref="BU256:CG256"/>
    <mergeCell ref="CH256:CW256"/>
    <mergeCell ref="CX256:DJ256"/>
    <mergeCell ref="DK256:DW256"/>
    <mergeCell ref="BU257:CG257"/>
    <mergeCell ref="DX257:EJ257"/>
    <mergeCell ref="CH257:CW257"/>
    <mergeCell ref="A256:AJ256"/>
    <mergeCell ref="AK258:AP258"/>
    <mergeCell ref="A258:AJ258"/>
    <mergeCell ref="BC258:BR258"/>
    <mergeCell ref="AQ258:BB258"/>
    <mergeCell ref="AQ256:BB256"/>
    <mergeCell ref="BC256:BR256"/>
    <mergeCell ref="BC257:BR257"/>
    <mergeCell ref="AQ257:BB257"/>
    <mergeCell ref="A257:AJ257"/>
    <mergeCell ref="AK256:AP256"/>
    <mergeCell ref="AK257:AP257"/>
    <mergeCell ref="CH254:CW254"/>
    <mergeCell ref="CX247:DJ247"/>
    <mergeCell ref="CX248:DJ248"/>
    <mergeCell ref="CX253:DJ253"/>
    <mergeCell ref="CH249:CW249"/>
    <mergeCell ref="CX249:DJ249"/>
    <mergeCell ref="AK249:AP249"/>
    <mergeCell ref="CR250:FG250"/>
    <mergeCell ref="AQ248:BB248"/>
    <mergeCell ref="BU246:CG246"/>
    <mergeCell ref="BU247:CG247"/>
    <mergeCell ref="BC248:BT248"/>
    <mergeCell ref="BU248:CG248"/>
    <mergeCell ref="DK248:DW248"/>
    <mergeCell ref="CH248:CW248"/>
    <mergeCell ref="DK247:DW247"/>
    <mergeCell ref="CH246:CW246"/>
    <mergeCell ref="EK249:EW249"/>
    <mergeCell ref="AK245:AP245"/>
    <mergeCell ref="AQ239:BB240"/>
    <mergeCell ref="AQ244:BB244"/>
    <mergeCell ref="AK241:AP241"/>
    <mergeCell ref="AQ241:BB241"/>
    <mergeCell ref="AQ242:BB242"/>
    <mergeCell ref="AQ243:BB243"/>
    <mergeCell ref="CH245:CW245"/>
    <mergeCell ref="CH244:CW244"/>
    <mergeCell ref="A239:AJ240"/>
    <mergeCell ref="A241:AJ241"/>
    <mergeCell ref="BC244:BR244"/>
    <mergeCell ref="BU242:CG242"/>
    <mergeCell ref="BU241:CG241"/>
    <mergeCell ref="BC243:BT243"/>
    <mergeCell ref="A244:AJ244"/>
    <mergeCell ref="BC241:BT241"/>
    <mergeCell ref="BU239:CG240"/>
    <mergeCell ref="BU243:CG243"/>
    <mergeCell ref="A247:AJ247"/>
    <mergeCell ref="A248:AJ248"/>
    <mergeCell ref="A245:AJ245"/>
    <mergeCell ref="A246:AJ246"/>
    <mergeCell ref="A242:AJ242"/>
    <mergeCell ref="AK242:AP242"/>
    <mergeCell ref="AK244:AP244"/>
    <mergeCell ref="A243:AJ243"/>
    <mergeCell ref="AK243:AP243"/>
    <mergeCell ref="AK232:AP232"/>
    <mergeCell ref="A233:AJ233"/>
    <mergeCell ref="AQ232:BB232"/>
    <mergeCell ref="AK233:AP233"/>
    <mergeCell ref="CX226:DJ226"/>
    <mergeCell ref="DX218:EJ218"/>
    <mergeCell ref="DX219:EJ219"/>
    <mergeCell ref="BU219:CG219"/>
    <mergeCell ref="CH218:CW218"/>
    <mergeCell ref="CX218:DJ218"/>
    <mergeCell ref="CH219:CW219"/>
    <mergeCell ref="DX220:EJ220"/>
    <mergeCell ref="BU220:CG220"/>
    <mergeCell ref="CX222:DJ222"/>
    <mergeCell ref="BC221:BT221"/>
    <mergeCell ref="AK220:AP220"/>
    <mergeCell ref="AQ220:BB220"/>
    <mergeCell ref="AK219:AP219"/>
    <mergeCell ref="AQ219:BB219"/>
    <mergeCell ref="AK221:AP221"/>
    <mergeCell ref="BC220:BT220"/>
    <mergeCell ref="BC219:BT219"/>
    <mergeCell ref="CH220:CW220"/>
    <mergeCell ref="DK220:DW220"/>
    <mergeCell ref="CX220:DJ220"/>
    <mergeCell ref="AK218:AP218"/>
    <mergeCell ref="CX219:DJ219"/>
    <mergeCell ref="DK219:DW219"/>
    <mergeCell ref="DK218:DW218"/>
    <mergeCell ref="CX223:DJ223"/>
    <mergeCell ref="DX223:EJ223"/>
    <mergeCell ref="DX222:EJ222"/>
    <mergeCell ref="DK222:DW222"/>
    <mergeCell ref="DK223:DW223"/>
    <mergeCell ref="DX221:EJ221"/>
    <mergeCell ref="CX221:DJ221"/>
    <mergeCell ref="DK221:DW221"/>
    <mergeCell ref="BU222:CG222"/>
    <mergeCell ref="BU221:CG221"/>
    <mergeCell ref="CH221:CW221"/>
    <mergeCell ref="CH197:CW197"/>
    <mergeCell ref="CH196:CW196"/>
    <mergeCell ref="CH198:CW198"/>
    <mergeCell ref="CX195:DJ195"/>
    <mergeCell ref="CX196:DJ196"/>
    <mergeCell ref="CX197:DJ197"/>
    <mergeCell ref="CH195:CW195"/>
    <mergeCell ref="CX198:DJ198"/>
    <mergeCell ref="AQ192:BB192"/>
    <mergeCell ref="BU187:CG187"/>
    <mergeCell ref="A184:AJ184"/>
    <mergeCell ref="AK184:AP184"/>
    <mergeCell ref="AK185:AP185"/>
    <mergeCell ref="A186:AJ186"/>
    <mergeCell ref="AK186:AP186"/>
    <mergeCell ref="BC187:BR187"/>
    <mergeCell ref="EK143:EW143"/>
    <mergeCell ref="AQ183:BB183"/>
    <mergeCell ref="A185:AJ185"/>
    <mergeCell ref="A183:AJ183"/>
    <mergeCell ref="AK159:AP159"/>
    <mergeCell ref="AK167:AP167"/>
    <mergeCell ref="AK164:AP164"/>
    <mergeCell ref="AK161:AP162"/>
    <mergeCell ref="AK163:AP163"/>
    <mergeCell ref="AQ166:BB166"/>
    <mergeCell ref="EK142:EW142"/>
    <mergeCell ref="DK135:DW135"/>
    <mergeCell ref="DX134:EJ134"/>
    <mergeCell ref="EK139:EW139"/>
    <mergeCell ref="EK136:EW136"/>
    <mergeCell ref="DX138:EJ138"/>
    <mergeCell ref="DK138:DW138"/>
    <mergeCell ref="DX140:EJ140"/>
    <mergeCell ref="DK139:DW139"/>
    <mergeCell ref="DN72:ED72"/>
    <mergeCell ref="EE75:ES75"/>
    <mergeCell ref="ET80:FJ80"/>
    <mergeCell ref="EX115:FJ115"/>
    <mergeCell ref="DX114:EJ114"/>
    <mergeCell ref="EX114:FJ114"/>
    <mergeCell ref="EE81:ES81"/>
    <mergeCell ref="EE73:ES73"/>
    <mergeCell ref="EE91:ES91"/>
    <mergeCell ref="ET92:FG92"/>
    <mergeCell ref="DN67:ED67"/>
    <mergeCell ref="DN69:ED69"/>
    <mergeCell ref="DN65:ED65"/>
    <mergeCell ref="DN71:ED71"/>
    <mergeCell ref="ET65:FJ65"/>
    <mergeCell ref="EE71:ES71"/>
    <mergeCell ref="ET69:FH69"/>
    <mergeCell ref="EE69:ES69"/>
    <mergeCell ref="ET68:FH68"/>
    <mergeCell ref="EE68:ES68"/>
    <mergeCell ref="ET67:FJ67"/>
    <mergeCell ref="EE67:ES67"/>
    <mergeCell ref="EE66:ES66"/>
    <mergeCell ref="ET56:FJ56"/>
    <mergeCell ref="ET70:FH70"/>
    <mergeCell ref="ET72:FJ72"/>
    <mergeCell ref="ET71:FG71"/>
    <mergeCell ref="ET57:FG57"/>
    <mergeCell ref="ET58:FJ58"/>
    <mergeCell ref="ET62:FG62"/>
    <mergeCell ref="ET63:FJ63"/>
    <mergeCell ref="ET66:FJ66"/>
    <mergeCell ref="ET64:FJ64"/>
    <mergeCell ref="EE61:ES61"/>
    <mergeCell ref="EE65:ES65"/>
    <mergeCell ref="EE62:ES62"/>
    <mergeCell ref="EE63:ES63"/>
    <mergeCell ref="ET60:FJ60"/>
    <mergeCell ref="EE64:ES64"/>
    <mergeCell ref="ET108:FJ108"/>
    <mergeCell ref="ET79:FJ79"/>
    <mergeCell ref="ET78:FH78"/>
    <mergeCell ref="ET73:FG73"/>
    <mergeCell ref="ET75:FJ75"/>
    <mergeCell ref="EE70:ES70"/>
    <mergeCell ref="EE89:ES89"/>
    <mergeCell ref="ET61:FJ61"/>
    <mergeCell ref="EE80:ES80"/>
    <mergeCell ref="EE90:ES90"/>
    <mergeCell ref="CH113:EJ113"/>
    <mergeCell ref="CH114:CW114"/>
    <mergeCell ref="DN110:ED110"/>
    <mergeCell ref="EE86:ES86"/>
    <mergeCell ref="EE84:ES84"/>
    <mergeCell ref="EE85:ES85"/>
    <mergeCell ref="EE87:ES87"/>
    <mergeCell ref="EE99:ES99"/>
    <mergeCell ref="ET86:FJ86"/>
    <mergeCell ref="ET83:FG83"/>
    <mergeCell ref="ET81:FJ81"/>
    <mergeCell ref="ET77:FJ77"/>
    <mergeCell ref="ET82:FG82"/>
    <mergeCell ref="ET87:FJ87"/>
    <mergeCell ref="ET88:FJ88"/>
    <mergeCell ref="ET104:FG104"/>
    <mergeCell ref="ET105:FJ105"/>
    <mergeCell ref="ET91:FJ91"/>
    <mergeCell ref="ET94:FJ94"/>
    <mergeCell ref="ET102:FJ102"/>
    <mergeCell ref="A123:AJ123"/>
    <mergeCell ref="AQ135:BB135"/>
    <mergeCell ref="BC125:BT125"/>
    <mergeCell ref="BU125:CG125"/>
    <mergeCell ref="A125:AJ125"/>
    <mergeCell ref="A132:AJ132"/>
    <mergeCell ref="A130:AJ131"/>
    <mergeCell ref="AK134:AP134"/>
    <mergeCell ref="A135:AJ135"/>
    <mergeCell ref="AK126:AP126"/>
    <mergeCell ref="DK140:DW140"/>
    <mergeCell ref="A138:AJ138"/>
    <mergeCell ref="AK138:AP138"/>
    <mergeCell ref="AK133:AP133"/>
    <mergeCell ref="A137:AJ137"/>
    <mergeCell ref="AK136:AP136"/>
    <mergeCell ref="AK137:AP137"/>
    <mergeCell ref="A139:AJ139"/>
    <mergeCell ref="AK139:AP139"/>
    <mergeCell ref="AQ146:BB146"/>
    <mergeCell ref="A134:AJ134"/>
    <mergeCell ref="A128:AJ128"/>
    <mergeCell ref="AK132:AP132"/>
    <mergeCell ref="A143:AJ143"/>
    <mergeCell ref="A144:AJ144"/>
    <mergeCell ref="A145:AJ145"/>
    <mergeCell ref="A142:AJ142"/>
    <mergeCell ref="A141:AJ141"/>
    <mergeCell ref="AK142:AP142"/>
    <mergeCell ref="BC150:BR150"/>
    <mergeCell ref="BC137:BT137"/>
    <mergeCell ref="AK148:AP148"/>
    <mergeCell ref="BC147:BR147"/>
    <mergeCell ref="BC143:BT143"/>
    <mergeCell ref="AQ138:BB138"/>
    <mergeCell ref="AQ140:BB140"/>
    <mergeCell ref="AQ139:BB139"/>
    <mergeCell ref="AK140:AP140"/>
    <mergeCell ref="AQ141:BB141"/>
    <mergeCell ref="BU149:CG149"/>
    <mergeCell ref="AK151:AP151"/>
    <mergeCell ref="AQ151:BB151"/>
    <mergeCell ref="CX146:DJ146"/>
    <mergeCell ref="CX151:DJ151"/>
    <mergeCell ref="BC148:BR148"/>
    <mergeCell ref="AQ148:BB148"/>
    <mergeCell ref="AK147:AP147"/>
    <mergeCell ref="BU151:CG151"/>
    <mergeCell ref="BC151:BR151"/>
    <mergeCell ref="CX168:DJ168"/>
    <mergeCell ref="BU171:CG171"/>
    <mergeCell ref="BC169:BT169"/>
    <mergeCell ref="BC171:BT171"/>
    <mergeCell ref="CH169:CW169"/>
    <mergeCell ref="CH170:CW170"/>
    <mergeCell ref="CX170:DJ170"/>
    <mergeCell ref="CH168:CW168"/>
    <mergeCell ref="BU169:CG169"/>
    <mergeCell ref="BU168:CG168"/>
    <mergeCell ref="AQ150:BB150"/>
    <mergeCell ref="AQ157:BB157"/>
    <mergeCell ref="BC146:BT146"/>
    <mergeCell ref="BC144:BT144"/>
    <mergeCell ref="AQ147:BB147"/>
    <mergeCell ref="AQ152:BB152"/>
    <mergeCell ref="AQ154:BB154"/>
    <mergeCell ref="AQ144:BB144"/>
    <mergeCell ref="AQ153:BB153"/>
    <mergeCell ref="BC149:BI149"/>
    <mergeCell ref="AK149:BB149"/>
    <mergeCell ref="A122:AJ122"/>
    <mergeCell ref="CX126:DJ126"/>
    <mergeCell ref="A129:CF129"/>
    <mergeCell ref="AQ128:BB128"/>
    <mergeCell ref="A127:AJ127"/>
    <mergeCell ref="BC128:BT128"/>
    <mergeCell ref="BU128:CG128"/>
    <mergeCell ref="AK127:AP127"/>
    <mergeCell ref="BU144:CG144"/>
    <mergeCell ref="A126:AJ126"/>
    <mergeCell ref="AK122:AP122"/>
    <mergeCell ref="EX181:FG181"/>
    <mergeCell ref="EK181:EW181"/>
    <mergeCell ref="EX171:FJ171"/>
    <mergeCell ref="EK171:EW171"/>
    <mergeCell ref="EX180:FG180"/>
    <mergeCell ref="CY173:FG173"/>
    <mergeCell ref="EK176:EW176"/>
    <mergeCell ref="CX171:DJ171"/>
    <mergeCell ref="EK178:EW178"/>
    <mergeCell ref="DX176:EJ176"/>
    <mergeCell ref="CX181:DJ181"/>
    <mergeCell ref="CX179:DJ179"/>
    <mergeCell ref="CX178:DJ178"/>
    <mergeCell ref="EK177:EW177"/>
    <mergeCell ref="DK177:DW177"/>
    <mergeCell ref="DK178:DW178"/>
    <mergeCell ref="DK179:DW179"/>
    <mergeCell ref="EK180:EW180"/>
    <mergeCell ref="DK171:DW171"/>
    <mergeCell ref="EK172:EW172"/>
    <mergeCell ref="DX177:EJ177"/>
    <mergeCell ref="CH174:EJ174"/>
    <mergeCell ref="CX175:DJ175"/>
    <mergeCell ref="DX175:EJ175"/>
    <mergeCell ref="DX172:EJ172"/>
    <mergeCell ref="DK172:DW172"/>
    <mergeCell ref="CH175:CW175"/>
    <mergeCell ref="CH172:CW172"/>
    <mergeCell ref="DK170:DW170"/>
    <mergeCell ref="DK183:DW183"/>
    <mergeCell ref="DK182:DW182"/>
    <mergeCell ref="CH185:CW185"/>
    <mergeCell ref="CH177:CW177"/>
    <mergeCell ref="CH176:CW176"/>
    <mergeCell ref="CX177:DJ177"/>
    <mergeCell ref="CX172:DJ172"/>
    <mergeCell ref="DK185:DW185"/>
    <mergeCell ref="CX180:DJ180"/>
    <mergeCell ref="CH165:CW165"/>
    <mergeCell ref="CH167:CW167"/>
    <mergeCell ref="CH210:CW210"/>
    <mergeCell ref="DK210:DW210"/>
    <mergeCell ref="CH205:CW205"/>
    <mergeCell ref="CX206:DJ206"/>
    <mergeCell ref="CX209:DJ209"/>
    <mergeCell ref="CH209:CW209"/>
    <mergeCell ref="DK200:DW200"/>
    <mergeCell ref="DK203:DW203"/>
    <mergeCell ref="CX205:DJ205"/>
    <mergeCell ref="CH200:CW200"/>
    <mergeCell ref="CH201:CW201"/>
    <mergeCell ref="CX201:DJ201"/>
    <mergeCell ref="CX203:DJ203"/>
    <mergeCell ref="CX202:DJ202"/>
    <mergeCell ref="CH203:CW203"/>
    <mergeCell ref="CX200:DJ200"/>
    <mergeCell ref="EX185:FG185"/>
    <mergeCell ref="DX213:EJ213"/>
    <mergeCell ref="EK209:EW209"/>
    <mergeCell ref="EK210:EW210"/>
    <mergeCell ref="EX210:FJ210"/>
    <mergeCell ref="EX209:FJ209"/>
    <mergeCell ref="EX200:FJ200"/>
    <mergeCell ref="EX201:FG201"/>
    <mergeCell ref="EK200:EW200"/>
    <mergeCell ref="EK204:EW204"/>
    <mergeCell ref="EX120:FJ120"/>
    <mergeCell ref="EK117:EW117"/>
    <mergeCell ref="EX146:FJ146"/>
    <mergeCell ref="EX147:FG147"/>
    <mergeCell ref="EX137:FJ137"/>
    <mergeCell ref="EX141:FJ141"/>
    <mergeCell ref="EX139:FJ139"/>
    <mergeCell ref="EX119:FJ119"/>
    <mergeCell ref="EK138:EW138"/>
    <mergeCell ref="EK135:EW135"/>
    <mergeCell ref="EX153:FG153"/>
    <mergeCell ref="EX142:FJ142"/>
    <mergeCell ref="EK120:EW120"/>
    <mergeCell ref="DX120:EJ120"/>
    <mergeCell ref="EK149:EW149"/>
    <mergeCell ref="EK140:EW140"/>
    <mergeCell ref="EK141:EW141"/>
    <mergeCell ref="EK134:EW134"/>
    <mergeCell ref="EK133:EW133"/>
    <mergeCell ref="EK130:FJ130"/>
    <mergeCell ref="DX119:EJ119"/>
    <mergeCell ref="CX118:DJ118"/>
    <mergeCell ref="EX117:FJ117"/>
    <mergeCell ref="DX115:EJ115"/>
    <mergeCell ref="EX116:FJ116"/>
    <mergeCell ref="CX115:DJ115"/>
    <mergeCell ref="DK115:DW115"/>
    <mergeCell ref="EK116:EW116"/>
    <mergeCell ref="EK115:EW115"/>
    <mergeCell ref="DX116:EJ116"/>
    <mergeCell ref="CW108:DM108"/>
    <mergeCell ref="DK114:DW114"/>
    <mergeCell ref="EK114:EW114"/>
    <mergeCell ref="EK148:EW148"/>
    <mergeCell ref="DK142:DW142"/>
    <mergeCell ref="EK147:EW147"/>
    <mergeCell ref="CH145:CW145"/>
    <mergeCell ref="EE108:ES108"/>
    <mergeCell ref="DK144:DW144"/>
    <mergeCell ref="EK137:EW137"/>
    <mergeCell ref="CF106:CV106"/>
    <mergeCell ref="CF109:CV109"/>
    <mergeCell ref="CF104:CV104"/>
    <mergeCell ref="EE104:ES104"/>
    <mergeCell ref="CF105:CV105"/>
    <mergeCell ref="DN108:ED108"/>
    <mergeCell ref="EE105:ES105"/>
    <mergeCell ref="CW105:DM105"/>
    <mergeCell ref="CW106:DM106"/>
    <mergeCell ref="CW109:DM109"/>
    <mergeCell ref="CF103:CV103"/>
    <mergeCell ref="CF102:CV102"/>
    <mergeCell ref="DN102:ED102"/>
    <mergeCell ref="DN100:ED100"/>
    <mergeCell ref="CW103:DM103"/>
    <mergeCell ref="CW102:DM102"/>
    <mergeCell ref="CF100:CV100"/>
    <mergeCell ref="CF101:CV101"/>
    <mergeCell ref="CW101:DM101"/>
    <mergeCell ref="DN103:ED103"/>
    <mergeCell ref="CW100:DM100"/>
    <mergeCell ref="CF91:CV91"/>
    <mergeCell ref="ET98:FJ98"/>
    <mergeCell ref="CF95:CV95"/>
    <mergeCell ref="ET95:FJ95"/>
    <mergeCell ref="ET96:FJ96"/>
    <mergeCell ref="ET93:FJ93"/>
    <mergeCell ref="ET97:FJ97"/>
    <mergeCell ref="ET99:FJ99"/>
    <mergeCell ref="EE100:ES100"/>
    <mergeCell ref="AT60:BI60"/>
    <mergeCell ref="AT62:BI62"/>
    <mergeCell ref="AT64:BI64"/>
    <mergeCell ref="AT61:BI61"/>
    <mergeCell ref="AT66:BI66"/>
    <mergeCell ref="CF68:CV68"/>
    <mergeCell ref="AT68:BI68"/>
    <mergeCell ref="CF67:CV67"/>
    <mergeCell ref="BJ66:CE66"/>
    <mergeCell ref="BJ68:CE68"/>
    <mergeCell ref="BJ67:CE67"/>
    <mergeCell ref="AT67:BI67"/>
    <mergeCell ref="AT57:BI57"/>
    <mergeCell ref="AN67:AS67"/>
    <mergeCell ref="AT63:BI63"/>
    <mergeCell ref="AT59:BI59"/>
    <mergeCell ref="AT65:BI65"/>
    <mergeCell ref="AN61:AS61"/>
    <mergeCell ref="AN59:AS59"/>
    <mergeCell ref="AN65:AS65"/>
    <mergeCell ref="AN66:AS66"/>
    <mergeCell ref="AT58:BI58"/>
    <mergeCell ref="DN101:ED101"/>
    <mergeCell ref="CW98:DM98"/>
    <mergeCell ref="CF92:CV92"/>
    <mergeCell ref="CF93:CV93"/>
    <mergeCell ref="CW96:DM96"/>
    <mergeCell ref="CW97:DM97"/>
    <mergeCell ref="CF96:CV96"/>
    <mergeCell ref="CW94:DM94"/>
    <mergeCell ref="CF94:CV94"/>
    <mergeCell ref="CF98:CV98"/>
    <mergeCell ref="CF99:CV99"/>
    <mergeCell ref="DN98:ED98"/>
    <mergeCell ref="DN97:ED97"/>
    <mergeCell ref="DN95:ED95"/>
    <mergeCell ref="DN96:ED96"/>
    <mergeCell ref="CF97:CV97"/>
    <mergeCell ref="AN69:AS69"/>
    <mergeCell ref="A68:AM68"/>
    <mergeCell ref="AN74:AS74"/>
    <mergeCell ref="AN75:AS75"/>
    <mergeCell ref="AN72:AS72"/>
    <mergeCell ref="A74:AM74"/>
    <mergeCell ref="A72:AM72"/>
    <mergeCell ref="AN70:AS70"/>
    <mergeCell ref="AN73:AS73"/>
    <mergeCell ref="A75:AM75"/>
    <mergeCell ref="A71:AM71"/>
    <mergeCell ref="A66:AM66"/>
    <mergeCell ref="A69:AM69"/>
    <mergeCell ref="A64:AM64"/>
    <mergeCell ref="A79:AM79"/>
    <mergeCell ref="A60:AM60"/>
    <mergeCell ref="AN47:AS47"/>
    <mergeCell ref="A46:AM46"/>
    <mergeCell ref="AN57:AS57"/>
    <mergeCell ref="A50:AM50"/>
    <mergeCell ref="AN50:AS50"/>
    <mergeCell ref="A51:AM51"/>
    <mergeCell ref="A53:AM53"/>
    <mergeCell ref="A58:AM58"/>
    <mergeCell ref="A40:AM40"/>
    <mergeCell ref="AN40:AS40"/>
    <mergeCell ref="A52:AM52"/>
    <mergeCell ref="A54:AM54"/>
    <mergeCell ref="AN44:AS44"/>
    <mergeCell ref="AN46:AS46"/>
    <mergeCell ref="A49:AM49"/>
    <mergeCell ref="AN49:AS49"/>
    <mergeCell ref="A41:AM41"/>
    <mergeCell ref="AN41:AS41"/>
    <mergeCell ref="A77:AM77"/>
    <mergeCell ref="A55:AM55"/>
    <mergeCell ref="AN55:AS55"/>
    <mergeCell ref="AN51:AS51"/>
    <mergeCell ref="A73:AM73"/>
    <mergeCell ref="AN58:AS58"/>
    <mergeCell ref="A57:AM57"/>
    <mergeCell ref="A62:AM62"/>
    <mergeCell ref="A59:AM59"/>
    <mergeCell ref="A65:AM65"/>
    <mergeCell ref="AN100:AS100"/>
    <mergeCell ref="AT77:BI77"/>
    <mergeCell ref="A61:AM61"/>
    <mergeCell ref="A70:AM70"/>
    <mergeCell ref="AN62:AS62"/>
    <mergeCell ref="AN63:AS63"/>
    <mergeCell ref="AN64:AS64"/>
    <mergeCell ref="AN68:AS68"/>
    <mergeCell ref="A63:AM63"/>
    <mergeCell ref="A67:AM67"/>
    <mergeCell ref="A95:AM95"/>
    <mergeCell ref="A119:AJ119"/>
    <mergeCell ref="AK119:AP119"/>
    <mergeCell ref="AK118:AP118"/>
    <mergeCell ref="A96:AM96"/>
    <mergeCell ref="AN97:AS97"/>
    <mergeCell ref="A101:AM101"/>
    <mergeCell ref="AN99:AS99"/>
    <mergeCell ref="A99:AM99"/>
    <mergeCell ref="AN102:AS102"/>
    <mergeCell ref="A86:AK86"/>
    <mergeCell ref="A87:AK87"/>
    <mergeCell ref="A88:AM88"/>
    <mergeCell ref="AN88:AS88"/>
    <mergeCell ref="A91:AM91"/>
    <mergeCell ref="AK121:AP121"/>
    <mergeCell ref="A89:AM89"/>
    <mergeCell ref="A93:AM93"/>
    <mergeCell ref="A94:AM94"/>
    <mergeCell ref="A92:AM92"/>
    <mergeCell ref="A97:AM97"/>
    <mergeCell ref="A100:AM100"/>
    <mergeCell ref="A90:AM90"/>
    <mergeCell ref="AN98:AS98"/>
    <mergeCell ref="A120:AJ120"/>
    <mergeCell ref="AN82:AS82"/>
    <mergeCell ref="AT85:BI85"/>
    <mergeCell ref="AK115:AP115"/>
    <mergeCell ref="A117:AJ117"/>
    <mergeCell ref="A111:FG111"/>
    <mergeCell ref="CH117:CW117"/>
    <mergeCell ref="A116:AJ116"/>
    <mergeCell ref="A115:AJ115"/>
    <mergeCell ref="DK116:DW116"/>
    <mergeCell ref="EK113:FJ113"/>
    <mergeCell ref="BU113:CG114"/>
    <mergeCell ref="A76:AM76"/>
    <mergeCell ref="AT78:BI78"/>
    <mergeCell ref="A78:AM78"/>
    <mergeCell ref="AN78:AS78"/>
    <mergeCell ref="AN77:AS77"/>
    <mergeCell ref="AT76:BI76"/>
    <mergeCell ref="AN76:AS76"/>
    <mergeCell ref="A85:AM85"/>
    <mergeCell ref="AQ116:BB116"/>
    <mergeCell ref="CH115:CW115"/>
    <mergeCell ref="A109:AM109"/>
    <mergeCell ref="AN109:AS109"/>
    <mergeCell ref="A110:AM110"/>
    <mergeCell ref="A113:AJ114"/>
    <mergeCell ref="AT113:BB114"/>
    <mergeCell ref="AK113:AP114"/>
    <mergeCell ref="AT109:BI109"/>
    <mergeCell ref="AN110:AS110"/>
    <mergeCell ref="BJ102:CE102"/>
    <mergeCell ref="BJ103:CE103"/>
    <mergeCell ref="A104:AM104"/>
    <mergeCell ref="AN104:AS104"/>
    <mergeCell ref="A103:AM103"/>
    <mergeCell ref="AN103:AS103"/>
    <mergeCell ref="AT104:BI104"/>
    <mergeCell ref="BJ100:CE100"/>
    <mergeCell ref="A107:AM107"/>
    <mergeCell ref="BJ105:CE105"/>
    <mergeCell ref="AT101:BI101"/>
    <mergeCell ref="AT102:BI102"/>
    <mergeCell ref="AT100:BI100"/>
    <mergeCell ref="A106:AM106"/>
    <mergeCell ref="A102:AM102"/>
    <mergeCell ref="A105:AM105"/>
    <mergeCell ref="AN105:AS105"/>
    <mergeCell ref="BJ84:CE84"/>
    <mergeCell ref="AT86:BI86"/>
    <mergeCell ref="BJ98:CE98"/>
    <mergeCell ref="BJ95:CE95"/>
    <mergeCell ref="AT84:BI84"/>
    <mergeCell ref="AT89:BI89"/>
    <mergeCell ref="AT88:BI88"/>
    <mergeCell ref="BJ97:CE97"/>
    <mergeCell ref="BJ96:CE96"/>
    <mergeCell ref="BJ99:CE99"/>
    <mergeCell ref="AT98:BI98"/>
    <mergeCell ref="AT99:BI99"/>
    <mergeCell ref="AT91:BI91"/>
    <mergeCell ref="AT97:BI97"/>
    <mergeCell ref="BJ93:CE93"/>
    <mergeCell ref="AT96:BI96"/>
    <mergeCell ref="BJ92:CE92"/>
    <mergeCell ref="BJ74:CE74"/>
    <mergeCell ref="BJ89:CE89"/>
    <mergeCell ref="BJ82:CE82"/>
    <mergeCell ref="BJ90:CE90"/>
    <mergeCell ref="BJ83:CE83"/>
    <mergeCell ref="BJ88:CE88"/>
    <mergeCell ref="BJ85:CE85"/>
    <mergeCell ref="BJ87:CE87"/>
    <mergeCell ref="BJ86:CE86"/>
    <mergeCell ref="BJ79:CE79"/>
    <mergeCell ref="CF62:CV62"/>
    <mergeCell ref="AT40:BI40"/>
    <mergeCell ref="BJ40:CE40"/>
    <mergeCell ref="CF40:CV40"/>
    <mergeCell ref="CF59:CV59"/>
    <mergeCell ref="BJ43:CE43"/>
    <mergeCell ref="BJ47:CE47"/>
    <mergeCell ref="BJ42:CE42"/>
    <mergeCell ref="AT41:BI41"/>
    <mergeCell ref="BJ55:CE55"/>
    <mergeCell ref="CF61:CV61"/>
    <mergeCell ref="CF55:CV55"/>
    <mergeCell ref="BJ60:CE60"/>
    <mergeCell ref="BJ57:CE57"/>
    <mergeCell ref="CF56:CV56"/>
    <mergeCell ref="BJ58:CE58"/>
    <mergeCell ref="BJ59:CE59"/>
    <mergeCell ref="CF60:CV60"/>
    <mergeCell ref="CF57:CV57"/>
    <mergeCell ref="CF53:CV53"/>
    <mergeCell ref="BJ54:CE54"/>
    <mergeCell ref="CF58:CV58"/>
    <mergeCell ref="BJ56:CE56"/>
    <mergeCell ref="A136:AJ136"/>
    <mergeCell ref="A133:AJ133"/>
    <mergeCell ref="BJ104:CE104"/>
    <mergeCell ref="BJ101:CE101"/>
    <mergeCell ref="BC132:BT132"/>
    <mergeCell ref="BC135:BT135"/>
    <mergeCell ref="BU120:CG120"/>
    <mergeCell ref="AT108:BI108"/>
    <mergeCell ref="CF107:CV107"/>
    <mergeCell ref="BJ107:CE107"/>
    <mergeCell ref="AQ143:BB143"/>
    <mergeCell ref="AK144:AP144"/>
    <mergeCell ref="AK143:AP143"/>
    <mergeCell ref="AK145:AP145"/>
    <mergeCell ref="AK146:AP146"/>
    <mergeCell ref="A161:AJ162"/>
    <mergeCell ref="A164:AJ164"/>
    <mergeCell ref="A182:AJ182"/>
    <mergeCell ref="A174:AJ175"/>
    <mergeCell ref="A172:AJ172"/>
    <mergeCell ref="A180:AJ180"/>
    <mergeCell ref="A181:AJ181"/>
    <mergeCell ref="A178:AJ178"/>
    <mergeCell ref="A179:AJ179"/>
    <mergeCell ref="AK179:AP179"/>
    <mergeCell ref="AK176:AP176"/>
    <mergeCell ref="A165:AJ165"/>
    <mergeCell ref="AK178:AP178"/>
    <mergeCell ref="AK166:AP166"/>
    <mergeCell ref="AK165:AP165"/>
    <mergeCell ref="A166:AJ166"/>
    <mergeCell ref="AK177:AP177"/>
    <mergeCell ref="AK169:AP169"/>
    <mergeCell ref="A177:AJ177"/>
    <mergeCell ref="AK182:AP182"/>
    <mergeCell ref="AQ182:BB182"/>
    <mergeCell ref="AK174:AP175"/>
    <mergeCell ref="AQ181:BB181"/>
    <mergeCell ref="AK180:AP180"/>
    <mergeCell ref="AQ174:BB175"/>
    <mergeCell ref="AK181:AP181"/>
    <mergeCell ref="AQ178:BB178"/>
    <mergeCell ref="AQ180:BB180"/>
    <mergeCell ref="AQ179:BB179"/>
    <mergeCell ref="AQ176:BB176"/>
    <mergeCell ref="AQ177:BB177"/>
    <mergeCell ref="A167:AJ167"/>
    <mergeCell ref="AQ167:BB167"/>
    <mergeCell ref="A169:AJ169"/>
    <mergeCell ref="A168:AJ168"/>
    <mergeCell ref="AQ170:BB170"/>
    <mergeCell ref="AQ172:BB172"/>
    <mergeCell ref="AQ171:BB171"/>
    <mergeCell ref="AQ169:BB169"/>
    <mergeCell ref="CH182:CW182"/>
    <mergeCell ref="CX186:DJ186"/>
    <mergeCell ref="CH180:CW180"/>
    <mergeCell ref="CH191:CW191"/>
    <mergeCell ref="CH187:CW187"/>
    <mergeCell ref="CH183:CW183"/>
    <mergeCell ref="CH184:CW184"/>
    <mergeCell ref="CX184:DJ184"/>
    <mergeCell ref="CX183:DJ183"/>
    <mergeCell ref="CH186:CW186"/>
    <mergeCell ref="AQ216:BB216"/>
    <mergeCell ref="BU178:CG178"/>
    <mergeCell ref="BU190:CG191"/>
    <mergeCell ref="BU182:CG182"/>
    <mergeCell ref="BU186:CG186"/>
    <mergeCell ref="BC179:BT179"/>
    <mergeCell ref="BC178:BT178"/>
    <mergeCell ref="BC182:BR182"/>
    <mergeCell ref="BU215:CG215"/>
    <mergeCell ref="AQ186:BB186"/>
    <mergeCell ref="BC255:BT255"/>
    <mergeCell ref="AQ254:BB254"/>
    <mergeCell ref="AQ255:BB255"/>
    <mergeCell ref="AQ223:BB223"/>
    <mergeCell ref="BC225:BT226"/>
    <mergeCell ref="AQ247:BB247"/>
    <mergeCell ref="AQ245:BB245"/>
    <mergeCell ref="BC223:BT223"/>
    <mergeCell ref="BC254:BT254"/>
    <mergeCell ref="A250:BH250"/>
    <mergeCell ref="A194:AJ194"/>
    <mergeCell ref="AK193:AP193"/>
    <mergeCell ref="AK187:AP187"/>
    <mergeCell ref="AK192:AP192"/>
    <mergeCell ref="AK194:AP194"/>
    <mergeCell ref="A193:AJ193"/>
    <mergeCell ref="AK195:AP195"/>
    <mergeCell ref="BC246:BT246"/>
    <mergeCell ref="BC229:BT229"/>
    <mergeCell ref="BC222:BT222"/>
    <mergeCell ref="BC227:BT227"/>
    <mergeCell ref="BC232:BR232"/>
    <mergeCell ref="BC239:BT240"/>
    <mergeCell ref="BC235:BR235"/>
    <mergeCell ref="BC237:BT237"/>
    <mergeCell ref="AQ221:BB221"/>
    <mergeCell ref="AQ222:BB222"/>
    <mergeCell ref="AQ225:BB226"/>
    <mergeCell ref="BC217:BT217"/>
    <mergeCell ref="BC218:BT218"/>
    <mergeCell ref="AQ218:BB218"/>
    <mergeCell ref="A224:BH224"/>
    <mergeCell ref="A222:AJ222"/>
    <mergeCell ref="AK225:AP226"/>
    <mergeCell ref="AK223:AP223"/>
    <mergeCell ref="AK217:AP217"/>
    <mergeCell ref="AQ215:BB215"/>
    <mergeCell ref="BC215:BR215"/>
    <mergeCell ref="AK239:AP240"/>
    <mergeCell ref="AQ234:BB234"/>
    <mergeCell ref="AK234:AP234"/>
    <mergeCell ref="AK228:AP228"/>
    <mergeCell ref="AK227:AP227"/>
    <mergeCell ref="AQ228:BB228"/>
    <mergeCell ref="AQ227:BB227"/>
    <mergeCell ref="AQ230:BB230"/>
    <mergeCell ref="BC242:BT242"/>
    <mergeCell ref="BC252:BT253"/>
    <mergeCell ref="BC247:BT247"/>
    <mergeCell ref="AK252:AP253"/>
    <mergeCell ref="BI250:CQ250"/>
    <mergeCell ref="BC245:BT245"/>
    <mergeCell ref="BU245:CG245"/>
    <mergeCell ref="AK248:AP248"/>
    <mergeCell ref="AK246:AP246"/>
    <mergeCell ref="AQ246:BB246"/>
    <mergeCell ref="A252:AJ253"/>
    <mergeCell ref="AQ252:BB253"/>
    <mergeCell ref="AQ231:BB231"/>
    <mergeCell ref="AK229:AP229"/>
    <mergeCell ref="AK231:AP231"/>
    <mergeCell ref="AQ229:BB229"/>
    <mergeCell ref="A229:AJ229"/>
    <mergeCell ref="AK230:AP230"/>
    <mergeCell ref="A232:AJ232"/>
    <mergeCell ref="AQ233:BB233"/>
    <mergeCell ref="AK196:AP196"/>
    <mergeCell ref="BC198:BT198"/>
    <mergeCell ref="AK197:AP197"/>
    <mergeCell ref="BC196:BT196"/>
    <mergeCell ref="BU194:CG194"/>
    <mergeCell ref="AQ190:BB191"/>
    <mergeCell ref="AQ197:BB197"/>
    <mergeCell ref="AQ195:BB195"/>
    <mergeCell ref="AQ196:BB196"/>
    <mergeCell ref="AQ194:BB194"/>
    <mergeCell ref="BC190:BT191"/>
    <mergeCell ref="BC194:BT194"/>
    <mergeCell ref="BC197:BT197"/>
    <mergeCell ref="AQ193:BB193"/>
    <mergeCell ref="A195:AJ195"/>
    <mergeCell ref="BU195:CG195"/>
    <mergeCell ref="BC186:BR186"/>
    <mergeCell ref="BU193:CG193"/>
    <mergeCell ref="AQ187:BB187"/>
    <mergeCell ref="A188:FG188"/>
    <mergeCell ref="CH194:CW194"/>
    <mergeCell ref="A190:AJ191"/>
    <mergeCell ref="A187:AJ187"/>
    <mergeCell ref="A192:AJ192"/>
    <mergeCell ref="AQ210:BB210"/>
    <mergeCell ref="BC201:BR201"/>
    <mergeCell ref="BU201:CG201"/>
    <mergeCell ref="BU197:CG197"/>
    <mergeCell ref="BU199:CG199"/>
    <mergeCell ref="BU200:CG200"/>
    <mergeCell ref="AQ198:BB198"/>
    <mergeCell ref="AQ201:BB201"/>
    <mergeCell ref="AQ199:BB199"/>
    <mergeCell ref="AQ203:BB203"/>
    <mergeCell ref="AQ208:BB209"/>
    <mergeCell ref="AQ217:BB217"/>
    <mergeCell ref="AK215:AP215"/>
    <mergeCell ref="BU214:CG214"/>
    <mergeCell ref="BU211:CG211"/>
    <mergeCell ref="BC211:BT211"/>
    <mergeCell ref="BC214:BT214"/>
    <mergeCell ref="AK211:AP211"/>
    <mergeCell ref="AK216:AP216"/>
    <mergeCell ref="AQ211:BB211"/>
    <mergeCell ref="A214:AJ214"/>
    <mergeCell ref="A211:AJ211"/>
    <mergeCell ref="BC212:BT212"/>
    <mergeCell ref="AQ214:BB214"/>
    <mergeCell ref="AQ212:BB212"/>
    <mergeCell ref="A213:AJ213"/>
    <mergeCell ref="AQ213:BB213"/>
    <mergeCell ref="BC213:BR213"/>
    <mergeCell ref="AK201:AP201"/>
    <mergeCell ref="AK203:AP203"/>
    <mergeCell ref="AK200:AP200"/>
    <mergeCell ref="BU205:CG205"/>
    <mergeCell ref="AQ202:BB202"/>
    <mergeCell ref="AQ200:BB200"/>
    <mergeCell ref="AK213:AP213"/>
    <mergeCell ref="AK212:AP212"/>
    <mergeCell ref="AK214:AP214"/>
    <mergeCell ref="AK202:AP202"/>
    <mergeCell ref="AK206:AP206"/>
    <mergeCell ref="AK210:AP210"/>
    <mergeCell ref="BC199:BT199"/>
    <mergeCell ref="A215:AJ215"/>
    <mergeCell ref="A208:AJ209"/>
    <mergeCell ref="A205:AJ205"/>
    <mergeCell ref="A210:AJ210"/>
    <mergeCell ref="A212:AJ212"/>
    <mergeCell ref="BC206:BT206"/>
    <mergeCell ref="BC210:BT210"/>
    <mergeCell ref="AK208:AP209"/>
    <mergeCell ref="AK199:AP199"/>
    <mergeCell ref="CH166:CW166"/>
    <mergeCell ref="BC185:BR185"/>
    <mergeCell ref="BC183:BR183"/>
    <mergeCell ref="CH178:CW178"/>
    <mergeCell ref="BU185:CG185"/>
    <mergeCell ref="BC180:BT180"/>
    <mergeCell ref="BC170:BR170"/>
    <mergeCell ref="BC184:BR184"/>
    <mergeCell ref="BU183:CG183"/>
    <mergeCell ref="BU184:CG184"/>
    <mergeCell ref="CX167:DJ167"/>
    <mergeCell ref="CF65:CV65"/>
    <mergeCell ref="BU165:CG165"/>
    <mergeCell ref="BU166:CG166"/>
    <mergeCell ref="CH151:CW151"/>
    <mergeCell ref="BU154:CG154"/>
    <mergeCell ref="CH155:CW155"/>
    <mergeCell ref="BU156:CG156"/>
    <mergeCell ref="BU155:CG155"/>
    <mergeCell ref="CW65:DM65"/>
    <mergeCell ref="BU172:CG172"/>
    <mergeCell ref="BC172:BR172"/>
    <mergeCell ref="BU170:CG170"/>
    <mergeCell ref="CH181:CW181"/>
    <mergeCell ref="CG173:CX173"/>
    <mergeCell ref="A173:CD173"/>
    <mergeCell ref="BC176:BT176"/>
    <mergeCell ref="BC177:BR177"/>
    <mergeCell ref="BC174:BT175"/>
    <mergeCell ref="CX176:DJ176"/>
    <mergeCell ref="BU145:CG145"/>
    <mergeCell ref="BU161:CG162"/>
    <mergeCell ref="BU158:CG158"/>
    <mergeCell ref="BU159:CG159"/>
    <mergeCell ref="BU150:CG150"/>
    <mergeCell ref="BU147:CG147"/>
    <mergeCell ref="BU153:CG153"/>
    <mergeCell ref="BU152:CG152"/>
    <mergeCell ref="BU146:CG146"/>
    <mergeCell ref="BU148:CG148"/>
    <mergeCell ref="BU143:CG143"/>
    <mergeCell ref="CX135:DJ135"/>
    <mergeCell ref="CH133:CW133"/>
    <mergeCell ref="CH135:CW135"/>
    <mergeCell ref="CH137:CW137"/>
    <mergeCell ref="CH136:CW136"/>
    <mergeCell ref="BU136:CG136"/>
    <mergeCell ref="CH141:CW141"/>
    <mergeCell ref="CX141:DJ141"/>
    <mergeCell ref="BU138:CG138"/>
    <mergeCell ref="BU142:CG142"/>
    <mergeCell ref="CX138:DJ138"/>
    <mergeCell ref="BU141:CG141"/>
    <mergeCell ref="BU132:CG132"/>
    <mergeCell ref="BU139:CG139"/>
    <mergeCell ref="BU133:CG133"/>
    <mergeCell ref="CX152:DJ152"/>
    <mergeCell ref="CX150:DJ150"/>
    <mergeCell ref="CH140:CW140"/>
    <mergeCell ref="CX140:DJ140"/>
    <mergeCell ref="CH144:CW144"/>
    <mergeCell ref="CX142:DJ142"/>
    <mergeCell ref="CH148:CW148"/>
    <mergeCell ref="A228:AJ228"/>
    <mergeCell ref="AK198:AP198"/>
    <mergeCell ref="A197:AJ197"/>
    <mergeCell ref="A198:AJ198"/>
    <mergeCell ref="A206:AJ206"/>
    <mergeCell ref="A204:AJ204"/>
    <mergeCell ref="A203:AJ203"/>
    <mergeCell ref="A225:AJ226"/>
    <mergeCell ref="A223:AJ223"/>
    <mergeCell ref="A216:AJ216"/>
    <mergeCell ref="A227:AJ227"/>
    <mergeCell ref="AK222:AP222"/>
    <mergeCell ref="A230:AJ230"/>
    <mergeCell ref="AK204:AP204"/>
    <mergeCell ref="AK205:AP205"/>
    <mergeCell ref="A217:AJ217"/>
    <mergeCell ref="A221:AJ221"/>
    <mergeCell ref="A218:AJ218"/>
    <mergeCell ref="A219:AJ219"/>
    <mergeCell ref="A220:AJ220"/>
    <mergeCell ref="A196:AJ196"/>
    <mergeCell ref="A200:AJ200"/>
    <mergeCell ref="A201:AJ201"/>
    <mergeCell ref="A202:AJ202"/>
    <mergeCell ref="A199:AJ199"/>
    <mergeCell ref="BU203:CG203"/>
    <mergeCell ref="BU202:CG202"/>
    <mergeCell ref="BU204:CG204"/>
    <mergeCell ref="BC202:BR202"/>
    <mergeCell ref="BC204:BT204"/>
    <mergeCell ref="BC203:BR203"/>
    <mergeCell ref="CX227:DJ227"/>
    <mergeCell ref="AQ204:BB204"/>
    <mergeCell ref="AQ205:BB205"/>
    <mergeCell ref="BC208:BT209"/>
    <mergeCell ref="BC205:BT205"/>
    <mergeCell ref="AQ206:BB206"/>
    <mergeCell ref="BU206:CG206"/>
    <mergeCell ref="BU208:CG209"/>
    <mergeCell ref="BU210:CG210"/>
    <mergeCell ref="BU212:CG212"/>
    <mergeCell ref="DX231:EJ231"/>
    <mergeCell ref="CX229:DJ229"/>
    <mergeCell ref="CX230:DJ230"/>
    <mergeCell ref="DX229:EJ229"/>
    <mergeCell ref="DK231:DW231"/>
    <mergeCell ref="EK228:EW228"/>
    <mergeCell ref="CX245:DJ245"/>
    <mergeCell ref="CX241:DJ241"/>
    <mergeCell ref="DK229:DW229"/>
    <mergeCell ref="DK230:DW230"/>
    <mergeCell ref="DX228:EJ228"/>
    <mergeCell ref="DX242:EJ242"/>
    <mergeCell ref="CX233:DJ233"/>
    <mergeCell ref="DK245:DW245"/>
    <mergeCell ref="CX228:DJ228"/>
    <mergeCell ref="CH233:CW233"/>
    <mergeCell ref="DK244:DW244"/>
    <mergeCell ref="DK241:DW241"/>
    <mergeCell ref="DK234:DW234"/>
    <mergeCell ref="CH242:CW242"/>
    <mergeCell ref="CH243:CW243"/>
    <mergeCell ref="CH241:CW241"/>
    <mergeCell ref="CX234:DJ234"/>
    <mergeCell ref="DK233:DW233"/>
    <mergeCell ref="CX244:DJ244"/>
    <mergeCell ref="CH255:CW255"/>
    <mergeCell ref="BU252:CG253"/>
    <mergeCell ref="BU254:CG254"/>
    <mergeCell ref="A255:AJ255"/>
    <mergeCell ref="AK254:AP254"/>
    <mergeCell ref="AK255:AP255"/>
    <mergeCell ref="A254:AJ254"/>
    <mergeCell ref="CH252:EJ252"/>
    <mergeCell ref="CH253:CW253"/>
    <mergeCell ref="CX254:DJ254"/>
    <mergeCell ref="CW57:DM57"/>
    <mergeCell ref="A231:AJ231"/>
    <mergeCell ref="CH234:CW234"/>
    <mergeCell ref="AQ249:BB249"/>
    <mergeCell ref="A249:AJ249"/>
    <mergeCell ref="AK247:AP247"/>
    <mergeCell ref="BU249:CG249"/>
    <mergeCell ref="DK246:DW246"/>
    <mergeCell ref="DK228:DW228"/>
    <mergeCell ref="CH232:CW232"/>
    <mergeCell ref="CW62:DM62"/>
    <mergeCell ref="CX139:DJ139"/>
    <mergeCell ref="CX137:DJ137"/>
    <mergeCell ref="CW84:DM84"/>
    <mergeCell ref="CX114:DJ114"/>
    <mergeCell ref="CW76:DM76"/>
    <mergeCell ref="CW75:DM75"/>
    <mergeCell ref="CW72:DM72"/>
    <mergeCell ref="CW71:DM71"/>
    <mergeCell ref="CH134:CW134"/>
    <mergeCell ref="CF64:CV64"/>
    <mergeCell ref="CH139:CW139"/>
    <mergeCell ref="CH138:CW138"/>
    <mergeCell ref="CW64:DM64"/>
    <mergeCell ref="CH122:CW122"/>
    <mergeCell ref="BU122:CG122"/>
    <mergeCell ref="BU121:CG121"/>
    <mergeCell ref="CF73:CV73"/>
    <mergeCell ref="CF82:CV82"/>
    <mergeCell ref="BU126:CG126"/>
    <mergeCell ref="CX155:DJ155"/>
    <mergeCell ref="CX156:DJ156"/>
    <mergeCell ref="CH152:CW152"/>
    <mergeCell ref="CH143:CW143"/>
    <mergeCell ref="CX149:DR149"/>
    <mergeCell ref="CX143:DJ143"/>
    <mergeCell ref="CH146:CW146"/>
    <mergeCell ref="CI149:CW149"/>
    <mergeCell ref="CH156:CW156"/>
    <mergeCell ref="DK152:DW152"/>
    <mergeCell ref="CF46:CV46"/>
    <mergeCell ref="CF63:CV63"/>
    <mergeCell ref="DN45:ED45"/>
    <mergeCell ref="DN44:ED44"/>
    <mergeCell ref="DN52:ED52"/>
    <mergeCell ref="DN53:ED53"/>
    <mergeCell ref="DN60:ED60"/>
    <mergeCell ref="DN54:ED54"/>
    <mergeCell ref="DN58:ED58"/>
    <mergeCell ref="CW56:DM56"/>
    <mergeCell ref="CW46:DM46"/>
    <mergeCell ref="DN62:ED62"/>
    <mergeCell ref="DN64:ED64"/>
    <mergeCell ref="DN59:ED59"/>
    <mergeCell ref="DN50:ED50"/>
    <mergeCell ref="DN51:ED51"/>
    <mergeCell ref="DN63:ED63"/>
    <mergeCell ref="DN56:ED56"/>
    <mergeCell ref="DN61:ED61"/>
    <mergeCell ref="CW58:DM58"/>
    <mergeCell ref="EE39:ES39"/>
    <mergeCell ref="DN47:ED47"/>
    <mergeCell ref="DN57:ED57"/>
    <mergeCell ref="EE43:ES43"/>
    <mergeCell ref="EE44:ES44"/>
    <mergeCell ref="EE45:ES45"/>
    <mergeCell ref="EE42:ES42"/>
    <mergeCell ref="DN46:ED46"/>
    <mergeCell ref="DN48:ED48"/>
    <mergeCell ref="DN43:ED43"/>
    <mergeCell ref="CW47:DM47"/>
    <mergeCell ref="CW54:DM54"/>
    <mergeCell ref="EE53:ES53"/>
    <mergeCell ref="EE52:ES52"/>
    <mergeCell ref="EE47:ES47"/>
    <mergeCell ref="EE50:ES50"/>
    <mergeCell ref="CW48:DM48"/>
    <mergeCell ref="CW50:DM50"/>
    <mergeCell ref="DN38:ED38"/>
    <mergeCell ref="CW38:DM38"/>
    <mergeCell ref="CW45:DM45"/>
    <mergeCell ref="CW44:DM44"/>
    <mergeCell ref="CW39:DM39"/>
    <mergeCell ref="DN39:ED39"/>
    <mergeCell ref="DN41:ED41"/>
    <mergeCell ref="CW42:DM42"/>
    <mergeCell ref="DN42:ED42"/>
    <mergeCell ref="CW43:DM43"/>
    <mergeCell ref="CW34:DM34"/>
    <mergeCell ref="CW32:DM32"/>
    <mergeCell ref="EE34:ES34"/>
    <mergeCell ref="EE37:ES37"/>
    <mergeCell ref="EE36:ES36"/>
    <mergeCell ref="EE35:ES35"/>
    <mergeCell ref="DN36:ED36"/>
    <mergeCell ref="CW37:DM37"/>
    <mergeCell ref="DN37:ED37"/>
    <mergeCell ref="EE32:ES32"/>
    <mergeCell ref="AN43:AS43"/>
    <mergeCell ref="A45:AM45"/>
    <mergeCell ref="AN45:AS45"/>
    <mergeCell ref="A44:AM44"/>
    <mergeCell ref="A43:AM43"/>
    <mergeCell ref="CF81:CV81"/>
    <mergeCell ref="CH153:CW153"/>
    <mergeCell ref="BU137:CG137"/>
    <mergeCell ref="BU134:CG134"/>
    <mergeCell ref="BU135:CG135"/>
    <mergeCell ref="CH147:CW147"/>
    <mergeCell ref="CH150:CW150"/>
    <mergeCell ref="CW85:DM85"/>
    <mergeCell ref="CW93:DM93"/>
    <mergeCell ref="CW91:DM91"/>
    <mergeCell ref="CF77:CV77"/>
    <mergeCell ref="CF79:CV79"/>
    <mergeCell ref="CF80:CV80"/>
    <mergeCell ref="CF78:CV78"/>
    <mergeCell ref="AT75:BI75"/>
    <mergeCell ref="AT83:BI83"/>
    <mergeCell ref="AT74:BI74"/>
    <mergeCell ref="CF87:CV87"/>
    <mergeCell ref="CF86:CV86"/>
    <mergeCell ref="CF84:CV84"/>
    <mergeCell ref="BJ77:CE77"/>
    <mergeCell ref="BJ81:CE81"/>
    <mergeCell ref="BJ76:CE76"/>
    <mergeCell ref="BJ80:CE80"/>
    <mergeCell ref="CF88:CV88"/>
    <mergeCell ref="BU167:CG167"/>
    <mergeCell ref="AT22:BI22"/>
    <mergeCell ref="CF43:CV43"/>
    <mergeCell ref="CF45:CV45"/>
    <mergeCell ref="BJ29:CE29"/>
    <mergeCell ref="CF23:CV23"/>
    <mergeCell ref="CF26:CV26"/>
    <mergeCell ref="BJ24:CE24"/>
    <mergeCell ref="AT25:BI25"/>
    <mergeCell ref="A27:AM27"/>
    <mergeCell ref="A25:AM25"/>
    <mergeCell ref="AN27:AS27"/>
    <mergeCell ref="AT27:BI27"/>
    <mergeCell ref="A20:AM20"/>
    <mergeCell ref="AN20:AS20"/>
    <mergeCell ref="AT20:BI20"/>
    <mergeCell ref="A21:AM21"/>
    <mergeCell ref="AN21:AS21"/>
    <mergeCell ref="A35:AM35"/>
    <mergeCell ref="A23:AM23"/>
    <mergeCell ref="AN23:AS23"/>
    <mergeCell ref="AN22:AS22"/>
    <mergeCell ref="A24:AM24"/>
    <mergeCell ref="AN24:AS24"/>
    <mergeCell ref="AN30:AS30"/>
    <mergeCell ref="A30:AM30"/>
    <mergeCell ref="A22:AM22"/>
    <mergeCell ref="AN32:AS32"/>
    <mergeCell ref="A42:AM42"/>
    <mergeCell ref="AN25:AS25"/>
    <mergeCell ref="A26:AM26"/>
    <mergeCell ref="AN36:AS36"/>
    <mergeCell ref="A33:AM33"/>
    <mergeCell ref="AN33:AS33"/>
    <mergeCell ref="A32:AM32"/>
    <mergeCell ref="A36:AM36"/>
    <mergeCell ref="A34:AM34"/>
    <mergeCell ref="AN34:AS34"/>
    <mergeCell ref="A39:AM39"/>
    <mergeCell ref="AT37:BI37"/>
    <mergeCell ref="AN37:AS37"/>
    <mergeCell ref="A37:AM37"/>
    <mergeCell ref="AN38:AS38"/>
    <mergeCell ref="A38:AM38"/>
    <mergeCell ref="AT38:BI38"/>
    <mergeCell ref="AN39:AS39"/>
    <mergeCell ref="AN35:AS35"/>
    <mergeCell ref="AN42:AS42"/>
    <mergeCell ref="CF39:CV39"/>
    <mergeCell ref="AT39:BI39"/>
    <mergeCell ref="BJ39:CE39"/>
    <mergeCell ref="BJ41:CE41"/>
    <mergeCell ref="AT42:BI42"/>
    <mergeCell ref="CF42:CV42"/>
    <mergeCell ref="CF41:CV41"/>
    <mergeCell ref="CF38:CV38"/>
    <mergeCell ref="ET52:FG52"/>
    <mergeCell ref="EE40:ES40"/>
    <mergeCell ref="EE41:ES41"/>
    <mergeCell ref="EE46:ES46"/>
    <mergeCell ref="ET47:FG47"/>
    <mergeCell ref="EE51:ES51"/>
    <mergeCell ref="EE48:ES48"/>
    <mergeCell ref="ET48:FG48"/>
    <mergeCell ref="ET46:FJ46"/>
    <mergeCell ref="ET41:FJ41"/>
    <mergeCell ref="ET334:FJ334"/>
    <mergeCell ref="ET333:FJ333"/>
    <mergeCell ref="EX324:FJ324"/>
    <mergeCell ref="ET55:FJ55"/>
    <mergeCell ref="EK227:EW227"/>
    <mergeCell ref="EK231:EW231"/>
    <mergeCell ref="EK230:EW230"/>
    <mergeCell ref="EK229:EW229"/>
    <mergeCell ref="EE95:ES95"/>
    <mergeCell ref="EE96:ES96"/>
    <mergeCell ref="ET338:FJ338"/>
    <mergeCell ref="ET337:FJ337"/>
    <mergeCell ref="ET336:FJ336"/>
    <mergeCell ref="ET335:FJ335"/>
    <mergeCell ref="ET332:FJ332"/>
    <mergeCell ref="EE332:ES332"/>
    <mergeCell ref="ET53:FJ53"/>
    <mergeCell ref="EE54:ES54"/>
    <mergeCell ref="ET54:FJ54"/>
    <mergeCell ref="EE59:ES59"/>
    <mergeCell ref="EE58:ES58"/>
    <mergeCell ref="EE60:ES60"/>
    <mergeCell ref="ET107:FJ107"/>
    <mergeCell ref="EE107:ES107"/>
    <mergeCell ref="EE334:ES334"/>
    <mergeCell ref="EK324:EW324"/>
    <mergeCell ref="DX326:EJ326"/>
    <mergeCell ref="EX322:FG322"/>
    <mergeCell ref="EK323:EW323"/>
    <mergeCell ref="EK322:EW322"/>
    <mergeCell ref="EX323:FJ323"/>
    <mergeCell ref="EX326:FJ326"/>
    <mergeCell ref="EK326:EW326"/>
    <mergeCell ref="EE333:ES333"/>
    <mergeCell ref="DK326:DW326"/>
    <mergeCell ref="DX309:EJ309"/>
    <mergeCell ref="EX319:FJ319"/>
    <mergeCell ref="EK317:FJ317"/>
    <mergeCell ref="EK312:EW312"/>
    <mergeCell ref="EX312:FG312"/>
    <mergeCell ref="EK310:EW310"/>
    <mergeCell ref="DX310:EJ310"/>
    <mergeCell ref="EX313:FJ313"/>
    <mergeCell ref="CH317:EJ317"/>
    <mergeCell ref="EX292:FJ292"/>
    <mergeCell ref="EX298:FJ298"/>
    <mergeCell ref="EX308:FJ308"/>
    <mergeCell ref="EX307:FJ307"/>
    <mergeCell ref="EX306:FJ306"/>
    <mergeCell ref="EX300:FJ300"/>
    <mergeCell ref="EX301:FJ301"/>
    <mergeCell ref="EX304:FJ304"/>
    <mergeCell ref="EX305:FJ305"/>
    <mergeCell ref="EX296:FJ296"/>
    <mergeCell ref="EX297:FJ297"/>
    <mergeCell ref="EX311:FJ311"/>
    <mergeCell ref="EX309:FJ309"/>
    <mergeCell ref="EX299:FJ299"/>
    <mergeCell ref="EX310:FJ310"/>
    <mergeCell ref="EX303:FJ303"/>
    <mergeCell ref="EX302:FJ302"/>
    <mergeCell ref="EX285:FJ285"/>
    <mergeCell ref="EX284:FJ284"/>
    <mergeCell ref="EX283:FJ283"/>
    <mergeCell ref="EX282:FJ282"/>
    <mergeCell ref="EX287:FJ287"/>
    <mergeCell ref="EX291:FG291"/>
    <mergeCell ref="EX290:FG290"/>
    <mergeCell ref="EX286:FJ286"/>
    <mergeCell ref="EX289:FJ289"/>
    <mergeCell ref="EX288:FJ288"/>
    <mergeCell ref="EX281:FJ281"/>
    <mergeCell ref="EX280:FJ280"/>
    <mergeCell ref="EX279:FJ279"/>
    <mergeCell ref="EX229:FJ229"/>
    <mergeCell ref="EX271:FG271"/>
    <mergeCell ref="EX258:FG258"/>
    <mergeCell ref="EX259:FG259"/>
    <mergeCell ref="EX248:FG248"/>
    <mergeCell ref="EX255:FJ255"/>
    <mergeCell ref="EX256:FG256"/>
    <mergeCell ref="EK217:EW217"/>
    <mergeCell ref="DX214:EJ214"/>
    <mergeCell ref="EK215:EW215"/>
    <mergeCell ref="DX216:EJ216"/>
    <mergeCell ref="EK214:EW214"/>
    <mergeCell ref="EX215:FG215"/>
    <mergeCell ref="EK216:EW216"/>
    <mergeCell ref="DX215:EJ215"/>
    <mergeCell ref="EK205:EW205"/>
    <mergeCell ref="EX205:FJ205"/>
    <mergeCell ref="EK206:EW206"/>
    <mergeCell ref="EX212:FJ212"/>
    <mergeCell ref="EX214:FJ214"/>
    <mergeCell ref="CW55:DM55"/>
    <mergeCell ref="DN55:ED55"/>
    <mergeCell ref="EE55:ES55"/>
    <mergeCell ref="EE56:ES56"/>
    <mergeCell ref="EE57:ES57"/>
    <mergeCell ref="DK169:DW169"/>
    <mergeCell ref="DN87:ED87"/>
    <mergeCell ref="CW89:DM89"/>
    <mergeCell ref="CX169:DJ169"/>
    <mergeCell ref="CX158:DJ158"/>
    <mergeCell ref="CH126:CW126"/>
    <mergeCell ref="CX136:DJ136"/>
    <mergeCell ref="CH154:CW154"/>
    <mergeCell ref="CX154:DJ154"/>
    <mergeCell ref="CW41:DM41"/>
    <mergeCell ref="EE38:ES38"/>
    <mergeCell ref="DN40:ED40"/>
    <mergeCell ref="BJ22:CE22"/>
    <mergeCell ref="DN35:ED35"/>
    <mergeCell ref="CW35:DM35"/>
    <mergeCell ref="CW36:DM36"/>
    <mergeCell ref="DN32:ED32"/>
    <mergeCell ref="DN33:ED33"/>
    <mergeCell ref="DN34:ED34"/>
    <mergeCell ref="CF44:CV44"/>
    <mergeCell ref="BJ36:CE36"/>
    <mergeCell ref="BJ37:CE37"/>
    <mergeCell ref="AT29:BI29"/>
    <mergeCell ref="BJ30:CE30"/>
    <mergeCell ref="CF37:CV37"/>
    <mergeCell ref="CF33:CV33"/>
    <mergeCell ref="CF35:CV35"/>
    <mergeCell ref="CF29:CV29"/>
    <mergeCell ref="CF34:CV34"/>
    <mergeCell ref="AT23:BI23"/>
    <mergeCell ref="AT28:BI28"/>
    <mergeCell ref="AT45:BI45"/>
    <mergeCell ref="AT44:BI44"/>
    <mergeCell ref="AT43:BI43"/>
    <mergeCell ref="AT32:BI32"/>
    <mergeCell ref="AT36:BI36"/>
    <mergeCell ref="AT35:BI35"/>
    <mergeCell ref="AT24:BI24"/>
    <mergeCell ref="AT33:BI33"/>
    <mergeCell ref="AT50:BI50"/>
    <mergeCell ref="BJ50:CE50"/>
    <mergeCell ref="AT47:BI47"/>
    <mergeCell ref="A56:AM56"/>
    <mergeCell ref="AT53:BI53"/>
    <mergeCell ref="AT55:BI55"/>
    <mergeCell ref="AN52:AS52"/>
    <mergeCell ref="AN56:AS56"/>
    <mergeCell ref="AN53:AS53"/>
    <mergeCell ref="AN54:AS54"/>
    <mergeCell ref="AT52:BI52"/>
    <mergeCell ref="AT56:BI56"/>
    <mergeCell ref="AT51:BI51"/>
    <mergeCell ref="CW52:DM52"/>
    <mergeCell ref="CW53:DM53"/>
    <mergeCell ref="BJ52:CE52"/>
    <mergeCell ref="CF51:CV51"/>
    <mergeCell ref="CF52:CV52"/>
    <mergeCell ref="CW51:DM51"/>
    <mergeCell ref="CF54:CV54"/>
    <mergeCell ref="EX150:FG150"/>
    <mergeCell ref="EX136:FJ136"/>
    <mergeCell ref="EX138:FJ138"/>
    <mergeCell ref="EX144:FJ144"/>
    <mergeCell ref="EX140:FJ140"/>
    <mergeCell ref="EX143:FJ143"/>
    <mergeCell ref="EX145:FJ145"/>
    <mergeCell ref="A297:AJ297"/>
    <mergeCell ref="AK297:AP297"/>
    <mergeCell ref="AQ297:BB297"/>
    <mergeCell ref="BU265:CG265"/>
    <mergeCell ref="BC265:BT265"/>
    <mergeCell ref="A294:AJ294"/>
    <mergeCell ref="AK294:AP294"/>
    <mergeCell ref="AQ294:BB294"/>
    <mergeCell ref="A295:AJ295"/>
    <mergeCell ref="AK295:AP295"/>
    <mergeCell ref="BU255:CG255"/>
    <mergeCell ref="BC249:BT249"/>
    <mergeCell ref="CH284:CW284"/>
    <mergeCell ref="CH308:CW308"/>
    <mergeCell ref="BC294:BT294"/>
    <mergeCell ref="BU294:CG294"/>
    <mergeCell ref="CH294:CW294"/>
    <mergeCell ref="BC295:BR295"/>
    <mergeCell ref="BU295:CG295"/>
    <mergeCell ref="CH295:CW295"/>
    <mergeCell ref="CH225:EJ225"/>
    <mergeCell ref="CH222:CW222"/>
    <mergeCell ref="CH223:CW223"/>
    <mergeCell ref="DX230:EJ230"/>
    <mergeCell ref="CM224:FG224"/>
    <mergeCell ref="DX227:EJ227"/>
    <mergeCell ref="EX226:FJ226"/>
    <mergeCell ref="DK226:DW226"/>
    <mergeCell ref="DX226:EJ226"/>
    <mergeCell ref="EK226:EW226"/>
    <mergeCell ref="AT49:BI49"/>
    <mergeCell ref="BJ49:CE49"/>
    <mergeCell ref="CF49:CV49"/>
    <mergeCell ref="CW49:DM49"/>
    <mergeCell ref="ET49:FG49"/>
    <mergeCell ref="DN49:ED49"/>
    <mergeCell ref="EE49:ES49"/>
    <mergeCell ref="ET51:FG51"/>
    <mergeCell ref="ET50:FG50"/>
    <mergeCell ref="DK216:DW216"/>
    <mergeCell ref="EX133:FJ133"/>
    <mergeCell ref="EX148:FG148"/>
    <mergeCell ref="A293:AJ293"/>
    <mergeCell ref="AK293:AP293"/>
    <mergeCell ref="AQ293:BB293"/>
    <mergeCell ref="BC293:BT293"/>
    <mergeCell ref="BU293:CG293"/>
    <mergeCell ref="CH293:CW293"/>
    <mergeCell ref="CX293:DJ293"/>
    <mergeCell ref="DK293:DW293"/>
    <mergeCell ref="DX293:EJ293"/>
    <mergeCell ref="EK293:EW293"/>
    <mergeCell ref="EX293:FJ293"/>
    <mergeCell ref="DK294:DW294"/>
    <mergeCell ref="DX294:EJ294"/>
    <mergeCell ref="EK294:EW294"/>
    <mergeCell ref="EX294:FJ294"/>
    <mergeCell ref="DK295:DW295"/>
    <mergeCell ref="DX295:EJ295"/>
    <mergeCell ref="EK295:EW295"/>
    <mergeCell ref="EX295:FG295"/>
    <mergeCell ref="EK273:EW273"/>
    <mergeCell ref="A273:AH273"/>
    <mergeCell ref="AK273:BB273"/>
    <mergeCell ref="BC273:BI273"/>
    <mergeCell ref="BU273:CG273"/>
    <mergeCell ref="CI273:CW273"/>
    <mergeCell ref="CX273:DR273"/>
    <mergeCell ref="DX273:EJ273"/>
    <mergeCell ref="EX274:FG274"/>
    <mergeCell ref="EX273:FE273"/>
    <mergeCell ref="A274:AJ274"/>
    <mergeCell ref="AK274:AP274"/>
    <mergeCell ref="AQ274:BB274"/>
    <mergeCell ref="BC274:BR274"/>
    <mergeCell ref="BU274:CG274"/>
    <mergeCell ref="CH274:CW274"/>
    <mergeCell ref="CX274:DJ274"/>
    <mergeCell ref="DK274:DW274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4" r:id="rId1"/>
  <rowBreaks count="7" manualBreakCount="7">
    <brk id="43" max="163" man="1"/>
    <brk id="84" max="163" man="1"/>
    <brk id="110" max="255" man="1"/>
    <brk id="159" max="163" man="1"/>
    <brk id="206" max="163" man="1"/>
    <brk id="249" max="163" man="1"/>
    <brk id="300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ASBP</cp:lastModifiedBy>
  <cp:lastPrinted>2013-01-11T12:21:13Z</cp:lastPrinted>
  <dcterms:created xsi:type="dcterms:W3CDTF">2005-02-01T12:32:18Z</dcterms:created>
  <dcterms:modified xsi:type="dcterms:W3CDTF">2013-01-11T12:27:56Z</dcterms:modified>
  <cp:category/>
  <cp:version/>
  <cp:contentType/>
  <cp:contentStatus/>
</cp:coreProperties>
</file>