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'отчет'!$A$47:$AM$47</definedName>
    <definedName name="_xlnm.Print_Area" localSheetId="0">'отчет'!$A$1:$FH$334</definedName>
  </definedNames>
  <calcPr fullCalcOnLoad="1"/>
</workbook>
</file>

<file path=xl/sharedStrings.xml><?xml version="1.0" encoding="utf-8"?>
<sst xmlns="http://schemas.openxmlformats.org/spreadsheetml/2006/main" count="695" uniqueCount="334">
  <si>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</si>
  <si>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</si>
  <si>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</si>
  <si>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</si>
  <si>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</si>
  <si>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</si>
  <si>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</si>
  <si>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</si>
  <si>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</si>
  <si>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</si>
  <si>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</si>
  <si>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</si>
  <si>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</si>
  <si>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</si>
  <si>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</si>
  <si>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</si>
  <si>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</si>
  <si>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</si>
  <si>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</si>
  <si>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</si>
  <si>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</si>
  <si>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</si>
  <si>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</si>
  <si>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</si>
  <si>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</si>
  <si>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</si>
  <si>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</si>
  <si>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</si>
  <si>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</si>
  <si>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</si>
  <si>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</si>
  <si>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</si>
  <si>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</si>
  <si>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</si>
  <si>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</si>
  <si>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</si>
  <si>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</si>
  <si>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</si>
  <si>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</si>
  <si>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</si>
  <si>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</si>
  <si>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</si>
  <si>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</si>
  <si>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</si>
  <si>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</si>
  <si>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</si>
  <si>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</si>
  <si>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</si>
  <si>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</si>
  <si>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</si>
  <si>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</si>
  <si>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</si>
  <si>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</si>
  <si>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</si>
  <si>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</si>
  <si>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</si>
  <si>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</si>
  <si>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</si>
  <si>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</si>
  <si>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</si>
  <si>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</si>
  <si>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</si>
  <si>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</si>
  <si>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</si>
  <si>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</si>
  <si>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</si>
  <si>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</si>
  <si>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</si>
  <si>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</si>
  <si>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</si>
  <si>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</si>
  <si>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</si>
  <si>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</si>
  <si>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</si>
  <si>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</si>
  <si>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</si>
  <si>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</si>
  <si>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</si>
  <si>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</si>
  <si>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</si>
  <si>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</si>
  <si>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</si>
  <si>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</si>
  <si>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</si>
  <si>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</si>
  <si>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</si>
  <si>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</si>
  <si>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</si>
  <si>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</si>
  <si>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</si>
  <si>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</si>
  <si>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</si>
  <si>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</si>
  <si>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</si>
  <si>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</si>
  <si>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</si>
  <si>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</si>
  <si>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</si>
  <si>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</si>
  <si>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</si>
  <si>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</si>
  <si>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</si>
  <si>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</si>
  <si>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</si>
  <si>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</si>
  <si>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</si>
  <si>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</si>
  <si>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</si>
  <si>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</si>
  <si>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</si>
  <si>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</si>
  <si>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</si>
  <si>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</si>
  <si>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</si>
  <si>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</si>
  <si>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</si>
  <si>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</si>
  <si>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</si>
  <si>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</si>
  <si>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</si>
  <si>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</si>
  <si>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</si>
  <si>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</si>
  <si>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</si>
  <si>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</si>
  <si>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</si>
  <si>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</si>
  <si>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</si>
  <si>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</si>
  <si>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</si>
  <si>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</si>
  <si>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</si>
  <si>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</si>
  <si>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</si>
  <si>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</si>
  <si>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</si>
  <si>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</si>
  <si>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</si>
  <si>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</si>
  <si>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</si>
  <si>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</si>
  <si>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</si>
  <si>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</si>
  <si>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</si>
  <si>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</si>
  <si>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</si>
  <si>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</si>
  <si>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</si>
  <si>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</si>
  <si>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</si>
  <si>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</si>
  <si>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</si>
  <si>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</si>
  <si>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</si>
  <si>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</si>
  <si>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</si>
  <si>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</si>
  <si>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</si>
  <si>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</si>
  <si>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</si>
  <si>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</si>
  <si>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</si>
  <si>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</si>
  <si>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</si>
  <si>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</si>
  <si>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</si>
  <si>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</si>
  <si>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</si>
  <si>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</si>
  <si>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</si>
  <si>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</si>
  <si>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</si>
  <si>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</si>
  <si>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</si>
  <si>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</si>
  <si>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</si>
  <si>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</si>
  <si>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</si>
  <si>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</si>
  <si>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</si>
  <si>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</si>
  <si>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</si>
  <si>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</si>
  <si>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</si>
  <si>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</si>
  <si>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</si>
  <si>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</si>
  <si>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</si>
  <si>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</si>
  <si>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</si>
  <si>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</si>
  <si>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</si>
  <si>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</si>
  <si>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</si>
  <si>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</si>
  <si>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</si>
  <si>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</si>
  <si>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</si>
  <si>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</si>
  <si>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</si>
  <si>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</si>
  <si>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</si>
  <si>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</si>
  <si>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</si>
  <si>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</si>
  <si>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</si>
  <si>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</si>
  <si>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</si>
  <si>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</si>
  <si>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</si>
  <si>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</si>
  <si>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951.0113.0920300.244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</si>
  <si>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</si>
  <si>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</si>
  <si>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</si>
  <si>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</si>
  <si>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</si>
  <si>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</si>
  <si>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</si>
  <si>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</si>
  <si>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</si>
  <si>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</si>
  <si>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</si>
  <si>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</si>
  <si>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</si>
  <si>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</si>
  <si>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</si>
  <si>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</si>
  <si>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</si>
  <si>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</si>
  <si>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</si>
  <si>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</si>
  <si>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</si>
  <si>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</si>
  <si>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</si>
  <si>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</si>
  <si>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</si>
  <si>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</si>
  <si>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</si>
  <si>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</si>
  <si>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</si>
  <si>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</si>
  <si>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</si>
  <si>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</si>
  <si>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</si>
  <si>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</si>
  <si>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</si>
  <si>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</si>
  <si>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</si>
  <si>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</si>
  <si>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</si>
  <si>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Работы, услуги по содержанию имущества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</si>
  <si>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</si>
  <si>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</si>
  <si>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</si>
  <si>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</si>
  <si>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</si>
  <si>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</si>
  <si>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</si>
  <si>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</si>
  <si>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</si>
  <si>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</si>
  <si>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</si>
  <si>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</si>
  <si>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</si>
  <si>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</si>
  <si>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</si>
  <si>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</si>
  <si>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</si>
  <si>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</si>
  <si>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</si>
  <si>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</si>
  <si>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</si>
  <si>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</si>
  <si>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</si>
  <si>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</si>
  <si>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951.0113.0900200.244  ф.00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</si>
  <si>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</si>
  <si>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</si>
  <si>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</si>
  <si>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</si>
  <si>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</si>
  <si>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</si>
  <si>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</si>
  <si>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</si>
  <si>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</si>
  <si>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</si>
  <si>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</si>
  <si>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</si>
  <si>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</si>
  <si>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</si>
  <si>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</si>
  <si>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</si>
  <si>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</si>
  <si>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</si>
  <si>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</si>
  <si>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13 г.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</si>
  <si>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</si>
  <si>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</si>
  <si>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</si>
  <si>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</si>
  <si>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</si>
  <si>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</si>
  <si>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</si>
  <si>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951.0409.5222700.244 ф.19</t>
  </si>
  <si>
    <t>951.0503.7955546.244 ф.32</t>
  </si>
  <si>
    <t>951.0503.7953546.244 ф.36</t>
  </si>
  <si>
    <t>951.0503.7953546.244 ф.37</t>
  </si>
  <si>
    <t>1 09 04053 10 3000 110</t>
  </si>
  <si>
    <t>951.0309.7952646.244 ф.00</t>
  </si>
  <si>
    <t>951.0113.7952746.244   ф.00</t>
  </si>
  <si>
    <t>951.0409.5222700.243 ф.16</t>
  </si>
  <si>
    <t>951.0409.5222700.243 ф.85</t>
  </si>
  <si>
    <t xml:space="preserve">951.0502.5221500.411 </t>
  </si>
  <si>
    <t>951.0502.5221500.411 ф.16</t>
  </si>
  <si>
    <t>951.0502.5221500.411 ф.85</t>
  </si>
  <si>
    <t xml:space="preserve">951.0409.5222700.243 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</si>
  <si>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</si>
  <si>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</si>
  <si>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</si>
  <si>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</si>
  <si>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951.0503.7953546.244 ф.32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</si>
  <si>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</si>
  <si>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</si>
  <si>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</si>
  <si>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>951.0801.7950801 611  ф.01</t>
  </si>
  <si>
    <t>951.0409.5222700.244 ф.00</t>
  </si>
  <si>
    <t>августа</t>
  </si>
  <si>
    <t>02</t>
  </si>
  <si>
    <t>июля</t>
  </si>
  <si>
    <t>01.08.2013</t>
  </si>
  <si>
    <t xml:space="preserve">      225</t>
  </si>
  <si>
    <t xml:space="preserve"> 1 11  05035 10 0000 120</t>
  </si>
  <si>
    <t xml:space="preserve"> 1 11  0503000 0000 120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</si>
</sst>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49" fontId="6" fillId="24" borderId="13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24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/>
    </xf>
    <xf numFmtId="166" fontId="5" fillId="0" borderId="13" xfId="43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3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0" fontId="5" fillId="0" borderId="13" xfId="0" applyFont="1" applyBorder="1" applyAlignment="1">
      <alignment/>
    </xf>
    <xf numFmtId="0" fontId="12" fillId="0" borderId="13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wrapText="1" shrinkToFit="1"/>
    </xf>
    <xf numFmtId="0" fontId="6" fillId="24" borderId="21" xfId="0" applyFont="1" applyFill="1" applyBorder="1" applyAlignment="1">
      <alignment horizontal="left" wrapText="1"/>
    </xf>
    <xf numFmtId="0" fontId="6" fillId="24" borderId="22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tabSelected="1" view="pageBreakPreview" zoomScaleSheetLayoutView="100" workbookViewId="0" topLeftCell="A134">
      <selection activeCell="BU145" sqref="BU145:CG145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58" t="s">
        <v>15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55" t="s">
        <v>16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5"/>
      <c r="ES2" s="5"/>
      <c r="ET2" s="143" t="s">
        <v>0</v>
      </c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44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45" t="s">
        <v>17</v>
      </c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7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0" t="s">
        <v>327</v>
      </c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2">
        <v>2013</v>
      </c>
      <c r="CF4" s="162"/>
      <c r="CG4" s="162"/>
      <c r="CH4" s="162"/>
      <c r="CI4" s="162"/>
      <c r="CJ4" s="115" t="s">
        <v>4</v>
      </c>
      <c r="CK4" s="11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48" t="s">
        <v>330</v>
      </c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7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1" t="s">
        <v>51</v>
      </c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49" t="s">
        <v>52</v>
      </c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1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1" t="s">
        <v>121</v>
      </c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48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7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48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7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2">
        <v>383</v>
      </c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4"/>
    </row>
    <row r="9" spans="1:166" s="4" customFormat="1" ht="15.75" customHeight="1">
      <c r="A9" s="155" t="s">
        <v>20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7"/>
    </row>
    <row r="10" spans="1:167" s="4" customFormat="1" ht="19.5" customHeight="1">
      <c r="A10" s="127" t="s">
        <v>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9"/>
      <c r="AN10" s="127" t="s">
        <v>23</v>
      </c>
      <c r="AO10" s="128"/>
      <c r="AP10" s="128"/>
      <c r="AQ10" s="128"/>
      <c r="AR10" s="128"/>
      <c r="AS10" s="129"/>
      <c r="AT10" s="127" t="s">
        <v>28</v>
      </c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27" t="s">
        <v>138</v>
      </c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9"/>
      <c r="CF10" s="78" t="s">
        <v>24</v>
      </c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80"/>
      <c r="ET10" s="73" t="s">
        <v>29</v>
      </c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5"/>
    </row>
    <row r="11" spans="1:167" s="4" customFormat="1" ht="109.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2"/>
      <c r="AN11" s="130"/>
      <c r="AO11" s="131"/>
      <c r="AP11" s="131"/>
      <c r="AQ11" s="131"/>
      <c r="AR11" s="131"/>
      <c r="AS11" s="132"/>
      <c r="AT11" s="130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2"/>
      <c r="BJ11" s="130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2"/>
      <c r="CF11" s="79" t="s">
        <v>139</v>
      </c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80"/>
      <c r="CW11" s="78" t="s">
        <v>25</v>
      </c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80"/>
      <c r="DN11" s="78" t="s">
        <v>26</v>
      </c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80"/>
      <c r="EE11" s="78" t="s">
        <v>27</v>
      </c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80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5"/>
    </row>
    <row r="12" spans="1:167" s="4" customFormat="1" ht="11.25" customHeigh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8"/>
      <c r="AN12" s="136">
        <v>2</v>
      </c>
      <c r="AO12" s="137"/>
      <c r="AP12" s="137"/>
      <c r="AQ12" s="137"/>
      <c r="AR12" s="137"/>
      <c r="AS12" s="138"/>
      <c r="AT12" s="136">
        <v>3</v>
      </c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8"/>
      <c r="BJ12" s="136">
        <v>4</v>
      </c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8"/>
      <c r="CF12" s="136">
        <v>5</v>
      </c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8"/>
      <c r="CW12" s="136">
        <v>6</v>
      </c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8"/>
      <c r="DN12" s="136">
        <v>7</v>
      </c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8"/>
      <c r="EE12" s="136">
        <v>8</v>
      </c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8"/>
      <c r="ET12" s="135">
        <v>9</v>
      </c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5"/>
    </row>
    <row r="13" spans="1:167" s="12" customFormat="1" ht="20.25" customHeight="1">
      <c r="A13" s="139" t="s">
        <v>21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1"/>
      <c r="AN13" s="142" t="s">
        <v>30</v>
      </c>
      <c r="AO13" s="142"/>
      <c r="AP13" s="142"/>
      <c r="AQ13" s="142"/>
      <c r="AR13" s="142"/>
      <c r="AS13" s="142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8">
        <f>BJ15+BJ100</f>
        <v>8985046</v>
      </c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>
        <f>CF15+CF101</f>
        <v>4456661.5</v>
      </c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8">
        <f>CF13</f>
        <v>4456661.5</v>
      </c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11"/>
    </row>
    <row r="14" spans="1:167" s="4" customFormat="1" ht="15" customHeight="1">
      <c r="A14" s="109" t="s">
        <v>22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8" t="s">
        <v>31</v>
      </c>
      <c r="AO14" s="108"/>
      <c r="AP14" s="108"/>
      <c r="AQ14" s="108"/>
      <c r="AR14" s="108"/>
      <c r="AS14" s="108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5"/>
    </row>
    <row r="15" spans="1:167" s="12" customFormat="1" ht="18" customHeight="1">
      <c r="A15" s="110" t="s">
        <v>147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55"/>
      <c r="AO15" s="55"/>
      <c r="AP15" s="55"/>
      <c r="AQ15" s="55"/>
      <c r="AR15" s="55"/>
      <c r="AS15" s="55"/>
      <c r="AT15" s="55" t="s">
        <v>89</v>
      </c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8">
        <f>BJ16+BJ52+BJ68+BJ79+BJ85+BJ29+BJ92</f>
        <v>2640100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>
        <f>CF16+CF52+CF68+CF85+CF72+CF79+CF97+CF29+CF92</f>
        <v>1209762.01</v>
      </c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8">
        <f>CF15</f>
        <v>1209762.01</v>
      </c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11"/>
    </row>
    <row r="16" spans="1:167" s="12" customFormat="1" ht="18" customHeight="1">
      <c r="A16" s="111" t="s">
        <v>167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55"/>
      <c r="AO16" s="55"/>
      <c r="AP16" s="55"/>
      <c r="AQ16" s="55"/>
      <c r="AR16" s="55"/>
      <c r="AS16" s="55"/>
      <c r="AT16" s="55" t="s">
        <v>148</v>
      </c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8">
        <f>BJ17</f>
        <v>807800</v>
      </c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>
        <f>CF17</f>
        <v>223375.45</v>
      </c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8">
        <f>CF16</f>
        <v>223375.45</v>
      </c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10"/>
      <c r="FJ16" s="10"/>
      <c r="FK16" s="11"/>
    </row>
    <row r="17" spans="1:167" s="12" customFormat="1" ht="18.75" customHeight="1">
      <c r="A17" s="111" t="s">
        <v>50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55"/>
      <c r="AO17" s="55"/>
      <c r="AP17" s="55"/>
      <c r="AQ17" s="55"/>
      <c r="AR17" s="55"/>
      <c r="AS17" s="55"/>
      <c r="AT17" s="55" t="s">
        <v>107</v>
      </c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8">
        <f>BJ18</f>
        <v>807800</v>
      </c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>
        <f>CF18+CF25+CF22</f>
        <v>223375.45</v>
      </c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8">
        <f>CF17</f>
        <v>223375.45</v>
      </c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10"/>
      <c r="FI17" s="10"/>
      <c r="FJ17" s="10"/>
      <c r="FK17" s="11"/>
    </row>
    <row r="18" spans="1:167" s="12" customFormat="1" ht="18" customHeight="1">
      <c r="A18" s="110" t="s">
        <v>50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55"/>
      <c r="AO18" s="55"/>
      <c r="AP18" s="55"/>
      <c r="AQ18" s="55"/>
      <c r="AR18" s="55"/>
      <c r="AS18" s="55"/>
      <c r="AT18" s="55" t="s">
        <v>191</v>
      </c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8">
        <v>807800</v>
      </c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>
        <f>CF19+CF20+CF21</f>
        <v>210139.7</v>
      </c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58">
        <f>CF18</f>
        <v>210139.7</v>
      </c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11"/>
    </row>
    <row r="19" spans="1:170" s="4" customFormat="1" ht="15.75" customHeight="1">
      <c r="A19" s="49" t="s">
        <v>50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6"/>
      <c r="AO19" s="56"/>
      <c r="AP19" s="56"/>
      <c r="AQ19" s="56"/>
      <c r="AR19" s="56"/>
      <c r="AS19" s="56"/>
      <c r="AT19" s="56" t="s">
        <v>190</v>
      </c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7">
        <v>0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>
        <v>210139.7</v>
      </c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57">
        <f>CF19</f>
        <v>210139.7</v>
      </c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5"/>
      <c r="FN19" s="5"/>
    </row>
    <row r="20" spans="1:170" s="4" customFormat="1" ht="15.75" customHeight="1">
      <c r="A20" s="49" t="s">
        <v>50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56"/>
      <c r="AO20" s="56"/>
      <c r="AP20" s="56"/>
      <c r="AQ20" s="56"/>
      <c r="AR20" s="56"/>
      <c r="AS20" s="56"/>
      <c r="AT20" s="56" t="s">
        <v>236</v>
      </c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7">
        <v>0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0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57">
        <f aca="true" t="shared" si="0" ref="EE20:EE27">CF20</f>
        <v>0</v>
      </c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5"/>
      <c r="FN20" s="5"/>
    </row>
    <row r="21" spans="1:170" s="4" customFormat="1" ht="15.75" customHeight="1">
      <c r="A21" s="49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6"/>
      <c r="AO21" s="56"/>
      <c r="AP21" s="56"/>
      <c r="AQ21" s="56"/>
      <c r="AR21" s="56"/>
      <c r="AS21" s="56"/>
      <c r="AT21" s="56" t="s">
        <v>289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7">
        <v>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0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57">
        <f>CF21</f>
        <v>0</v>
      </c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5"/>
      <c r="FN21" s="5"/>
    </row>
    <row r="22" spans="1:170" s="12" customFormat="1" ht="15.75" customHeight="1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55"/>
      <c r="AO22" s="55"/>
      <c r="AP22" s="55"/>
      <c r="AQ22" s="55"/>
      <c r="AR22" s="55"/>
      <c r="AS22" s="55"/>
      <c r="AT22" s="55" t="s">
        <v>278</v>
      </c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8">
        <v>0</v>
      </c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>
        <f>CF23+CF24</f>
        <v>1032.52</v>
      </c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8">
        <f t="shared" si="0"/>
        <v>1032.52</v>
      </c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11"/>
      <c r="FN22" s="11"/>
    </row>
    <row r="23" spans="1:170" s="4" customFormat="1" ht="15.75" customHeight="1">
      <c r="A23" s="49" t="s">
        <v>50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56"/>
      <c r="AO23" s="56"/>
      <c r="AP23" s="56"/>
      <c r="AQ23" s="56"/>
      <c r="AR23" s="56"/>
      <c r="AS23" s="56"/>
      <c r="AT23" s="56" t="s">
        <v>277</v>
      </c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7">
        <v>0</v>
      </c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1013.9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57">
        <f t="shared" si="0"/>
        <v>1013.9</v>
      </c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5"/>
      <c r="FN23" s="5"/>
    </row>
    <row r="24" spans="1:170" s="4" customFormat="1" ht="15.75" customHeight="1">
      <c r="A24" s="49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56"/>
      <c r="AO24" s="56"/>
      <c r="AP24" s="56"/>
      <c r="AQ24" s="56"/>
      <c r="AR24" s="56"/>
      <c r="AS24" s="56"/>
      <c r="AT24" s="56" t="s">
        <v>320</v>
      </c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7">
        <v>0</v>
      </c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18.62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57">
        <f>CF24</f>
        <v>18.62</v>
      </c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5"/>
      <c r="FN24" s="5"/>
    </row>
    <row r="25" spans="1:170" s="12" customFormat="1" ht="15.75" customHeight="1">
      <c r="A25" s="110" t="s">
        <v>50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55"/>
      <c r="AO25" s="55"/>
      <c r="AP25" s="55"/>
      <c r="AQ25" s="55"/>
      <c r="AR25" s="55"/>
      <c r="AS25" s="55"/>
      <c r="AT25" s="55" t="s">
        <v>264</v>
      </c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8">
        <v>0</v>
      </c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>
        <f>CF26+CF27+CF28</f>
        <v>12203.23</v>
      </c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8">
        <f t="shared" si="0"/>
        <v>12203.23</v>
      </c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11"/>
      <c r="FN25" s="11"/>
    </row>
    <row r="26" spans="1:170" s="4" customFormat="1" ht="15.75" customHeight="1">
      <c r="A26" s="49" t="s">
        <v>50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56"/>
      <c r="AO26" s="56"/>
      <c r="AP26" s="56"/>
      <c r="AQ26" s="56"/>
      <c r="AR26" s="56"/>
      <c r="AS26" s="56"/>
      <c r="AT26" s="56" t="s">
        <v>237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7">
        <v>0</v>
      </c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11874.1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57">
        <f t="shared" si="0"/>
        <v>11874.1</v>
      </c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5"/>
      <c r="FN26" s="5"/>
    </row>
    <row r="27" spans="1:170" s="4" customFormat="1" ht="15.75" customHeight="1">
      <c r="A27" s="49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56"/>
      <c r="AO27" s="56"/>
      <c r="AP27" s="56"/>
      <c r="AQ27" s="56"/>
      <c r="AR27" s="56"/>
      <c r="AS27" s="56"/>
      <c r="AT27" s="56" t="s">
        <v>238</v>
      </c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7">
        <v>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29.13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57">
        <f t="shared" si="0"/>
        <v>29.13</v>
      </c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5"/>
      <c r="FN27" s="5"/>
    </row>
    <row r="28" spans="1:170" s="4" customFormat="1" ht="15.75" customHeight="1">
      <c r="A28" s="49" t="s">
        <v>50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56"/>
      <c r="AO28" s="56"/>
      <c r="AP28" s="56"/>
      <c r="AQ28" s="56"/>
      <c r="AR28" s="56"/>
      <c r="AS28" s="56"/>
      <c r="AT28" s="56" t="s">
        <v>293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7">
        <v>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300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57">
        <f>CF28</f>
        <v>300</v>
      </c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5"/>
      <c r="FN28" s="5"/>
    </row>
    <row r="29" spans="1:167" s="4" customFormat="1" ht="23.25" customHeight="1">
      <c r="A29" s="66" t="s">
        <v>149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55"/>
      <c r="AO29" s="55"/>
      <c r="AP29" s="55"/>
      <c r="AQ29" s="55"/>
      <c r="AR29" s="55"/>
      <c r="AS29" s="55"/>
      <c r="AT29" s="55" t="s">
        <v>108</v>
      </c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8">
        <f>BJ30+BJ47</f>
        <v>472300</v>
      </c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>
        <f>CF30</f>
        <v>454181.07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58">
        <f aca="true" t="shared" si="1" ref="EE29:EE38">CF29</f>
        <v>454181.07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16"/>
      <c r="FJ29" s="16"/>
      <c r="FK29" s="5"/>
    </row>
    <row r="30" spans="1:175" s="4" customFormat="1" ht="34.5" customHeight="1">
      <c r="A30" s="110" t="s">
        <v>157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55"/>
      <c r="AO30" s="55"/>
      <c r="AP30" s="55"/>
      <c r="AQ30" s="55"/>
      <c r="AR30" s="55"/>
      <c r="AS30" s="55"/>
      <c r="AT30" s="55" t="s">
        <v>155</v>
      </c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8">
        <f>BJ31+BJ37</f>
        <v>322300</v>
      </c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>
        <f>CF31+CF37+CF45+CF47</f>
        <v>454181.07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58">
        <f t="shared" si="1"/>
        <v>454181.07</v>
      </c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16"/>
      <c r="FJ30" s="16"/>
      <c r="FK30" s="5"/>
      <c r="FS30" s="5"/>
    </row>
    <row r="31" spans="1:167" s="12" customFormat="1" ht="46.5" customHeight="1">
      <c r="A31" s="110" t="s">
        <v>158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55"/>
      <c r="AO31" s="55"/>
      <c r="AP31" s="55"/>
      <c r="AQ31" s="55"/>
      <c r="AR31" s="55"/>
      <c r="AS31" s="55"/>
      <c r="AT31" s="55" t="s">
        <v>192</v>
      </c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8">
        <f>BJ32+BJ33+BJ34+BJ36</f>
        <v>322300</v>
      </c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>
        <f>CF32</f>
        <v>114040.94</v>
      </c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8">
        <f t="shared" si="1"/>
        <v>114040.94</v>
      </c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11"/>
    </row>
    <row r="32" spans="1:167" s="4" customFormat="1" ht="33" customHeight="1">
      <c r="A32" s="49" t="s">
        <v>158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6"/>
      <c r="AO32" s="56"/>
      <c r="AP32" s="56"/>
      <c r="AQ32" s="56"/>
      <c r="AR32" s="56"/>
      <c r="AS32" s="56"/>
      <c r="AT32" s="56" t="s">
        <v>193</v>
      </c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7">
        <v>322300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f>CF33+CF34</f>
        <v>114040.94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57">
        <f t="shared" si="1"/>
        <v>114040.94</v>
      </c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5"/>
    </row>
    <row r="33" spans="1:167" s="12" customFormat="1" ht="34.5" customHeight="1">
      <c r="A33" s="49" t="s">
        <v>158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55"/>
      <c r="AO33" s="52"/>
      <c r="AP33" s="52"/>
      <c r="AQ33" s="52"/>
      <c r="AR33" s="52"/>
      <c r="AS33" s="52"/>
      <c r="AT33" s="56" t="s">
        <v>187</v>
      </c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7">
        <v>0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113722.47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7">
        <f t="shared" si="1"/>
        <v>113722.47</v>
      </c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10"/>
      <c r="FI33" s="10"/>
      <c r="FJ33" s="10"/>
      <c r="FK33" s="11"/>
    </row>
    <row r="34" spans="1:167" s="4" customFormat="1" ht="36.75" customHeight="1">
      <c r="A34" s="49" t="s">
        <v>261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55"/>
      <c r="AO34" s="55"/>
      <c r="AP34" s="55"/>
      <c r="AQ34" s="55"/>
      <c r="AR34" s="55"/>
      <c r="AS34" s="55"/>
      <c r="AT34" s="56" t="s">
        <v>252</v>
      </c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7">
        <v>0</v>
      </c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318.47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67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67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7">
        <f t="shared" si="1"/>
        <v>318.47</v>
      </c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67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16"/>
      <c r="FI34" s="16"/>
      <c r="FJ34" s="16"/>
      <c r="FK34" s="5"/>
    </row>
    <row r="35" spans="1:167" s="4" customFormat="1" ht="53.25" customHeight="1">
      <c r="A35" s="49" t="s">
        <v>260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55"/>
      <c r="AO35" s="55"/>
      <c r="AP35" s="55"/>
      <c r="AQ35" s="55"/>
      <c r="AR35" s="55"/>
      <c r="AS35" s="55"/>
      <c r="AT35" s="56" t="s">
        <v>279</v>
      </c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7">
        <v>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0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67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67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7">
        <f t="shared" si="1"/>
        <v>0</v>
      </c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67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16"/>
      <c r="FI35" s="16"/>
      <c r="FJ35" s="16"/>
      <c r="FK35" s="5"/>
    </row>
    <row r="36" spans="1:167" s="4" customFormat="1" ht="53.25" customHeight="1">
      <c r="A36" s="49" t="s">
        <v>260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55"/>
      <c r="AO36" s="55"/>
      <c r="AP36" s="55"/>
      <c r="AQ36" s="55"/>
      <c r="AR36" s="55"/>
      <c r="AS36" s="55"/>
      <c r="AT36" s="56" t="s">
        <v>253</v>
      </c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7">
        <v>0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0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67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67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7">
        <f t="shared" si="1"/>
        <v>0</v>
      </c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67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16"/>
      <c r="FI36" s="16"/>
      <c r="FJ36" s="16"/>
      <c r="FK36" s="5"/>
    </row>
    <row r="37" spans="1:167" s="4" customFormat="1" ht="55.5" customHeight="1">
      <c r="A37" s="110" t="s">
        <v>159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55"/>
      <c r="AO37" s="55"/>
      <c r="AP37" s="55"/>
      <c r="AQ37" s="55"/>
      <c r="AR37" s="55"/>
      <c r="AS37" s="55"/>
      <c r="AT37" s="55" t="s">
        <v>195</v>
      </c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8">
        <f>BJ38</f>
        <v>0</v>
      </c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>
        <f>CF38+CF41+CF40+CF44</f>
        <v>42378.350000000006</v>
      </c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67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67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7">
        <f t="shared" si="1"/>
        <v>42378.350000000006</v>
      </c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67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16"/>
      <c r="FI37" s="16"/>
      <c r="FJ37" s="16"/>
      <c r="FK37" s="5"/>
    </row>
    <row r="38" spans="1:167" s="12" customFormat="1" ht="35.25" customHeight="1">
      <c r="A38" s="49" t="s">
        <v>181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55"/>
      <c r="AO38" s="55"/>
      <c r="AP38" s="55"/>
      <c r="AQ38" s="55"/>
      <c r="AR38" s="55"/>
      <c r="AS38" s="55"/>
      <c r="AT38" s="56" t="s">
        <v>194</v>
      </c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7">
        <v>0</v>
      </c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f>CF39</f>
        <v>40836.16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57">
        <f t="shared" si="1"/>
        <v>40836.16</v>
      </c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84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6"/>
      <c r="FK38" s="11"/>
    </row>
    <row r="39" spans="1:167" s="12" customFormat="1" ht="37.5" customHeight="1">
      <c r="A39" s="49" t="s">
        <v>181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5"/>
      <c r="AO39" s="55"/>
      <c r="AP39" s="55"/>
      <c r="AQ39" s="55"/>
      <c r="AR39" s="55"/>
      <c r="AS39" s="55"/>
      <c r="AT39" s="56" t="s">
        <v>239</v>
      </c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7">
        <v>0</v>
      </c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v>40836.16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57">
        <f aca="true" t="shared" si="2" ref="EE39:EE45">CF39</f>
        <v>40836.16</v>
      </c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84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6"/>
      <c r="FK39" s="11"/>
    </row>
    <row r="40" spans="1:167" s="12" customFormat="1" ht="37.5" customHeight="1">
      <c r="A40" s="49" t="s">
        <v>181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55"/>
      <c r="AO40" s="55"/>
      <c r="AP40" s="55"/>
      <c r="AQ40" s="55"/>
      <c r="AR40" s="55"/>
      <c r="AS40" s="55"/>
      <c r="AT40" s="56" t="s">
        <v>274</v>
      </c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7">
        <v>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v>0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57">
        <f t="shared" si="2"/>
        <v>0</v>
      </c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84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6"/>
      <c r="FK40" s="11"/>
    </row>
    <row r="41" spans="1:167" s="12" customFormat="1" ht="54" customHeight="1">
      <c r="A41" s="49" t="s">
        <v>259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5"/>
      <c r="AO41" s="55"/>
      <c r="AP41" s="55"/>
      <c r="AQ41" s="55"/>
      <c r="AR41" s="55"/>
      <c r="AS41" s="55"/>
      <c r="AT41" s="56" t="s">
        <v>255</v>
      </c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7">
        <v>0</v>
      </c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>
        <f>CF42+CF43+CF44</f>
        <v>1542.19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57">
        <f t="shared" si="2"/>
        <v>1542.19</v>
      </c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84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6"/>
      <c r="FK41" s="11"/>
    </row>
    <row r="42" spans="1:167" s="12" customFormat="1" ht="56.25" customHeight="1">
      <c r="A42" s="164" t="s">
        <v>259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6"/>
      <c r="AN42" s="55"/>
      <c r="AO42" s="55"/>
      <c r="AP42" s="55"/>
      <c r="AQ42" s="55"/>
      <c r="AR42" s="55"/>
      <c r="AS42" s="55"/>
      <c r="AT42" s="56" t="s">
        <v>254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7">
        <v>0</v>
      </c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v>0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57">
        <f t="shared" si="2"/>
        <v>0</v>
      </c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84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6"/>
      <c r="FK42" s="11"/>
    </row>
    <row r="43" spans="1:167" s="12" customFormat="1" ht="75" customHeight="1">
      <c r="A43" s="49" t="s">
        <v>263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5"/>
      <c r="AO43" s="55"/>
      <c r="AP43" s="55"/>
      <c r="AQ43" s="55"/>
      <c r="AR43" s="55"/>
      <c r="AS43" s="55"/>
      <c r="AT43" s="56" t="s">
        <v>256</v>
      </c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7">
        <v>0</v>
      </c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>
        <v>1542.19</v>
      </c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57">
        <f t="shared" si="2"/>
        <v>1542.19</v>
      </c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84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6"/>
      <c r="FK43" s="11"/>
    </row>
    <row r="44" spans="1:167" s="12" customFormat="1" ht="72" customHeight="1">
      <c r="A44" s="49" t="s">
        <v>262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55"/>
      <c r="AO44" s="55"/>
      <c r="AP44" s="55"/>
      <c r="AQ44" s="55"/>
      <c r="AR44" s="55"/>
      <c r="AS44" s="55"/>
      <c r="AT44" s="56" t="s">
        <v>257</v>
      </c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7">
        <v>0</v>
      </c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>
        <v>0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57">
        <f t="shared" si="2"/>
        <v>0</v>
      </c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84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6"/>
      <c r="FK44" s="11"/>
    </row>
    <row r="45" spans="1:167" s="12" customFormat="1" ht="38.25" customHeight="1">
      <c r="A45" s="110" t="s">
        <v>280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55"/>
      <c r="AO45" s="55"/>
      <c r="AP45" s="55"/>
      <c r="AQ45" s="55"/>
      <c r="AR45" s="55"/>
      <c r="AS45" s="55"/>
      <c r="AT45" s="55" t="s">
        <v>282</v>
      </c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8">
        <f>BJ46</f>
        <v>0</v>
      </c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>
        <f>CF46</f>
        <v>1435.28</v>
      </c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8">
        <f t="shared" si="2"/>
        <v>1435.28</v>
      </c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84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6"/>
      <c r="FK45" s="11"/>
    </row>
    <row r="46" spans="1:167" s="12" customFormat="1" ht="38.25" customHeight="1">
      <c r="A46" s="49" t="s">
        <v>280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5"/>
      <c r="AO46" s="55"/>
      <c r="AP46" s="55"/>
      <c r="AQ46" s="55"/>
      <c r="AR46" s="55"/>
      <c r="AS46" s="55"/>
      <c r="AT46" s="56" t="s">
        <v>281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7">
        <v>0</v>
      </c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>
        <v>1435.28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57">
        <f aca="true" t="shared" si="3" ref="EE46:EE58">CF46</f>
        <v>1435.28</v>
      </c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84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6"/>
      <c r="FK46" s="11"/>
    </row>
    <row r="47" spans="1:167" s="12" customFormat="1" ht="18.75" customHeight="1">
      <c r="A47" s="176" t="s">
        <v>166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55"/>
      <c r="AO47" s="55"/>
      <c r="AP47" s="55"/>
      <c r="AQ47" s="55"/>
      <c r="AR47" s="55"/>
      <c r="AS47" s="55"/>
      <c r="AT47" s="55" t="s">
        <v>196</v>
      </c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8">
        <f>BJ48</f>
        <v>150000</v>
      </c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>
        <f>CF48+CF51+CF50</f>
        <v>296326.5</v>
      </c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8">
        <f t="shared" si="3"/>
        <v>296326.5</v>
      </c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84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6"/>
      <c r="FK47" s="11"/>
    </row>
    <row r="48" spans="1:167" s="12" customFormat="1" ht="19.5" customHeight="1">
      <c r="A48" s="163" t="s">
        <v>166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55"/>
      <c r="AO48" s="55"/>
      <c r="AP48" s="55"/>
      <c r="AQ48" s="55"/>
      <c r="AR48" s="55"/>
      <c r="AS48" s="55"/>
      <c r="AT48" s="56" t="s">
        <v>197</v>
      </c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7">
        <f>BJ49</f>
        <v>150000</v>
      </c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>
        <v>296326.5</v>
      </c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8">
        <f t="shared" si="3"/>
        <v>296326.5</v>
      </c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10"/>
      <c r="FI48" s="10"/>
      <c r="FJ48" s="10"/>
      <c r="FK48" s="11"/>
    </row>
    <row r="49" spans="1:167" s="12" customFormat="1" ht="19.5" customHeight="1">
      <c r="A49" s="163" t="s">
        <v>166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55"/>
      <c r="AO49" s="55"/>
      <c r="AP49" s="55"/>
      <c r="AQ49" s="55"/>
      <c r="AR49" s="55"/>
      <c r="AS49" s="55"/>
      <c r="AT49" s="56" t="s">
        <v>265</v>
      </c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7">
        <v>150000</v>
      </c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>
        <v>296326.5</v>
      </c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8">
        <f t="shared" si="3"/>
        <v>296326.5</v>
      </c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10"/>
      <c r="FI49" s="10"/>
      <c r="FJ49" s="10"/>
      <c r="FK49" s="11"/>
    </row>
    <row r="50" spans="1:167" s="12" customFormat="1" ht="17.25" customHeight="1">
      <c r="A50" s="163" t="s">
        <v>166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55"/>
      <c r="AO50" s="55"/>
      <c r="AP50" s="55"/>
      <c r="AQ50" s="55"/>
      <c r="AR50" s="55"/>
      <c r="AS50" s="55"/>
      <c r="AT50" s="56" t="s">
        <v>290</v>
      </c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7">
        <v>0</v>
      </c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>
        <v>0</v>
      </c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8">
        <f>CF50</f>
        <v>0</v>
      </c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10"/>
      <c r="FI50" s="10"/>
      <c r="FJ50" s="10"/>
      <c r="FK50" s="11"/>
    </row>
    <row r="51" spans="1:167" s="12" customFormat="1" ht="17.25" customHeight="1">
      <c r="A51" s="163" t="s">
        <v>166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55"/>
      <c r="AO51" s="55"/>
      <c r="AP51" s="55"/>
      <c r="AQ51" s="55"/>
      <c r="AR51" s="55"/>
      <c r="AS51" s="55"/>
      <c r="AT51" s="56" t="s">
        <v>240</v>
      </c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7">
        <v>0</v>
      </c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>
        <v>0</v>
      </c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8">
        <f t="shared" si="3"/>
        <v>0</v>
      </c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10"/>
      <c r="FI51" s="10"/>
      <c r="FJ51" s="10"/>
      <c r="FK51" s="11"/>
    </row>
    <row r="52" spans="1:167" s="4" customFormat="1" ht="16.5" customHeight="1">
      <c r="A52" s="66" t="s">
        <v>150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56"/>
      <c r="AO52" s="56"/>
      <c r="AP52" s="56"/>
      <c r="AQ52" s="56"/>
      <c r="AR52" s="56"/>
      <c r="AS52" s="56"/>
      <c r="AT52" s="55" t="s">
        <v>110</v>
      </c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134">
        <f>BJ53+BJ57</f>
        <v>1213300</v>
      </c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58">
        <f>CF53+CF57</f>
        <v>287153.88</v>
      </c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58">
        <f t="shared" si="3"/>
        <v>287153.88</v>
      </c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16"/>
      <c r="FI52" s="16"/>
      <c r="FJ52" s="16"/>
      <c r="FK52" s="5"/>
    </row>
    <row r="53" spans="1:167" s="4" customFormat="1" ht="18" customHeight="1">
      <c r="A53" s="66" t="s">
        <v>109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55"/>
      <c r="AO53" s="55"/>
      <c r="AP53" s="55"/>
      <c r="AQ53" s="55"/>
      <c r="AR53" s="55"/>
      <c r="AS53" s="55"/>
      <c r="AT53" s="55" t="s">
        <v>111</v>
      </c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8">
        <f>BJ54</f>
        <v>217600</v>
      </c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>
        <f>CF54</f>
        <v>105507.54</v>
      </c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58">
        <f t="shared" si="3"/>
        <v>105507.54</v>
      </c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16"/>
      <c r="FI53" s="16"/>
      <c r="FJ53" s="16"/>
      <c r="FK53" s="5"/>
    </row>
    <row r="54" spans="1:167" s="12" customFormat="1" ht="37.5" customHeight="1">
      <c r="A54" s="110" t="s">
        <v>177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55"/>
      <c r="AO54" s="55"/>
      <c r="AP54" s="55"/>
      <c r="AQ54" s="55"/>
      <c r="AR54" s="55"/>
      <c r="AS54" s="55"/>
      <c r="AT54" s="55" t="s">
        <v>90</v>
      </c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8">
        <v>217600</v>
      </c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>
        <f>CF55+CF56</f>
        <v>105507.54</v>
      </c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58">
        <f t="shared" si="3"/>
        <v>105507.54</v>
      </c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84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6"/>
      <c r="FK54" s="11"/>
    </row>
    <row r="55" spans="1:167" s="4" customFormat="1" ht="18.75" customHeight="1">
      <c r="A55" s="103" t="s">
        <v>109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56"/>
      <c r="AO55" s="56"/>
      <c r="AP55" s="56"/>
      <c r="AQ55" s="56"/>
      <c r="AR55" s="56"/>
      <c r="AS55" s="56"/>
      <c r="AT55" s="56" t="s">
        <v>91</v>
      </c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7">
        <v>0</v>
      </c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>
        <v>103068.98</v>
      </c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57">
        <f t="shared" si="3"/>
        <v>103068.98</v>
      </c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43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74"/>
      <c r="FK55" s="5"/>
    </row>
    <row r="56" spans="1:167" s="4" customFormat="1" ht="18" customHeight="1">
      <c r="A56" s="103" t="s">
        <v>109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56"/>
      <c r="AO56" s="56"/>
      <c r="AP56" s="56"/>
      <c r="AQ56" s="56"/>
      <c r="AR56" s="56"/>
      <c r="AS56" s="56"/>
      <c r="AT56" s="56" t="s">
        <v>228</v>
      </c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7">
        <v>0</v>
      </c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>
        <v>2438.56</v>
      </c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57">
        <f t="shared" si="3"/>
        <v>2438.56</v>
      </c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43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74"/>
      <c r="FK56" s="5"/>
    </row>
    <row r="57" spans="1:167" s="12" customFormat="1" ht="21.75" customHeight="1">
      <c r="A57" s="66" t="s">
        <v>92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55"/>
      <c r="AO57" s="55"/>
      <c r="AP57" s="55"/>
      <c r="AQ57" s="55"/>
      <c r="AR57" s="55"/>
      <c r="AS57" s="55"/>
      <c r="AT57" s="55" t="s">
        <v>141</v>
      </c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8">
        <f>BJ59+BJ64</f>
        <v>995700</v>
      </c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>
        <f>CF59+CF63</f>
        <v>181646.34000000003</v>
      </c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8">
        <f t="shared" si="3"/>
        <v>181646.34000000003</v>
      </c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84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6"/>
      <c r="FK57" s="11"/>
    </row>
    <row r="58" spans="1:167" s="12" customFormat="1" ht="18" customHeight="1">
      <c r="A58" s="66" t="s">
        <v>168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55"/>
      <c r="AO58" s="55"/>
      <c r="AP58" s="55"/>
      <c r="AQ58" s="55"/>
      <c r="AR58" s="55"/>
      <c r="AS58" s="55"/>
      <c r="AT58" s="55" t="s">
        <v>112</v>
      </c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8">
        <f>BJ59</f>
        <v>790500</v>
      </c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>
        <f>CF59</f>
        <v>68845.18000000001</v>
      </c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8">
        <f t="shared" si="3"/>
        <v>68845.18000000001</v>
      </c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10"/>
      <c r="FI58" s="10"/>
      <c r="FJ58" s="10"/>
      <c r="FK58" s="11"/>
    </row>
    <row r="59" spans="1:167" s="12" customFormat="1" ht="19.5" customHeight="1">
      <c r="A59" s="66" t="s">
        <v>169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55"/>
      <c r="AO59" s="55"/>
      <c r="AP59" s="55"/>
      <c r="AQ59" s="55"/>
      <c r="AR59" s="55"/>
      <c r="AS59" s="55"/>
      <c r="AT59" s="55" t="s">
        <v>93</v>
      </c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8">
        <v>790500</v>
      </c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>
        <f>CF60+CF61+CF62</f>
        <v>68845.18000000001</v>
      </c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8">
        <f aca="true" t="shared" si="4" ref="EE59:EE68">CF59</f>
        <v>68845.18000000001</v>
      </c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84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6"/>
      <c r="FK59" s="11"/>
    </row>
    <row r="60" spans="1:167" s="4" customFormat="1" ht="20.25" customHeight="1">
      <c r="A60" s="103" t="s">
        <v>169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56"/>
      <c r="AO60" s="56"/>
      <c r="AP60" s="56"/>
      <c r="AQ60" s="56"/>
      <c r="AR60" s="56"/>
      <c r="AS60" s="56"/>
      <c r="AT60" s="56" t="s">
        <v>94</v>
      </c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>
        <v>0</v>
      </c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>
        <v>66863.08</v>
      </c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57">
        <f t="shared" si="4"/>
        <v>66863.08</v>
      </c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43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74"/>
      <c r="FK60" s="5"/>
    </row>
    <row r="61" spans="1:167" s="4" customFormat="1" ht="18" customHeight="1">
      <c r="A61" s="122" t="s">
        <v>169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4"/>
      <c r="AN61" s="105"/>
      <c r="AO61" s="106"/>
      <c r="AP61" s="106"/>
      <c r="AQ61" s="106"/>
      <c r="AR61" s="106"/>
      <c r="AS61" s="107"/>
      <c r="AT61" s="105" t="s">
        <v>95</v>
      </c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7"/>
      <c r="BJ61" s="63">
        <v>0</v>
      </c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5"/>
      <c r="CF61" s="63">
        <v>1982.1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5"/>
      <c r="CW61" s="43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74"/>
      <c r="DN61" s="43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74"/>
      <c r="EE61" s="63">
        <f t="shared" si="4"/>
        <v>1982.1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5"/>
      <c r="ET61" s="43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74"/>
      <c r="FK61" s="5"/>
    </row>
    <row r="62" spans="1:167" s="4" customFormat="1" ht="18.75" customHeight="1">
      <c r="A62" s="122" t="s">
        <v>169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4"/>
      <c r="AN62" s="105"/>
      <c r="AO62" s="106"/>
      <c r="AP62" s="106"/>
      <c r="AQ62" s="106"/>
      <c r="AR62" s="106"/>
      <c r="AS62" s="107"/>
      <c r="AT62" s="105" t="s">
        <v>283</v>
      </c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7"/>
      <c r="BJ62" s="63">
        <v>0</v>
      </c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5"/>
      <c r="CF62" s="63">
        <v>0</v>
      </c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5"/>
      <c r="CW62" s="43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74"/>
      <c r="DN62" s="43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74"/>
      <c r="EE62" s="63">
        <f>CF62</f>
        <v>0</v>
      </c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5"/>
      <c r="ET62" s="43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74"/>
      <c r="FK62" s="5"/>
    </row>
    <row r="63" spans="1:167" s="4" customFormat="1" ht="18" customHeight="1">
      <c r="A63" s="66" t="s">
        <v>170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56"/>
      <c r="AO63" s="56"/>
      <c r="AP63" s="56"/>
      <c r="AQ63" s="56"/>
      <c r="AR63" s="56"/>
      <c r="AS63" s="56"/>
      <c r="AT63" s="55" t="s">
        <v>113</v>
      </c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8">
        <f>BJ64</f>
        <v>205200</v>
      </c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>
        <f>CF64</f>
        <v>112801.16</v>
      </c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8">
        <f t="shared" si="4"/>
        <v>112801.16</v>
      </c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16"/>
      <c r="FI63" s="16"/>
      <c r="FJ63" s="16"/>
      <c r="FK63" s="5"/>
    </row>
    <row r="64" spans="1:167" s="12" customFormat="1" ht="19.5" customHeight="1">
      <c r="A64" s="66" t="s">
        <v>170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55"/>
      <c r="AO64" s="55"/>
      <c r="AP64" s="55"/>
      <c r="AQ64" s="55"/>
      <c r="AR64" s="55"/>
      <c r="AS64" s="55"/>
      <c r="AT64" s="55" t="s">
        <v>96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8">
        <v>205200</v>
      </c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>
        <f>CF65+CF66+CF67</f>
        <v>112801.16</v>
      </c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8">
        <f t="shared" si="4"/>
        <v>112801.16</v>
      </c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84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6"/>
      <c r="FK64" s="11"/>
    </row>
    <row r="65" spans="1:167" s="4" customFormat="1" ht="20.25" customHeight="1">
      <c r="A65" s="103" t="s">
        <v>170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56"/>
      <c r="AO65" s="56"/>
      <c r="AP65" s="56"/>
      <c r="AQ65" s="56"/>
      <c r="AR65" s="56"/>
      <c r="AS65" s="56"/>
      <c r="AT65" s="56" t="s">
        <v>97</v>
      </c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7">
        <v>0</v>
      </c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>
        <v>112550.44</v>
      </c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57">
        <f t="shared" si="4"/>
        <v>112550.44</v>
      </c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43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74"/>
      <c r="FK65" s="5"/>
    </row>
    <row r="66" spans="1:167" s="4" customFormat="1" ht="18" customHeight="1">
      <c r="A66" s="103" t="s">
        <v>170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56"/>
      <c r="AO66" s="56"/>
      <c r="AP66" s="56"/>
      <c r="AQ66" s="56"/>
      <c r="AR66" s="56"/>
      <c r="AS66" s="56"/>
      <c r="AT66" s="56" t="s">
        <v>266</v>
      </c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7">
        <v>0</v>
      </c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>
        <v>250.72</v>
      </c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57">
        <f>CF66</f>
        <v>250.72</v>
      </c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43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74"/>
      <c r="FK66" s="5"/>
    </row>
    <row r="67" spans="1:167" s="4" customFormat="1" ht="18" customHeight="1">
      <c r="A67" s="103" t="s">
        <v>170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56"/>
      <c r="AO67" s="56"/>
      <c r="AP67" s="56"/>
      <c r="AQ67" s="56"/>
      <c r="AR67" s="56"/>
      <c r="AS67" s="56"/>
      <c r="AT67" s="56" t="s">
        <v>288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7">
        <v>0</v>
      </c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>
        <v>0</v>
      </c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57">
        <f>CF67</f>
        <v>0</v>
      </c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43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74"/>
      <c r="FK67" s="5"/>
    </row>
    <row r="68" spans="1:167" s="12" customFormat="1" ht="19.5" customHeight="1">
      <c r="A68" s="66" t="s">
        <v>151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55"/>
      <c r="AO68" s="55"/>
      <c r="AP68" s="55"/>
      <c r="AQ68" s="55"/>
      <c r="AR68" s="55"/>
      <c r="AS68" s="55"/>
      <c r="AT68" s="55" t="s">
        <v>98</v>
      </c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8">
        <f>BJ69</f>
        <v>6000</v>
      </c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>
        <f>CF69</f>
        <v>16640</v>
      </c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8">
        <f t="shared" si="4"/>
        <v>16640</v>
      </c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84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6"/>
      <c r="FK68" s="11"/>
    </row>
    <row r="69" spans="1:167" s="12" customFormat="1" ht="57.75" customHeight="1">
      <c r="A69" s="49" t="s">
        <v>171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6"/>
      <c r="AO69" s="56"/>
      <c r="AP69" s="56"/>
      <c r="AQ69" s="56"/>
      <c r="AR69" s="56"/>
      <c r="AS69" s="56"/>
      <c r="AT69" s="56" t="s">
        <v>114</v>
      </c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7">
        <f>BJ70</f>
        <v>6000</v>
      </c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>
        <f>CF70</f>
        <v>16640</v>
      </c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7">
        <f>CF69</f>
        <v>16640</v>
      </c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84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6"/>
      <c r="FI69" s="10"/>
      <c r="FJ69" s="10"/>
      <c r="FK69" s="11"/>
    </row>
    <row r="70" spans="1:167" s="12" customFormat="1" ht="93.75" customHeight="1">
      <c r="A70" s="163" t="s">
        <v>172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56"/>
      <c r="AO70" s="56"/>
      <c r="AP70" s="56"/>
      <c r="AQ70" s="56"/>
      <c r="AR70" s="56"/>
      <c r="AS70" s="56"/>
      <c r="AT70" s="56" t="s">
        <v>188</v>
      </c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7">
        <v>6000</v>
      </c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>
        <f>CF71</f>
        <v>16640</v>
      </c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7">
        <f>CF70</f>
        <v>16640</v>
      </c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84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6"/>
      <c r="FI70" s="10"/>
      <c r="FJ70" s="10"/>
      <c r="FK70" s="11"/>
    </row>
    <row r="71" spans="1:167" s="12" customFormat="1" ht="90.75" customHeight="1">
      <c r="A71" s="163" t="s">
        <v>172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56"/>
      <c r="AO71" s="56"/>
      <c r="AP71" s="56"/>
      <c r="AQ71" s="56"/>
      <c r="AR71" s="56"/>
      <c r="AS71" s="56"/>
      <c r="AT71" s="56" t="s">
        <v>103</v>
      </c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7">
        <v>0</v>
      </c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>
        <v>16640</v>
      </c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7">
        <f>CF71</f>
        <v>16640</v>
      </c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84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6"/>
      <c r="FI71" s="10"/>
      <c r="FJ71" s="10"/>
      <c r="FK71" s="11"/>
    </row>
    <row r="72" spans="1:167" s="4" customFormat="1" ht="55.5" customHeight="1">
      <c r="A72" s="176" t="s">
        <v>241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6"/>
      <c r="AO72" s="56"/>
      <c r="AP72" s="56"/>
      <c r="AQ72" s="56"/>
      <c r="AR72" s="56"/>
      <c r="AS72" s="56"/>
      <c r="AT72" s="55" t="s">
        <v>242</v>
      </c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8">
        <v>0</v>
      </c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>
        <f>CF73</f>
        <v>1053.88</v>
      </c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58">
        <f aca="true" t="shared" si="5" ref="EE72:EE77">CF72</f>
        <v>1053.88</v>
      </c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16"/>
      <c r="FI72" s="16"/>
      <c r="FJ72" s="16"/>
      <c r="FK72" s="5"/>
    </row>
    <row r="73" spans="1:167" s="12" customFormat="1" ht="20.25" customHeight="1">
      <c r="A73" s="66" t="s">
        <v>243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55"/>
      <c r="AO73" s="55"/>
      <c r="AP73" s="55"/>
      <c r="AQ73" s="55"/>
      <c r="AR73" s="55"/>
      <c r="AS73" s="55"/>
      <c r="AT73" s="55" t="s">
        <v>244</v>
      </c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8">
        <v>0</v>
      </c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>
        <f>CF75</f>
        <v>1053.88</v>
      </c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8">
        <f t="shared" si="5"/>
        <v>1053.88</v>
      </c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84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6"/>
      <c r="FK73" s="11"/>
    </row>
    <row r="74" spans="1:167" s="12" customFormat="1" ht="36" customHeight="1">
      <c r="A74" s="110" t="s">
        <v>245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55"/>
      <c r="AO74" s="55"/>
      <c r="AP74" s="55"/>
      <c r="AQ74" s="55"/>
      <c r="AR74" s="55"/>
      <c r="AS74" s="55"/>
      <c r="AT74" s="55" t="s">
        <v>246</v>
      </c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8">
        <v>0</v>
      </c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>
        <f>CF75</f>
        <v>1053.88</v>
      </c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8">
        <f>CF74</f>
        <v>1053.88</v>
      </c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10"/>
      <c r="FI74" s="10"/>
      <c r="FJ74" s="10"/>
      <c r="FK74" s="11"/>
    </row>
    <row r="75" spans="1:167" s="12" customFormat="1" ht="18.75" customHeight="1">
      <c r="A75" s="66" t="s">
        <v>247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5"/>
      <c r="AO75" s="55"/>
      <c r="AP75" s="55"/>
      <c r="AQ75" s="55"/>
      <c r="AR75" s="55"/>
      <c r="AS75" s="55"/>
      <c r="AT75" s="55" t="s">
        <v>248</v>
      </c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8">
        <v>0</v>
      </c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>
        <f>CF76+CF77+CF78</f>
        <v>1053.88</v>
      </c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8">
        <f t="shared" si="5"/>
        <v>1053.88</v>
      </c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10"/>
      <c r="FI75" s="10"/>
      <c r="FJ75" s="10"/>
      <c r="FK75" s="11"/>
    </row>
    <row r="76" spans="1:167" s="4" customFormat="1" ht="19.5" customHeight="1">
      <c r="A76" s="103" t="s">
        <v>247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56"/>
      <c r="AO76" s="56"/>
      <c r="AP76" s="56"/>
      <c r="AQ76" s="56"/>
      <c r="AR76" s="56"/>
      <c r="AS76" s="56"/>
      <c r="AT76" s="56" t="s">
        <v>249</v>
      </c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7">
        <v>0</v>
      </c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>
        <v>0</v>
      </c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57">
        <f t="shared" si="5"/>
        <v>0</v>
      </c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43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74"/>
      <c r="FK76" s="5"/>
    </row>
    <row r="77" spans="1:167" s="4" customFormat="1" ht="21" customHeight="1">
      <c r="A77" s="103" t="s">
        <v>247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56"/>
      <c r="AO77" s="56"/>
      <c r="AP77" s="56"/>
      <c r="AQ77" s="56"/>
      <c r="AR77" s="56"/>
      <c r="AS77" s="56"/>
      <c r="AT77" s="56" t="s">
        <v>250</v>
      </c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7">
        <v>0</v>
      </c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>
        <v>53.88</v>
      </c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57">
        <f t="shared" si="5"/>
        <v>53.88</v>
      </c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43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74"/>
      <c r="FK77" s="5"/>
    </row>
    <row r="78" spans="1:167" s="4" customFormat="1" ht="21" customHeight="1">
      <c r="A78" s="103" t="s">
        <v>247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56"/>
      <c r="AO78" s="56"/>
      <c r="AP78" s="56"/>
      <c r="AQ78" s="56"/>
      <c r="AR78" s="56"/>
      <c r="AS78" s="56"/>
      <c r="AT78" s="56" t="s">
        <v>308</v>
      </c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7">
        <v>0</v>
      </c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>
        <v>1000</v>
      </c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57">
        <f aca="true" t="shared" si="6" ref="EE78:EE96">CF78</f>
        <v>1000</v>
      </c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43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74"/>
      <c r="FK78" s="5"/>
    </row>
    <row r="79" spans="1:167" s="4" customFormat="1" ht="57.75" customHeight="1">
      <c r="A79" s="176" t="s">
        <v>152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56"/>
      <c r="AO79" s="56"/>
      <c r="AP79" s="56"/>
      <c r="AQ79" s="56"/>
      <c r="AR79" s="56"/>
      <c r="AS79" s="56"/>
      <c r="AT79" s="55" t="s">
        <v>115</v>
      </c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8">
        <f>BJ80</f>
        <v>76000</v>
      </c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>
        <f>CF80</f>
        <v>175651.73</v>
      </c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58">
        <f t="shared" si="6"/>
        <v>175651.73</v>
      </c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43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74"/>
      <c r="FI79" s="16"/>
      <c r="FJ79" s="16"/>
      <c r="FK79" s="5"/>
    </row>
    <row r="80" spans="1:167" s="12" customFormat="1" ht="36" customHeight="1">
      <c r="A80" s="176" t="s">
        <v>173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55"/>
      <c r="AO80" s="55"/>
      <c r="AP80" s="55"/>
      <c r="AQ80" s="55"/>
      <c r="AR80" s="55"/>
      <c r="AS80" s="55"/>
      <c r="AT80" s="55" t="s">
        <v>116</v>
      </c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8">
        <f>BJ81+BJ83</f>
        <v>76000</v>
      </c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>
        <f>+CF83+CF81</f>
        <v>175651.73</v>
      </c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8">
        <f t="shared" si="6"/>
        <v>175651.73</v>
      </c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84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6"/>
      <c r="FK80" s="11"/>
    </row>
    <row r="81" spans="1:167" s="12" customFormat="1" ht="18.75" customHeight="1">
      <c r="A81" s="176" t="s">
        <v>117</v>
      </c>
      <c r="B81" s="176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55"/>
      <c r="AO81" s="55"/>
      <c r="AP81" s="55"/>
      <c r="AQ81" s="55"/>
      <c r="AR81" s="55"/>
      <c r="AS81" s="55"/>
      <c r="AT81" s="55" t="s">
        <v>118</v>
      </c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8">
        <f>BJ82</f>
        <v>76000</v>
      </c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>
        <f>CF82</f>
        <v>145651.73</v>
      </c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8">
        <f t="shared" si="6"/>
        <v>145651.73</v>
      </c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84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6"/>
      <c r="FK81" s="11"/>
    </row>
    <row r="82" spans="1:167" s="4" customFormat="1" ht="21" customHeight="1">
      <c r="A82" s="103" t="s">
        <v>117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56"/>
      <c r="AO82" s="56"/>
      <c r="AP82" s="56"/>
      <c r="AQ82" s="56"/>
      <c r="AR82" s="56"/>
      <c r="AS82" s="56"/>
      <c r="AT82" s="56" t="s">
        <v>258</v>
      </c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7">
        <v>76000</v>
      </c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>
        <v>145651.73</v>
      </c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57">
        <f t="shared" si="6"/>
        <v>145651.73</v>
      </c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43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74"/>
      <c r="FK82" s="5"/>
    </row>
    <row r="83" spans="1:167" s="38" customFormat="1" ht="18.75" customHeight="1">
      <c r="A83" s="191" t="s">
        <v>117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202"/>
      <c r="AO83" s="202"/>
      <c r="AP83" s="202"/>
      <c r="AQ83" s="202"/>
      <c r="AR83" s="202"/>
      <c r="AS83" s="202"/>
      <c r="AT83" s="202" t="s">
        <v>333</v>
      </c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95">
        <f>BJ84</f>
        <v>0</v>
      </c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>
        <f>CF84</f>
        <v>30000</v>
      </c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95">
        <f>CF83</f>
        <v>30000</v>
      </c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45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7"/>
      <c r="FK83" s="37"/>
    </row>
    <row r="84" spans="1:167" s="39" customFormat="1" ht="21" customHeight="1">
      <c r="A84" s="192" t="s">
        <v>117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41"/>
      <c r="AO84" s="41"/>
      <c r="AP84" s="41"/>
      <c r="AQ84" s="41"/>
      <c r="AR84" s="41"/>
      <c r="AS84" s="41"/>
      <c r="AT84" s="41" t="s">
        <v>332</v>
      </c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53">
        <v>0</v>
      </c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>
        <v>30000</v>
      </c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3">
        <f>CF84</f>
        <v>30000</v>
      </c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204"/>
      <c r="EU84" s="205"/>
      <c r="EV84" s="205"/>
      <c r="EW84" s="205"/>
      <c r="EX84" s="205"/>
      <c r="EY84" s="205"/>
      <c r="EZ84" s="205"/>
      <c r="FA84" s="205"/>
      <c r="FB84" s="205"/>
      <c r="FC84" s="205"/>
      <c r="FD84" s="205"/>
      <c r="FE84" s="205"/>
      <c r="FF84" s="205"/>
      <c r="FG84" s="205"/>
      <c r="FH84" s="205"/>
      <c r="FI84" s="205"/>
      <c r="FJ84" s="206"/>
      <c r="FK84" s="40"/>
    </row>
    <row r="85" spans="1:167" s="4" customFormat="1" ht="36.75" customHeight="1">
      <c r="A85" s="110" t="s">
        <v>153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55"/>
      <c r="AO85" s="55"/>
      <c r="AP85" s="55"/>
      <c r="AQ85" s="55"/>
      <c r="AR85" s="55"/>
      <c r="AS85" s="55"/>
      <c r="AT85" s="55" t="s">
        <v>120</v>
      </c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8">
        <f>BJ89+BJ86</f>
        <v>13500</v>
      </c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>
        <f>CF89+CF86</f>
        <v>0</v>
      </c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8">
        <f t="shared" si="6"/>
        <v>0</v>
      </c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84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6"/>
      <c r="FK85" s="5"/>
    </row>
    <row r="86" spans="1:176" s="39" customFormat="1" ht="39" customHeight="1">
      <c r="A86" s="187" t="s">
        <v>291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8"/>
      <c r="AL86" s="35"/>
      <c r="AM86" s="35"/>
      <c r="AN86" s="36"/>
      <c r="AO86" s="36"/>
      <c r="AP86" s="36"/>
      <c r="AQ86" s="36"/>
      <c r="AR86" s="36"/>
      <c r="AS86" s="36"/>
      <c r="AT86" s="41" t="s">
        <v>294</v>
      </c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53">
        <f>BJ87</f>
        <v>0</v>
      </c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>
        <f>CF87</f>
        <v>0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3">
        <f t="shared" si="6"/>
        <v>0</v>
      </c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45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7"/>
      <c r="FK86" s="37"/>
      <c r="FL86" s="38"/>
      <c r="FM86" s="38"/>
      <c r="FN86" s="38"/>
      <c r="FO86" s="38"/>
      <c r="FP86" s="38"/>
      <c r="FQ86" s="38"/>
      <c r="FR86" s="38"/>
      <c r="FS86" s="38"/>
      <c r="FT86" s="38"/>
    </row>
    <row r="87" spans="1:176" s="39" customFormat="1" ht="40.5" customHeight="1">
      <c r="A87" s="189" t="s">
        <v>292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90"/>
      <c r="AL87" s="35"/>
      <c r="AM87" s="35"/>
      <c r="AN87" s="36"/>
      <c r="AO87" s="36"/>
      <c r="AP87" s="36"/>
      <c r="AQ87" s="36"/>
      <c r="AR87" s="36"/>
      <c r="AS87" s="36"/>
      <c r="AT87" s="41" t="s">
        <v>295</v>
      </c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53">
        <v>0</v>
      </c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>
        <v>0</v>
      </c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3">
        <f t="shared" si="6"/>
        <v>0</v>
      </c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45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7"/>
      <c r="FK87" s="37"/>
      <c r="FL87" s="38"/>
      <c r="FM87" s="38"/>
      <c r="FN87" s="38"/>
      <c r="FO87" s="38"/>
      <c r="FP87" s="38"/>
      <c r="FQ87" s="38"/>
      <c r="FR87" s="38"/>
      <c r="FS87" s="38"/>
      <c r="FT87" s="38"/>
    </row>
    <row r="88" spans="1:167" s="12" customFormat="1" ht="38.25" customHeight="1">
      <c r="A88" s="81" t="s">
        <v>134</v>
      </c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3"/>
      <c r="AN88" s="105"/>
      <c r="AO88" s="106"/>
      <c r="AP88" s="106"/>
      <c r="AQ88" s="106"/>
      <c r="AR88" s="106"/>
      <c r="AS88" s="107"/>
      <c r="AT88" s="105" t="s">
        <v>105</v>
      </c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7"/>
      <c r="BJ88" s="63">
        <f>BJ89</f>
        <v>13500</v>
      </c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5"/>
      <c r="CF88" s="63">
        <f>CF89</f>
        <v>0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5"/>
      <c r="CW88" s="43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74"/>
      <c r="DN88" s="43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74"/>
      <c r="EE88" s="63">
        <f t="shared" si="6"/>
        <v>0</v>
      </c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5"/>
      <c r="ET88" s="84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6"/>
      <c r="FK88" s="11"/>
    </row>
    <row r="89" spans="1:167" s="12" customFormat="1" ht="38.25" customHeight="1">
      <c r="A89" s="49" t="s">
        <v>134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56"/>
      <c r="AO89" s="56"/>
      <c r="AP89" s="56"/>
      <c r="AQ89" s="56"/>
      <c r="AR89" s="56"/>
      <c r="AS89" s="56"/>
      <c r="AT89" s="56" t="s">
        <v>105</v>
      </c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7">
        <f>BJ90</f>
        <v>13500</v>
      </c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>
        <f>CF90</f>
        <v>0</v>
      </c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57">
        <f t="shared" si="6"/>
        <v>0</v>
      </c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84"/>
      <c r="EU89" s="85"/>
      <c r="EV89" s="85"/>
      <c r="EW89" s="85"/>
      <c r="EX89" s="85"/>
      <c r="EY89" s="85"/>
      <c r="EZ89" s="85"/>
      <c r="FA89" s="85"/>
      <c r="FB89" s="85"/>
      <c r="FC89" s="85"/>
      <c r="FD89" s="85"/>
      <c r="FE89" s="85"/>
      <c r="FF89" s="85"/>
      <c r="FG89" s="85"/>
      <c r="FH89" s="85"/>
      <c r="FI89" s="85"/>
      <c r="FJ89" s="86"/>
      <c r="FK89" s="11"/>
    </row>
    <row r="90" spans="1:167" s="12" customFormat="1" ht="54.75" customHeight="1">
      <c r="A90" s="49" t="s">
        <v>135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56"/>
      <c r="AO90" s="56"/>
      <c r="AP90" s="56"/>
      <c r="AQ90" s="56"/>
      <c r="AR90" s="56"/>
      <c r="AS90" s="56"/>
      <c r="AT90" s="56" t="s">
        <v>119</v>
      </c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7">
        <f>BJ91</f>
        <v>13500</v>
      </c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>
        <f>CF91</f>
        <v>0</v>
      </c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57">
        <f t="shared" si="6"/>
        <v>0</v>
      </c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84"/>
      <c r="EU90" s="85"/>
      <c r="EV90" s="85"/>
      <c r="EW90" s="85"/>
      <c r="EX90" s="85"/>
      <c r="EY90" s="85"/>
      <c r="EZ90" s="85"/>
      <c r="FA90" s="85"/>
      <c r="FB90" s="85"/>
      <c r="FC90" s="85"/>
      <c r="FD90" s="85"/>
      <c r="FE90" s="85"/>
      <c r="FF90" s="85"/>
      <c r="FG90" s="85"/>
      <c r="FH90" s="85"/>
      <c r="FI90" s="85"/>
      <c r="FJ90" s="86"/>
      <c r="FK90" s="11"/>
    </row>
    <row r="91" spans="1:167" s="4" customFormat="1" ht="72.75" customHeight="1">
      <c r="A91" s="49" t="s">
        <v>136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6"/>
      <c r="AO91" s="56"/>
      <c r="AP91" s="56"/>
      <c r="AQ91" s="56"/>
      <c r="AR91" s="56"/>
      <c r="AS91" s="56"/>
      <c r="AT91" s="56" t="s">
        <v>198</v>
      </c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7">
        <v>13500</v>
      </c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>
        <v>0</v>
      </c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57">
        <f t="shared" si="6"/>
        <v>0</v>
      </c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43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74"/>
      <c r="FK91" s="5"/>
    </row>
    <row r="92" spans="1:167" s="4" customFormat="1" ht="23.25" customHeight="1">
      <c r="A92" s="110" t="s">
        <v>297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55"/>
      <c r="AO92" s="55"/>
      <c r="AP92" s="55"/>
      <c r="AQ92" s="55"/>
      <c r="AR92" s="55"/>
      <c r="AS92" s="55"/>
      <c r="AT92" s="55" t="s">
        <v>300</v>
      </c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8">
        <f>BJ93+BJ95</f>
        <v>51200</v>
      </c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>
        <f>CF95+CF93</f>
        <v>51706</v>
      </c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8">
        <f t="shared" si="6"/>
        <v>51706</v>
      </c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84"/>
      <c r="EU92" s="85"/>
      <c r="EV92" s="85"/>
      <c r="EW92" s="85"/>
      <c r="EX92" s="85"/>
      <c r="EY92" s="85"/>
      <c r="EZ92" s="85"/>
      <c r="FA92" s="85"/>
      <c r="FB92" s="85"/>
      <c r="FC92" s="85"/>
      <c r="FD92" s="85"/>
      <c r="FE92" s="85"/>
      <c r="FF92" s="85"/>
      <c r="FG92" s="85"/>
      <c r="FH92" s="85"/>
      <c r="FI92" s="85"/>
      <c r="FJ92" s="86"/>
      <c r="FK92" s="5"/>
    </row>
    <row r="93" spans="1:176" s="39" customFormat="1" ht="57" customHeight="1">
      <c r="A93" s="187" t="s">
        <v>318</v>
      </c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8"/>
      <c r="AL93" s="35"/>
      <c r="AM93" s="35"/>
      <c r="AN93" s="36"/>
      <c r="AO93" s="36"/>
      <c r="AP93" s="36"/>
      <c r="AQ93" s="36"/>
      <c r="AR93" s="36"/>
      <c r="AS93" s="36"/>
      <c r="AT93" s="41" t="s">
        <v>319</v>
      </c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53">
        <f>BJ94</f>
        <v>51000</v>
      </c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>
        <f>CF94</f>
        <v>51706</v>
      </c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3">
        <f t="shared" si="6"/>
        <v>51706</v>
      </c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45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7"/>
      <c r="FK93" s="37"/>
      <c r="FL93" s="38"/>
      <c r="FM93" s="38"/>
      <c r="FN93" s="38"/>
      <c r="FO93" s="38"/>
      <c r="FP93" s="38"/>
      <c r="FQ93" s="38"/>
      <c r="FR93" s="38"/>
      <c r="FS93" s="38"/>
      <c r="FT93" s="38"/>
    </row>
    <row r="94" spans="1:176" s="39" customFormat="1" ht="57" customHeight="1">
      <c r="A94" s="187" t="s">
        <v>318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8"/>
      <c r="AL94" s="35"/>
      <c r="AM94" s="35"/>
      <c r="AN94" s="36"/>
      <c r="AO94" s="36"/>
      <c r="AP94" s="36"/>
      <c r="AQ94" s="36"/>
      <c r="AR94" s="36"/>
      <c r="AS94" s="36"/>
      <c r="AT94" s="41" t="s">
        <v>317</v>
      </c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53">
        <v>51000</v>
      </c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>
        <v>51706</v>
      </c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3">
        <f t="shared" si="6"/>
        <v>51706</v>
      </c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45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  <c r="FJ94" s="47"/>
      <c r="FK94" s="37"/>
      <c r="FL94" s="38"/>
      <c r="FM94" s="38"/>
      <c r="FN94" s="38"/>
      <c r="FO94" s="38"/>
      <c r="FP94" s="38"/>
      <c r="FQ94" s="38"/>
      <c r="FR94" s="38"/>
      <c r="FS94" s="38"/>
      <c r="FT94" s="38"/>
    </row>
    <row r="95" spans="1:176" s="39" customFormat="1" ht="39" customHeight="1">
      <c r="A95" s="187" t="s">
        <v>298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8"/>
      <c r="AL95" s="35"/>
      <c r="AM95" s="35"/>
      <c r="AN95" s="36"/>
      <c r="AO95" s="36"/>
      <c r="AP95" s="36"/>
      <c r="AQ95" s="36"/>
      <c r="AR95" s="36"/>
      <c r="AS95" s="36"/>
      <c r="AT95" s="41" t="s">
        <v>302</v>
      </c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53">
        <f>BJ96</f>
        <v>200</v>
      </c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>
        <f>CF96</f>
        <v>0</v>
      </c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3">
        <f t="shared" si="6"/>
        <v>0</v>
      </c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45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  <c r="FJ95" s="47"/>
      <c r="FK95" s="37"/>
      <c r="FL95" s="38"/>
      <c r="FM95" s="38"/>
      <c r="FN95" s="38"/>
      <c r="FO95" s="38"/>
      <c r="FP95" s="38"/>
      <c r="FQ95" s="38"/>
      <c r="FR95" s="38"/>
      <c r="FS95" s="38"/>
      <c r="FT95" s="38"/>
    </row>
    <row r="96" spans="1:167" s="4" customFormat="1" ht="55.5" customHeight="1">
      <c r="A96" s="49" t="s">
        <v>299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56"/>
      <c r="AO96" s="56"/>
      <c r="AP96" s="56"/>
      <c r="AQ96" s="56"/>
      <c r="AR96" s="56"/>
      <c r="AS96" s="56"/>
      <c r="AT96" s="56" t="s">
        <v>301</v>
      </c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7">
        <v>200</v>
      </c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>
        <v>0</v>
      </c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57">
        <f t="shared" si="6"/>
        <v>0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43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74"/>
      <c r="FK96" s="5"/>
    </row>
    <row r="97" spans="1:167" s="4" customFormat="1" ht="27" customHeight="1">
      <c r="A97" s="66" t="s">
        <v>267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55"/>
      <c r="AO97" s="55"/>
      <c r="AP97" s="55"/>
      <c r="AQ97" s="55"/>
      <c r="AR97" s="55"/>
      <c r="AS97" s="55"/>
      <c r="AT97" s="55" t="s">
        <v>268</v>
      </c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8">
        <f>BJ99</f>
        <v>0</v>
      </c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>
        <f>CF99</f>
        <v>0</v>
      </c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8">
        <f>EE99</f>
        <v>0</v>
      </c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16"/>
      <c r="FI97" s="16"/>
      <c r="FJ97" s="16"/>
      <c r="FK97" s="5"/>
    </row>
    <row r="98" spans="1:167" s="4" customFormat="1" ht="23.25" customHeight="1">
      <c r="A98" s="103" t="s">
        <v>269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55"/>
      <c r="AO98" s="55"/>
      <c r="AP98" s="55"/>
      <c r="AQ98" s="55"/>
      <c r="AR98" s="55"/>
      <c r="AS98" s="55"/>
      <c r="AT98" s="55" t="s">
        <v>270</v>
      </c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8">
        <v>0</v>
      </c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>
        <f>CF99</f>
        <v>0</v>
      </c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8">
        <f aca="true" t="shared" si="7" ref="EE98:EE104">CF98</f>
        <v>0</v>
      </c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"/>
    </row>
    <row r="99" spans="1:167" s="12" customFormat="1" ht="38.25" customHeight="1">
      <c r="A99" s="49" t="s">
        <v>271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56"/>
      <c r="AO99" s="56"/>
      <c r="AP99" s="56"/>
      <c r="AQ99" s="56"/>
      <c r="AR99" s="56"/>
      <c r="AS99" s="56"/>
      <c r="AT99" s="56" t="s">
        <v>272</v>
      </c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7">
        <v>0</v>
      </c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>
        <v>0</v>
      </c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57">
        <f t="shared" si="7"/>
        <v>0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11"/>
    </row>
    <row r="100" spans="1:167" s="12" customFormat="1" ht="22.5" customHeight="1">
      <c r="A100" s="110" t="s">
        <v>154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55"/>
      <c r="AO100" s="55"/>
      <c r="AP100" s="55"/>
      <c r="AQ100" s="55"/>
      <c r="AR100" s="55"/>
      <c r="AS100" s="55"/>
      <c r="AT100" s="55" t="s">
        <v>125</v>
      </c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8">
        <f>BJ101</f>
        <v>6344946</v>
      </c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>
        <f>CF101</f>
        <v>3246899.49</v>
      </c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8">
        <f t="shared" si="7"/>
        <v>3246899.49</v>
      </c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84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6"/>
      <c r="FK100" s="11"/>
    </row>
    <row r="101" spans="1:256" s="12" customFormat="1" ht="57" customHeight="1">
      <c r="A101" s="110" t="s">
        <v>174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55"/>
      <c r="AO101" s="55"/>
      <c r="AP101" s="55"/>
      <c r="AQ101" s="55"/>
      <c r="AR101" s="55"/>
      <c r="AS101" s="55"/>
      <c r="AT101" s="55" t="s">
        <v>99</v>
      </c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8">
        <f>BJ102+BJ105+BJ112+BJ110</f>
        <v>6344946</v>
      </c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>
        <f>CF102+CF105+CF112+CF110</f>
        <v>3246899.49</v>
      </c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8">
        <f t="shared" si="7"/>
        <v>3246899.49</v>
      </c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84"/>
      <c r="EU101" s="85"/>
      <c r="EV101" s="85"/>
      <c r="EW101" s="85"/>
      <c r="EX101" s="85"/>
      <c r="EY101" s="85"/>
      <c r="EZ101" s="85"/>
      <c r="FA101" s="85"/>
      <c r="FB101" s="85"/>
      <c r="FC101" s="85"/>
      <c r="FD101" s="85"/>
      <c r="FE101" s="85"/>
      <c r="FF101" s="85"/>
      <c r="FG101" s="85"/>
      <c r="FH101" s="85"/>
      <c r="FI101" s="85"/>
      <c r="FJ101" s="86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2" customFormat="1" ht="42" customHeight="1">
      <c r="A102" s="110" t="s">
        <v>126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55"/>
      <c r="AO102" s="55"/>
      <c r="AP102" s="55"/>
      <c r="AQ102" s="55"/>
      <c r="AR102" s="55"/>
      <c r="AS102" s="55"/>
      <c r="AT102" s="55" t="s">
        <v>127</v>
      </c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8">
        <f>BJ104</f>
        <v>2756200</v>
      </c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>
        <f>CF104</f>
        <v>2106200</v>
      </c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8">
        <f t="shared" si="7"/>
        <v>2106200</v>
      </c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84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6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4" customFormat="1" ht="27.75" customHeight="1">
      <c r="A103" s="49" t="s">
        <v>129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56"/>
      <c r="AO103" s="56"/>
      <c r="AP103" s="56"/>
      <c r="AQ103" s="56"/>
      <c r="AR103" s="56"/>
      <c r="AS103" s="56"/>
      <c r="AT103" s="56" t="s">
        <v>128</v>
      </c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7">
        <f>BJ104</f>
        <v>2756200</v>
      </c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>
        <f>CF104</f>
        <v>2106200</v>
      </c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67" t="s">
        <v>122</v>
      </c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57">
        <f t="shared" si="7"/>
        <v>2106200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43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74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4" customFormat="1" ht="39" customHeight="1">
      <c r="A104" s="49" t="s">
        <v>130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56"/>
      <c r="AO104" s="56"/>
      <c r="AP104" s="56"/>
      <c r="AQ104" s="56"/>
      <c r="AR104" s="56"/>
      <c r="AS104" s="56"/>
      <c r="AT104" s="56" t="s">
        <v>100</v>
      </c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7">
        <v>2756200</v>
      </c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>
        <v>2106200</v>
      </c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57">
        <f t="shared" si="7"/>
        <v>2106200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43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74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12" customFormat="1" ht="40.5" customHeight="1">
      <c r="A105" s="110" t="s">
        <v>161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55"/>
      <c r="AO105" s="55"/>
      <c r="AP105" s="55"/>
      <c r="AQ105" s="55"/>
      <c r="AR105" s="55"/>
      <c r="AS105" s="55"/>
      <c r="AT105" s="55" t="s">
        <v>131</v>
      </c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8">
        <f>BJ106+BJ108</f>
        <v>149500</v>
      </c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>
        <f>CF106+CF108</f>
        <v>149500</v>
      </c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8">
        <f aca="true" t="shared" si="8" ref="EE105:EE113">CF105</f>
        <v>149500</v>
      </c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84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6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12" customFormat="1" ht="42" customHeight="1">
      <c r="A106" s="110" t="s">
        <v>175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55"/>
      <c r="AO106" s="55"/>
      <c r="AP106" s="55"/>
      <c r="AQ106" s="55"/>
      <c r="AR106" s="55"/>
      <c r="AS106" s="55"/>
      <c r="AT106" s="55" t="s">
        <v>160</v>
      </c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8">
        <f>BJ107</f>
        <v>149300</v>
      </c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>
        <f>CF107</f>
        <v>149300</v>
      </c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8">
        <f t="shared" si="8"/>
        <v>149300</v>
      </c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84"/>
      <c r="EU106" s="85"/>
      <c r="EV106" s="85"/>
      <c r="EW106" s="85"/>
      <c r="EX106" s="85"/>
      <c r="EY106" s="85"/>
      <c r="EZ106" s="85"/>
      <c r="FA106" s="85"/>
      <c r="FB106" s="85"/>
      <c r="FC106" s="85"/>
      <c r="FD106" s="85"/>
      <c r="FE106" s="85"/>
      <c r="FF106" s="85"/>
      <c r="FG106" s="85"/>
      <c r="FH106" s="85"/>
      <c r="FI106" s="85"/>
      <c r="FJ106" s="86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17" customFormat="1" ht="42.75" customHeight="1">
      <c r="A107" s="49" t="s">
        <v>175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56"/>
      <c r="AO107" s="56"/>
      <c r="AP107" s="56"/>
      <c r="AQ107" s="56"/>
      <c r="AR107" s="56"/>
      <c r="AS107" s="56"/>
      <c r="AT107" s="56" t="s">
        <v>101</v>
      </c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7">
        <v>149300</v>
      </c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>
        <v>149300</v>
      </c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57">
        <f t="shared" si="8"/>
        <v>149300</v>
      </c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43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74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166" s="11" customFormat="1" ht="56.25" customHeight="1">
      <c r="A108" s="110" t="s">
        <v>180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55"/>
      <c r="AO108" s="55"/>
      <c r="AP108" s="55"/>
      <c r="AQ108" s="55"/>
      <c r="AR108" s="55"/>
      <c r="AS108" s="55"/>
      <c r="AT108" s="55" t="s">
        <v>179</v>
      </c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8">
        <f>BJ109</f>
        <v>200</v>
      </c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>
        <f>CF109</f>
        <v>200</v>
      </c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8">
        <f>CF108</f>
        <v>200</v>
      </c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10"/>
      <c r="FI108" s="10"/>
      <c r="FJ108" s="10"/>
    </row>
    <row r="109" spans="1:166" s="5" customFormat="1" ht="57" customHeight="1">
      <c r="A109" s="49" t="s">
        <v>180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6"/>
      <c r="AO109" s="56"/>
      <c r="AP109" s="56"/>
      <c r="AQ109" s="56"/>
      <c r="AR109" s="56"/>
      <c r="AS109" s="56"/>
      <c r="AT109" s="56" t="s">
        <v>178</v>
      </c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7">
        <v>200</v>
      </c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>
        <v>200</v>
      </c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57">
        <f>CF109</f>
        <v>200</v>
      </c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16"/>
      <c r="FI109" s="16"/>
      <c r="FJ109" s="16"/>
    </row>
    <row r="110" spans="1:167" s="12" customFormat="1" ht="72.75" customHeight="1">
      <c r="A110" s="110" t="s">
        <v>322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55"/>
      <c r="AO110" s="55"/>
      <c r="AP110" s="55"/>
      <c r="AQ110" s="55"/>
      <c r="AR110" s="55"/>
      <c r="AS110" s="55"/>
      <c r="AT110" s="55" t="s">
        <v>323</v>
      </c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8">
        <f>BJ111</f>
        <v>500000</v>
      </c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>
        <f>CF111</f>
        <v>500000</v>
      </c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8">
        <f>CF110</f>
        <v>500000</v>
      </c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84"/>
      <c r="EU110" s="85"/>
      <c r="EV110" s="85"/>
      <c r="EW110" s="85"/>
      <c r="EX110" s="85"/>
      <c r="EY110" s="85"/>
      <c r="EZ110" s="85"/>
      <c r="FA110" s="85"/>
      <c r="FB110" s="85"/>
      <c r="FC110" s="85"/>
      <c r="FD110" s="85"/>
      <c r="FE110" s="85"/>
      <c r="FF110" s="85"/>
      <c r="FG110" s="85"/>
      <c r="FH110" s="85"/>
      <c r="FI110" s="85"/>
      <c r="FJ110" s="86"/>
      <c r="FK110" s="11"/>
    </row>
    <row r="111" spans="1:167" s="4" customFormat="1" ht="73.5" customHeight="1">
      <c r="A111" s="49" t="s">
        <v>322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6"/>
      <c r="AO111" s="56"/>
      <c r="AP111" s="56"/>
      <c r="AQ111" s="56"/>
      <c r="AR111" s="56"/>
      <c r="AS111" s="56"/>
      <c r="AT111" s="56" t="s">
        <v>324</v>
      </c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7">
        <v>500000</v>
      </c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>
        <v>500000</v>
      </c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57">
        <f>CF111</f>
        <v>500000</v>
      </c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43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74"/>
      <c r="FK111" s="5"/>
    </row>
    <row r="112" spans="1:167" s="12" customFormat="1" ht="36" customHeight="1">
      <c r="A112" s="110" t="s">
        <v>176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55"/>
      <c r="AO112" s="55"/>
      <c r="AP112" s="55"/>
      <c r="AQ112" s="55"/>
      <c r="AR112" s="55"/>
      <c r="AS112" s="55"/>
      <c r="AT112" s="55" t="s">
        <v>133</v>
      </c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8">
        <f>BJ113</f>
        <v>2939246</v>
      </c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>
        <f>CF113</f>
        <v>491199.49</v>
      </c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8">
        <f t="shared" si="8"/>
        <v>491199.49</v>
      </c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84"/>
      <c r="EU112" s="85"/>
      <c r="EV112" s="85"/>
      <c r="EW112" s="85"/>
      <c r="EX112" s="85"/>
      <c r="EY112" s="85"/>
      <c r="EZ112" s="85"/>
      <c r="FA112" s="85"/>
      <c r="FB112" s="85"/>
      <c r="FC112" s="85"/>
      <c r="FD112" s="85"/>
      <c r="FE112" s="85"/>
      <c r="FF112" s="85"/>
      <c r="FG112" s="85"/>
      <c r="FH112" s="85"/>
      <c r="FI112" s="85"/>
      <c r="FJ112" s="86"/>
      <c r="FK112" s="11"/>
    </row>
    <row r="113" spans="1:167" s="4" customFormat="1" ht="37.5" customHeight="1">
      <c r="A113" s="49" t="s">
        <v>132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6"/>
      <c r="AO113" s="56"/>
      <c r="AP113" s="56"/>
      <c r="AQ113" s="56"/>
      <c r="AR113" s="56"/>
      <c r="AS113" s="56"/>
      <c r="AT113" s="56" t="s">
        <v>102</v>
      </c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7">
        <v>2939246</v>
      </c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>
        <v>491199.49</v>
      </c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57">
        <f t="shared" si="8"/>
        <v>491199.49</v>
      </c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43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74"/>
      <c r="FK113" s="5"/>
    </row>
    <row r="114" spans="1:167" s="4" customFormat="1" ht="18.75">
      <c r="A114" s="96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8"/>
      <c r="FH114" s="13"/>
      <c r="FI114" s="13"/>
      <c r="FJ114" s="18" t="s">
        <v>39</v>
      </c>
      <c r="FK114" s="5"/>
    </row>
    <row r="115" spans="1:167" s="4" customFormat="1" ht="18.75">
      <c r="A115" s="96" t="s">
        <v>84</v>
      </c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8"/>
      <c r="FK115" s="5"/>
    </row>
    <row r="116" spans="1:167" s="4" customFormat="1" ht="18" customHeight="1">
      <c r="A116" s="73" t="s">
        <v>8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 t="s">
        <v>23</v>
      </c>
      <c r="AL116" s="73"/>
      <c r="AM116" s="73"/>
      <c r="AN116" s="73"/>
      <c r="AO116" s="73"/>
      <c r="AP116" s="73"/>
      <c r="AQ116" s="19" t="s">
        <v>35</v>
      </c>
      <c r="AR116" s="19"/>
      <c r="AS116" s="19"/>
      <c r="AT116" s="127"/>
      <c r="AU116" s="128"/>
      <c r="AV116" s="128"/>
      <c r="AW116" s="128"/>
      <c r="AX116" s="128"/>
      <c r="AY116" s="128"/>
      <c r="AZ116" s="128"/>
      <c r="BA116" s="128"/>
      <c r="BB116" s="129"/>
      <c r="BC116" s="73" t="s">
        <v>140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 t="s">
        <v>37</v>
      </c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 t="s">
        <v>24</v>
      </c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8" t="s">
        <v>29</v>
      </c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9"/>
      <c r="FC116" s="79"/>
      <c r="FD116" s="79"/>
      <c r="FE116" s="79"/>
      <c r="FF116" s="79"/>
      <c r="FG116" s="79"/>
      <c r="FH116" s="79"/>
      <c r="FI116" s="79"/>
      <c r="FJ116" s="80"/>
      <c r="FK116" s="5"/>
    </row>
    <row r="117" spans="1:167" s="4" customFormat="1" ht="78.7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19"/>
      <c r="AR117" s="19"/>
      <c r="AS117" s="19"/>
      <c r="AT117" s="130"/>
      <c r="AU117" s="131"/>
      <c r="AV117" s="131"/>
      <c r="AW117" s="131"/>
      <c r="AX117" s="131"/>
      <c r="AY117" s="131"/>
      <c r="AZ117" s="131"/>
      <c r="BA117" s="131"/>
      <c r="BB117" s="132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 t="s">
        <v>46</v>
      </c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 t="s">
        <v>25</v>
      </c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 t="s">
        <v>26</v>
      </c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 t="s">
        <v>27</v>
      </c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 t="s">
        <v>38</v>
      </c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8" t="s">
        <v>47</v>
      </c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80"/>
      <c r="FK117" s="5"/>
    </row>
    <row r="118" spans="1:167" s="4" customFormat="1" ht="18.75">
      <c r="A118" s="72">
        <v>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>
        <v>2</v>
      </c>
      <c r="AL118" s="72"/>
      <c r="AM118" s="72"/>
      <c r="AN118" s="72"/>
      <c r="AO118" s="72"/>
      <c r="AP118" s="72"/>
      <c r="AQ118" s="72">
        <v>3</v>
      </c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>
        <v>4</v>
      </c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>
        <v>5</v>
      </c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>
        <v>6</v>
      </c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>
        <v>7</v>
      </c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>
        <v>8</v>
      </c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>
        <v>9</v>
      </c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>
        <v>10</v>
      </c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5">
        <v>11</v>
      </c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7"/>
      <c r="FK118" s="5"/>
    </row>
    <row r="119" spans="1:167" s="12" customFormat="1" ht="15" customHeight="1">
      <c r="A119" s="170" t="s">
        <v>32</v>
      </c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42" t="s">
        <v>33</v>
      </c>
      <c r="AL119" s="142"/>
      <c r="AM119" s="142"/>
      <c r="AN119" s="142"/>
      <c r="AO119" s="142"/>
      <c r="AP119" s="142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8">
        <f>BC125+BC129</f>
        <v>696200</v>
      </c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>
        <f>BU125+BU129</f>
        <v>375692.51999999996</v>
      </c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>
        <f>CH125+CH129</f>
        <v>375692.51999999996</v>
      </c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>
        <f>DX125+DX129</f>
        <v>375692.51999999996</v>
      </c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95">
        <f>EK126+EK129</f>
        <v>0</v>
      </c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59">
        <f>EX125</f>
        <v>0</v>
      </c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1"/>
      <c r="FK119" s="11"/>
    </row>
    <row r="120" spans="1:167" s="4" customFormat="1" ht="20.25" customHeight="1">
      <c r="A120" s="193" t="s">
        <v>143</v>
      </c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63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5"/>
      <c r="FK120" s="5"/>
    </row>
    <row r="121" spans="1:167" s="22" customFormat="1" ht="15" customHeight="1" hidden="1">
      <c r="A121" s="104" t="s">
        <v>137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91" t="s">
        <v>53</v>
      </c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54">
        <f>SUM(BC122:BT124)</f>
        <v>116900</v>
      </c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>
        <f>BU124+BU123+BU122</f>
        <v>116769.88</v>
      </c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>
        <f>SUM(CH122:CW124)</f>
        <v>116769.88</v>
      </c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>
        <f>SUM(DX122:EJ124)</f>
        <v>116769.88</v>
      </c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>
        <f>SUM(EK122:EW124)</f>
        <v>130.12000000000262</v>
      </c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87">
        <v>0</v>
      </c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9"/>
      <c r="FK121" s="21"/>
    </row>
    <row r="122" spans="1:167" s="4" customFormat="1" ht="15" customHeight="1" hidden="1">
      <c r="A122" s="103" t="s">
        <v>57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56" t="s">
        <v>54</v>
      </c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7">
        <v>82900</v>
      </c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>
        <v>82880.2</v>
      </c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>
        <v>82880.2</v>
      </c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>
        <f>CH122</f>
        <v>82880.2</v>
      </c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15">
        <f>BC122-BU122</f>
        <v>19.80000000000291</v>
      </c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63">
        <f>BU122-CH122</f>
        <v>0</v>
      </c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5"/>
      <c r="FK122" s="5"/>
    </row>
    <row r="123" spans="1:167" s="4" customFormat="1" ht="15" customHeight="1" hidden="1">
      <c r="A123" s="103" t="s">
        <v>58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56" t="s">
        <v>55</v>
      </c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7">
        <v>13200</v>
      </c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>
        <v>13172</v>
      </c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>
        <v>13172</v>
      </c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>
        <f>CH123</f>
        <v>13172</v>
      </c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>
        <f>BC123-BU123</f>
        <v>28</v>
      </c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63">
        <f>BU123-CH123</f>
        <v>0</v>
      </c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5"/>
      <c r="FK123" s="5"/>
    </row>
    <row r="124" spans="1:167" s="4" customFormat="1" ht="16.5" customHeight="1" hidden="1">
      <c r="A124" s="103" t="s">
        <v>59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56" t="s">
        <v>56</v>
      </c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7">
        <v>20800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>
        <v>20717.68</v>
      </c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>
        <v>20717.68</v>
      </c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>
        <f>CH124</f>
        <v>20717.68</v>
      </c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>
        <f>BC124-BU124</f>
        <v>82.31999999999971</v>
      </c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63">
        <f>BU124-CH124</f>
        <v>0</v>
      </c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5"/>
      <c r="FK124" s="5"/>
    </row>
    <row r="125" spans="1:167" s="4" customFormat="1" ht="21" customHeight="1">
      <c r="A125" s="181" t="s">
        <v>142</v>
      </c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55"/>
      <c r="AL125" s="55"/>
      <c r="AM125" s="55"/>
      <c r="AN125" s="55"/>
      <c r="AO125" s="55"/>
      <c r="AP125" s="55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8">
        <f>BC126</f>
        <v>671500</v>
      </c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8">
        <f>BU126</f>
        <v>350998.86</v>
      </c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>
        <f>CH126</f>
        <v>350998.86</v>
      </c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8">
        <f>DX126</f>
        <v>350998.86</v>
      </c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>
        <f>EK127+EK128+EK131</f>
        <v>0</v>
      </c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92">
        <v>0</v>
      </c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4"/>
      <c r="FK125" s="5"/>
    </row>
    <row r="126" spans="1:167" s="4" customFormat="1" ht="22.5" customHeight="1">
      <c r="A126" s="104" t="s">
        <v>199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82" t="s">
        <v>200</v>
      </c>
      <c r="AL126" s="183"/>
      <c r="AM126" s="183"/>
      <c r="AN126" s="183"/>
      <c r="AO126" s="183"/>
      <c r="AP126" s="184"/>
      <c r="AQ126" s="14"/>
      <c r="AR126" s="14"/>
      <c r="AS126" s="105"/>
      <c r="AT126" s="106"/>
      <c r="AU126" s="106"/>
      <c r="AV126" s="106"/>
      <c r="AW126" s="106"/>
      <c r="AX126" s="106"/>
      <c r="AY126" s="106"/>
      <c r="AZ126" s="106"/>
      <c r="BA126" s="106"/>
      <c r="BB126" s="107"/>
      <c r="BC126" s="58">
        <f>BC127+BC128</f>
        <v>671500</v>
      </c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10"/>
      <c r="BT126" s="10"/>
      <c r="BU126" s="58">
        <f>BU127+BU128</f>
        <v>350998.86</v>
      </c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>
        <f>CH127+CH128</f>
        <v>350998.86</v>
      </c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8">
        <f>DX127+DX128</f>
        <v>350998.86</v>
      </c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>
        <f>EK127+EK128+EK131</f>
        <v>0</v>
      </c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23"/>
      <c r="FI126" s="23"/>
      <c r="FJ126" s="23"/>
      <c r="FK126" s="5"/>
    </row>
    <row r="127" spans="1:167" s="4" customFormat="1" ht="19.5" customHeight="1">
      <c r="A127" s="103" t="s">
        <v>57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56" t="s">
        <v>54</v>
      </c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7">
        <v>514700</v>
      </c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>
        <v>279157.01</v>
      </c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>
        <v>279157.01</v>
      </c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>
        <f>CH127</f>
        <v>279157.01</v>
      </c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>
        <v>0</v>
      </c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69">
        <f>BU127-CH127</f>
        <v>0</v>
      </c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1"/>
      <c r="FK127" s="5"/>
    </row>
    <row r="128" spans="1:167" s="4" customFormat="1" ht="18" customHeight="1">
      <c r="A128" s="103" t="s">
        <v>59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56" t="s">
        <v>56</v>
      </c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7">
        <v>156800</v>
      </c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>
        <v>71841.85</v>
      </c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>
        <v>71841.85</v>
      </c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>
        <f>CH128</f>
        <v>71841.85</v>
      </c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>
        <v>0</v>
      </c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69">
        <v>0</v>
      </c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1"/>
      <c r="FK128" s="5"/>
    </row>
    <row r="129" spans="1:167" s="4" customFormat="1" ht="23.25" customHeight="1">
      <c r="A129" s="104" t="s">
        <v>202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82" t="s">
        <v>201</v>
      </c>
      <c r="AL129" s="183"/>
      <c r="AM129" s="183"/>
      <c r="AN129" s="183"/>
      <c r="AO129" s="183"/>
      <c r="AP129" s="184"/>
      <c r="AQ129" s="14"/>
      <c r="AR129" s="14"/>
      <c r="AS129" s="105"/>
      <c r="AT129" s="106"/>
      <c r="AU129" s="106"/>
      <c r="AV129" s="106"/>
      <c r="AW129" s="106"/>
      <c r="AX129" s="106"/>
      <c r="AY129" s="106"/>
      <c r="AZ129" s="106"/>
      <c r="BA129" s="106"/>
      <c r="BB129" s="107"/>
      <c r="BC129" s="58">
        <f>BC130+BC131</f>
        <v>24700</v>
      </c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10"/>
      <c r="BT129" s="10"/>
      <c r="BU129" s="58">
        <f>BU130+BU131</f>
        <v>24693.66</v>
      </c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>
        <f>CH130+CH131</f>
        <v>24693.66</v>
      </c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8">
        <f>DX130+DX131+DX133</f>
        <v>24693.66</v>
      </c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>
        <f>EK130+EK131</f>
        <v>0</v>
      </c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23"/>
      <c r="FI129" s="23"/>
      <c r="FJ129" s="23"/>
      <c r="FK129" s="5"/>
    </row>
    <row r="130" spans="1:167" s="4" customFormat="1" ht="20.25" customHeight="1">
      <c r="A130" s="103" t="s">
        <v>58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56" t="s">
        <v>55</v>
      </c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7">
        <v>19400</v>
      </c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>
        <v>19398</v>
      </c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>
        <v>19398</v>
      </c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>
        <f>CH130</f>
        <v>19398</v>
      </c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>
        <v>0</v>
      </c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69">
        <f>BU130-CH130</f>
        <v>0</v>
      </c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1"/>
      <c r="FK130" s="5"/>
    </row>
    <row r="131" spans="1:167" s="4" customFormat="1" ht="20.25" customHeight="1">
      <c r="A131" s="103" t="s">
        <v>227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56" t="s">
        <v>56</v>
      </c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7">
        <v>5300</v>
      </c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>
        <v>5295.66</v>
      </c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>
        <v>5295.66</v>
      </c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>
        <f>CH131</f>
        <v>5295.66</v>
      </c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>
        <v>0</v>
      </c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69">
        <v>0</v>
      </c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1"/>
      <c r="FK131" s="5"/>
    </row>
    <row r="132" spans="1:167" s="4" customFormat="1" ht="18.75">
      <c r="A132" s="96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8"/>
      <c r="CG132" s="90" t="s">
        <v>84</v>
      </c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75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7"/>
      <c r="FH132" s="13"/>
      <c r="FI132" s="13"/>
      <c r="FJ132" s="18" t="s">
        <v>39</v>
      </c>
      <c r="FK132" s="5"/>
    </row>
    <row r="133" spans="1:167" s="4" customFormat="1" ht="19.5" customHeight="1">
      <c r="A133" s="73" t="s">
        <v>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 t="s">
        <v>23</v>
      </c>
      <c r="AL133" s="73"/>
      <c r="AM133" s="73"/>
      <c r="AN133" s="73"/>
      <c r="AO133" s="73"/>
      <c r="AP133" s="73"/>
      <c r="AQ133" s="73" t="s">
        <v>35</v>
      </c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 t="s">
        <v>36</v>
      </c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 t="s">
        <v>37</v>
      </c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 t="s">
        <v>24</v>
      </c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8" t="s">
        <v>29</v>
      </c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80"/>
      <c r="FK133" s="5"/>
    </row>
    <row r="134" spans="1:167" s="4" customFormat="1" ht="78.7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 t="s">
        <v>46</v>
      </c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 t="s">
        <v>25</v>
      </c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 t="s">
        <v>26</v>
      </c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 t="s">
        <v>27</v>
      </c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 t="s">
        <v>38</v>
      </c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8" t="s">
        <v>47</v>
      </c>
      <c r="EY134" s="79"/>
      <c r="EZ134" s="79"/>
      <c r="FA134" s="79"/>
      <c r="FB134" s="79"/>
      <c r="FC134" s="79"/>
      <c r="FD134" s="79"/>
      <c r="FE134" s="79"/>
      <c r="FF134" s="79"/>
      <c r="FG134" s="79"/>
      <c r="FH134" s="79"/>
      <c r="FI134" s="79"/>
      <c r="FJ134" s="80"/>
      <c r="FK134" s="5"/>
    </row>
    <row r="135" spans="1:167" s="4" customFormat="1" ht="18.75">
      <c r="A135" s="72">
        <v>1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>
        <v>2</v>
      </c>
      <c r="AL135" s="72"/>
      <c r="AM135" s="72"/>
      <c r="AN135" s="72"/>
      <c r="AO135" s="72"/>
      <c r="AP135" s="72"/>
      <c r="AQ135" s="72">
        <v>3</v>
      </c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>
        <v>4</v>
      </c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>
        <v>5</v>
      </c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>
        <v>6</v>
      </c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>
        <v>7</v>
      </c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>
        <v>8</v>
      </c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>
        <v>9</v>
      </c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>
        <v>10</v>
      </c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5">
        <v>11</v>
      </c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7"/>
      <c r="FK135" s="5"/>
    </row>
    <row r="136" spans="1:167" s="12" customFormat="1" ht="21" customHeight="1">
      <c r="A136" s="170" t="s">
        <v>104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42" t="s">
        <v>33</v>
      </c>
      <c r="AL136" s="142"/>
      <c r="AM136" s="142"/>
      <c r="AN136" s="142"/>
      <c r="AO136" s="142"/>
      <c r="AP136" s="142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8">
        <f>BC140+BC149+BC146</f>
        <v>2124500</v>
      </c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>
        <f>BU140+BU146+BU149</f>
        <v>1234323.8</v>
      </c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>
        <f>CH140+CH146+CH149</f>
        <v>1220454.45</v>
      </c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>
        <f>DX140+DX146+DX149</f>
        <v>1220454.45</v>
      </c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95">
        <f>EK140+EK146+EK149</f>
        <v>890176.2</v>
      </c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59">
        <f>EX140+EX146+EX149</f>
        <v>13869.350000000006</v>
      </c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1"/>
      <c r="FK136" s="11"/>
    </row>
    <row r="137" spans="1:167" s="4" customFormat="1" ht="14.25" customHeight="1">
      <c r="A137" s="109" t="s">
        <v>22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8"/>
      <c r="AL137" s="108"/>
      <c r="AM137" s="108"/>
      <c r="AN137" s="108"/>
      <c r="AO137" s="108"/>
      <c r="AP137" s="108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63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5"/>
      <c r="FK137" s="5"/>
    </row>
    <row r="138" spans="1:166" s="4" customFormat="1" ht="20.25" customHeight="1">
      <c r="A138" s="185" t="s">
        <v>144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13"/>
      <c r="FI138" s="13"/>
      <c r="FJ138" s="13"/>
    </row>
    <row r="139" spans="1:166" s="4" customFormat="1" ht="18" customHeight="1">
      <c r="A139" s="104" t="s">
        <v>203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91"/>
      <c r="AL139" s="91"/>
      <c r="AM139" s="91"/>
      <c r="AN139" s="91"/>
      <c r="AO139" s="91"/>
      <c r="AP139" s="91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  <c r="EI139" s="57"/>
      <c r="EJ139" s="57"/>
      <c r="EK139" s="57"/>
      <c r="EL139" s="57"/>
      <c r="EM139" s="57"/>
      <c r="EN139" s="57"/>
      <c r="EO139" s="57"/>
      <c r="EP139" s="57"/>
      <c r="EQ139" s="57"/>
      <c r="ER139" s="57"/>
      <c r="ES139" s="57"/>
      <c r="ET139" s="57"/>
      <c r="EU139" s="57"/>
      <c r="EV139" s="57"/>
      <c r="EW139" s="57"/>
      <c r="EX139" s="63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5"/>
    </row>
    <row r="140" spans="1:166" s="22" customFormat="1" ht="19.5" customHeight="1">
      <c r="A140" s="49" t="s">
        <v>142</v>
      </c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91" t="s">
        <v>53</v>
      </c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58">
        <f>BC141+BC142</f>
        <v>1584500</v>
      </c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4">
        <f>SUM(BU141:CG142)</f>
        <v>848410.81</v>
      </c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>
        <f>SUM(CH141:CW142)</f>
        <v>834541.46</v>
      </c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>
        <f>SUM(DX141:EJ142)</f>
        <v>834541.46</v>
      </c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>
        <f>EK141+EK142</f>
        <v>736089.19</v>
      </c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87">
        <f>EX141+EX142</f>
        <v>13869.350000000006</v>
      </c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9"/>
    </row>
    <row r="141" spans="1:166" s="4" customFormat="1" ht="21" customHeight="1">
      <c r="A141" s="103" t="s">
        <v>57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56" t="s">
        <v>54</v>
      </c>
      <c r="AL141" s="56"/>
      <c r="AM141" s="56"/>
      <c r="AN141" s="56"/>
      <c r="AO141" s="56"/>
      <c r="AP141" s="56"/>
      <c r="AQ141" s="56" t="s">
        <v>122</v>
      </c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7">
        <v>1217000</v>
      </c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>
        <v>639595.99</v>
      </c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>
        <v>639595.99</v>
      </c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>
        <f aca="true" t="shared" si="9" ref="DX141:DX147">CH141</f>
        <v>639595.99</v>
      </c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  <c r="EI141" s="57"/>
      <c r="EJ141" s="57"/>
      <c r="EK141" s="57">
        <f>BC141-BU141</f>
        <v>577404.01</v>
      </c>
      <c r="EL141" s="57"/>
      <c r="EM141" s="57"/>
      <c r="EN141" s="57"/>
      <c r="EO141" s="57"/>
      <c r="EP141" s="57"/>
      <c r="EQ141" s="57"/>
      <c r="ER141" s="57"/>
      <c r="ES141" s="57"/>
      <c r="ET141" s="57"/>
      <c r="EU141" s="57"/>
      <c r="EV141" s="57"/>
      <c r="EW141" s="57"/>
      <c r="EX141" s="63">
        <f aca="true" t="shared" si="10" ref="EX141:EX148">BU141-CH141</f>
        <v>0</v>
      </c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5"/>
    </row>
    <row r="142" spans="1:166" s="4" customFormat="1" ht="22.5" customHeight="1">
      <c r="A142" s="103" t="s">
        <v>59</v>
      </c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56" t="s">
        <v>56</v>
      </c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7">
        <v>367500</v>
      </c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>
        <v>208814.82</v>
      </c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>
        <v>194945.47</v>
      </c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>
        <f t="shared" si="9"/>
        <v>194945.47</v>
      </c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  <c r="EI142" s="57"/>
      <c r="EJ142" s="57"/>
      <c r="EK142" s="57">
        <f>BC142-BU142</f>
        <v>158685.18</v>
      </c>
      <c r="EL142" s="57"/>
      <c r="EM142" s="57"/>
      <c r="EN142" s="57"/>
      <c r="EO142" s="57"/>
      <c r="EP142" s="57"/>
      <c r="EQ142" s="57"/>
      <c r="ER142" s="57"/>
      <c r="ES142" s="57"/>
      <c r="ET142" s="57"/>
      <c r="EU142" s="57"/>
      <c r="EV142" s="57"/>
      <c r="EW142" s="57"/>
      <c r="EX142" s="63">
        <f t="shared" si="10"/>
        <v>13869.350000000006</v>
      </c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5"/>
    </row>
    <row r="143" spans="1:166" s="12" customFormat="1" ht="19.5" customHeight="1">
      <c r="A143" s="66" t="s">
        <v>273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8">
        <f>BC144+BC145</f>
        <v>1410800</v>
      </c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8">
        <f>BU144+BU145</f>
        <v>758103.1799999999</v>
      </c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8">
        <f>CH144+CH145</f>
        <v>744233.83</v>
      </c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8">
        <f t="shared" si="9"/>
        <v>744233.83</v>
      </c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8">
        <f aca="true" t="shared" si="11" ref="EK143:EK148">BC143-CH143</f>
        <v>666566.17</v>
      </c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9">
        <f t="shared" si="10"/>
        <v>13869.349999999977</v>
      </c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  <c r="FJ143" s="61"/>
    </row>
    <row r="144" spans="1:166" s="4" customFormat="1" ht="17.25" customHeight="1">
      <c r="A144" s="103" t="s">
        <v>57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56" t="s">
        <v>54</v>
      </c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7">
        <v>1083600</v>
      </c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>
        <v>567048.1</v>
      </c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>
        <v>567048.1</v>
      </c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>
        <f t="shared" si="9"/>
        <v>567048.1</v>
      </c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  <c r="EI144" s="57"/>
      <c r="EJ144" s="57"/>
      <c r="EK144" s="57">
        <f t="shared" si="11"/>
        <v>516551.9</v>
      </c>
      <c r="EL144" s="57"/>
      <c r="EM144" s="57"/>
      <c r="EN144" s="57"/>
      <c r="EO144" s="57"/>
      <c r="EP144" s="57"/>
      <c r="EQ144" s="57"/>
      <c r="ER144" s="57"/>
      <c r="ES144" s="57"/>
      <c r="ET144" s="57"/>
      <c r="EU144" s="57"/>
      <c r="EV144" s="57"/>
      <c r="EW144" s="57"/>
      <c r="EX144" s="69">
        <f t="shared" si="10"/>
        <v>0</v>
      </c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1"/>
    </row>
    <row r="145" spans="1:166" s="4" customFormat="1" ht="18" customHeight="1">
      <c r="A145" s="103" t="s">
        <v>59</v>
      </c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56" t="s">
        <v>56</v>
      </c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7">
        <v>327200</v>
      </c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>
        <v>191055.08</v>
      </c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>
        <v>177185.73</v>
      </c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>
        <f t="shared" si="9"/>
        <v>177185.73</v>
      </c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  <c r="EI145" s="57"/>
      <c r="EJ145" s="57"/>
      <c r="EK145" s="57">
        <f t="shared" si="11"/>
        <v>150014.27</v>
      </c>
      <c r="EL145" s="57"/>
      <c r="EM145" s="57"/>
      <c r="EN145" s="57"/>
      <c r="EO145" s="57"/>
      <c r="EP145" s="57"/>
      <c r="EQ145" s="57"/>
      <c r="ER145" s="57"/>
      <c r="ES145" s="57"/>
      <c r="ET145" s="57"/>
      <c r="EU145" s="57"/>
      <c r="EV145" s="57"/>
      <c r="EW145" s="57"/>
      <c r="EX145" s="69">
        <f t="shared" si="10"/>
        <v>13869.349999999977</v>
      </c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1"/>
    </row>
    <row r="146" spans="1:166" s="22" customFormat="1" ht="21.75" customHeight="1">
      <c r="A146" s="104" t="s">
        <v>204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91" t="s">
        <v>53</v>
      </c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58">
        <f>SUM(BC147:BT148)</f>
        <v>85100</v>
      </c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4">
        <f>SUM(BU147:CG148)</f>
        <v>11492.65</v>
      </c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>
        <f>SUM(CH147:CW148)</f>
        <v>11492.65</v>
      </c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>
        <f t="shared" si="9"/>
        <v>11492.65</v>
      </c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>
        <f t="shared" si="11"/>
        <v>73607.35</v>
      </c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87">
        <f t="shared" si="10"/>
        <v>0</v>
      </c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9"/>
    </row>
    <row r="147" spans="1:166" s="4" customFormat="1" ht="21.75" customHeight="1">
      <c r="A147" s="103" t="s">
        <v>58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56" t="s">
        <v>55</v>
      </c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7">
        <v>65400</v>
      </c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>
        <v>9028</v>
      </c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>
        <v>9028</v>
      </c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>
        <f t="shared" si="9"/>
        <v>9028</v>
      </c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>
        <f t="shared" si="11"/>
        <v>56372</v>
      </c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69">
        <f t="shared" si="10"/>
        <v>0</v>
      </c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1"/>
    </row>
    <row r="148" spans="1:166" s="4" customFormat="1" ht="20.25" customHeight="1">
      <c r="A148" s="103" t="s">
        <v>227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56" t="s">
        <v>56</v>
      </c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7">
        <v>19700</v>
      </c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>
        <v>2464.65</v>
      </c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>
        <v>2464.65</v>
      </c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>
        <v>2464.65</v>
      </c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>
        <f t="shared" si="11"/>
        <v>17235.35</v>
      </c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69">
        <f t="shared" si="10"/>
        <v>0</v>
      </c>
      <c r="EY148" s="70"/>
      <c r="EZ148" s="70"/>
      <c r="FA148" s="70"/>
      <c r="FB148" s="70"/>
      <c r="FC148" s="70"/>
      <c r="FD148" s="70"/>
      <c r="FE148" s="70"/>
      <c r="FF148" s="70"/>
      <c r="FG148" s="70"/>
      <c r="FH148" s="70"/>
      <c r="FI148" s="70"/>
      <c r="FJ148" s="71"/>
    </row>
    <row r="149" spans="1:166" s="22" customFormat="1" ht="18.75" customHeight="1">
      <c r="A149" s="66" t="s">
        <v>162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58">
        <f>BC150+BC154+BC159+BC161</f>
        <v>454900</v>
      </c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4">
        <f>BU150+BU154+BU159+BU161</f>
        <v>374420.33999999997</v>
      </c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>
        <f>CH150+CH154+CH159+CH161</f>
        <v>374420.33999999997</v>
      </c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>
        <f>DX150+DX154+DX160+DX161</f>
        <v>374420.33999999997</v>
      </c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>
        <f>EK150+EK154+EK159+EK161</f>
        <v>80479.66</v>
      </c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87">
        <f>EX150+EX154</f>
        <v>0</v>
      </c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9"/>
    </row>
    <row r="150" spans="1:166" s="4" customFormat="1" ht="19.5" customHeight="1">
      <c r="A150" s="104" t="s">
        <v>205</v>
      </c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58">
        <f>BC151+BC153+BC152</f>
        <v>66100</v>
      </c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15"/>
      <c r="BT150" s="15"/>
      <c r="BU150" s="95">
        <f>BU151+BU153+BU152</f>
        <v>55990.84</v>
      </c>
      <c r="BV150" s="95"/>
      <c r="BW150" s="95"/>
      <c r="BX150" s="95"/>
      <c r="BY150" s="95"/>
      <c r="BZ150" s="95"/>
      <c r="CA150" s="95"/>
      <c r="CB150" s="95"/>
      <c r="CC150" s="95"/>
      <c r="CD150" s="95"/>
      <c r="CE150" s="95"/>
      <c r="CF150" s="95"/>
      <c r="CG150" s="95"/>
      <c r="CH150" s="58">
        <f>CH151+CH153+CI152</f>
        <v>55990.84</v>
      </c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8">
        <f>DX151+DX153+DX152</f>
        <v>55990.84</v>
      </c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>
        <f>EK151+EK153+EK152</f>
        <v>10109.16</v>
      </c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>
        <f>EX151+EX153</f>
        <v>0</v>
      </c>
      <c r="EY150" s="58"/>
      <c r="EZ150" s="58"/>
      <c r="FA150" s="58"/>
      <c r="FB150" s="58"/>
      <c r="FC150" s="58"/>
      <c r="FD150" s="58"/>
      <c r="FE150" s="58"/>
      <c r="FF150" s="58"/>
      <c r="FG150" s="58"/>
      <c r="FH150" s="15"/>
      <c r="FI150" s="15"/>
      <c r="FJ150" s="15"/>
    </row>
    <row r="151" spans="1:166" s="4" customFormat="1" ht="18.75" customHeight="1">
      <c r="A151" s="114" t="s">
        <v>80</v>
      </c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56" t="s">
        <v>81</v>
      </c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7">
        <v>36000</v>
      </c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15"/>
      <c r="BT151" s="15"/>
      <c r="BU151" s="53">
        <v>26790.84</v>
      </c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7">
        <v>26790.84</v>
      </c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>
        <f>CH151</f>
        <v>26790.84</v>
      </c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>
        <f>BC151-BU151</f>
        <v>9209.16</v>
      </c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>
        <f>BU151-CH151</f>
        <v>0</v>
      </c>
      <c r="EY151" s="57"/>
      <c r="EZ151" s="57"/>
      <c r="FA151" s="57"/>
      <c r="FB151" s="57"/>
      <c r="FC151" s="57"/>
      <c r="FD151" s="57"/>
      <c r="FE151" s="57"/>
      <c r="FF151" s="57"/>
      <c r="FG151" s="57"/>
      <c r="FH151" s="15"/>
      <c r="FI151" s="15"/>
      <c r="FJ151" s="15"/>
    </row>
    <row r="152" spans="1:166" s="4" customFormat="1" ht="21" customHeight="1">
      <c r="A152" s="194" t="s">
        <v>251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6"/>
      <c r="AI152" s="32"/>
      <c r="AJ152" s="32"/>
      <c r="AK152" s="167" t="s">
        <v>331</v>
      </c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9"/>
      <c r="BC152" s="63">
        <v>6500</v>
      </c>
      <c r="BD152" s="64"/>
      <c r="BE152" s="64"/>
      <c r="BF152" s="64"/>
      <c r="BG152" s="64"/>
      <c r="BH152" s="64"/>
      <c r="BI152" s="6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99">
        <v>6000</v>
      </c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1"/>
      <c r="CH152" s="15"/>
      <c r="CI152" s="63">
        <v>6000</v>
      </c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5"/>
      <c r="CX152" s="63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5"/>
      <c r="DS152" s="15"/>
      <c r="DT152" s="15"/>
      <c r="DU152" s="15"/>
      <c r="DV152" s="15"/>
      <c r="DW152" s="15"/>
      <c r="DX152" s="63">
        <f>CI152</f>
        <v>6000</v>
      </c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5"/>
      <c r="EK152" s="63">
        <f>BC152-CI152</f>
        <v>500</v>
      </c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5"/>
      <c r="EX152" s="63">
        <f>BU152-CI152</f>
        <v>0</v>
      </c>
      <c r="EY152" s="64"/>
      <c r="EZ152" s="64"/>
      <c r="FA152" s="64"/>
      <c r="FB152" s="64"/>
      <c r="FC152" s="64"/>
      <c r="FD152" s="64"/>
      <c r="FE152" s="65"/>
      <c r="FF152" s="15"/>
      <c r="FG152" s="15"/>
      <c r="FH152" s="15"/>
      <c r="FI152" s="15"/>
      <c r="FJ152" s="15"/>
    </row>
    <row r="153" spans="1:166" s="4" customFormat="1" ht="22.5" customHeight="1">
      <c r="A153" s="114" t="s">
        <v>68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56" t="s">
        <v>61</v>
      </c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7">
        <v>23600</v>
      </c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15"/>
      <c r="BT153" s="15"/>
      <c r="BU153" s="53">
        <v>23200</v>
      </c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7">
        <v>23200</v>
      </c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>
        <f>CH153</f>
        <v>23200</v>
      </c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>
        <f>BC153-BU153</f>
        <v>400</v>
      </c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>
        <f>BU153-CH153</f>
        <v>0</v>
      </c>
      <c r="EY153" s="57"/>
      <c r="EZ153" s="57"/>
      <c r="FA153" s="57"/>
      <c r="FB153" s="57"/>
      <c r="FC153" s="57"/>
      <c r="FD153" s="57"/>
      <c r="FE153" s="57"/>
      <c r="FF153" s="57"/>
      <c r="FG153" s="57"/>
      <c r="FH153" s="15"/>
      <c r="FI153" s="15"/>
      <c r="FJ153" s="15"/>
    </row>
    <row r="154" spans="1:166" s="4" customFormat="1" ht="21" customHeight="1">
      <c r="A154" s="104" t="s">
        <v>206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58">
        <f>BC155+BC158+BC157+BC156</f>
        <v>361200</v>
      </c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15"/>
      <c r="BT154" s="15"/>
      <c r="BU154" s="95">
        <f>BU155+BU157+BU158+BU156</f>
        <v>307619.5</v>
      </c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58">
        <f>CH155+CH157+CH158+CH156</f>
        <v>307619.5</v>
      </c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8">
        <f>DX155+DX157+DX158+DX156</f>
        <v>307619.5</v>
      </c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>
        <f>BC154-CH154</f>
        <v>53580.5</v>
      </c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>
        <f>EX155+EX158+EX159+EX161</f>
        <v>0</v>
      </c>
      <c r="EY154" s="58"/>
      <c r="EZ154" s="58"/>
      <c r="FA154" s="58"/>
      <c r="FB154" s="58"/>
      <c r="FC154" s="58"/>
      <c r="FD154" s="58"/>
      <c r="FE154" s="58"/>
      <c r="FF154" s="58"/>
      <c r="FG154" s="58"/>
      <c r="FH154" s="15"/>
      <c r="FI154" s="15"/>
      <c r="FJ154" s="15"/>
    </row>
    <row r="155" spans="1:166" s="4" customFormat="1" ht="21.75" customHeight="1">
      <c r="A155" s="114" t="s">
        <v>163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56" t="s">
        <v>63</v>
      </c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7">
        <v>139000</v>
      </c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15"/>
      <c r="BT155" s="15"/>
      <c r="BU155" s="53">
        <v>90000</v>
      </c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7">
        <v>90000</v>
      </c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>
        <v>90000</v>
      </c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>
        <f>BC155-BU155</f>
        <v>49000</v>
      </c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>
        <f>BU155-CH155</f>
        <v>0</v>
      </c>
      <c r="EY155" s="57"/>
      <c r="EZ155" s="57"/>
      <c r="FA155" s="57"/>
      <c r="FB155" s="57"/>
      <c r="FC155" s="57"/>
      <c r="FD155" s="57"/>
      <c r="FE155" s="57"/>
      <c r="FF155" s="57"/>
      <c r="FG155" s="57"/>
      <c r="FH155" s="15"/>
      <c r="FI155" s="15"/>
      <c r="FJ155" s="15"/>
    </row>
    <row r="156" spans="1:166" s="4" customFormat="1" ht="22.5" customHeight="1">
      <c r="A156" s="114" t="s">
        <v>68</v>
      </c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114"/>
      <c r="AJ156" s="114"/>
      <c r="AK156" s="56" t="s">
        <v>61</v>
      </c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7">
        <v>130900</v>
      </c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15"/>
      <c r="BT156" s="15"/>
      <c r="BU156" s="53">
        <v>126869.3</v>
      </c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7">
        <v>126869.3</v>
      </c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>
        <f>CH156</f>
        <v>126869.3</v>
      </c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>
        <f>BC156-BU156</f>
        <v>4030.699999999997</v>
      </c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>
        <f>BU156-CH156</f>
        <v>0</v>
      </c>
      <c r="EY156" s="57"/>
      <c r="EZ156" s="57"/>
      <c r="FA156" s="57"/>
      <c r="FB156" s="57"/>
      <c r="FC156" s="57"/>
      <c r="FD156" s="57"/>
      <c r="FE156" s="57"/>
      <c r="FF156" s="57"/>
      <c r="FG156" s="57"/>
      <c r="FH156" s="15"/>
      <c r="FI156" s="15"/>
      <c r="FJ156" s="15"/>
    </row>
    <row r="157" spans="1:166" s="4" customFormat="1" ht="18" customHeight="1">
      <c r="A157" s="103" t="s">
        <v>83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56" t="s">
        <v>64</v>
      </c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7">
        <v>11500</v>
      </c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>
        <v>11190</v>
      </c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>
        <v>11190</v>
      </c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>
        <f>CH157</f>
        <v>11190</v>
      </c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>
        <f>BC157-CH157</f>
        <v>310</v>
      </c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63">
        <v>0</v>
      </c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5"/>
    </row>
    <row r="158" spans="1:166" s="4" customFormat="1" ht="19.5" customHeight="1">
      <c r="A158" s="49" t="s">
        <v>145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56" t="s">
        <v>62</v>
      </c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7">
        <v>79800</v>
      </c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15"/>
      <c r="BT158" s="15"/>
      <c r="BU158" s="53">
        <v>79560.2</v>
      </c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7">
        <v>79560.2</v>
      </c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>
        <f>CH158</f>
        <v>79560.2</v>
      </c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>
        <f>BC158-CH158</f>
        <v>239.8000000000029</v>
      </c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>
        <f>BU158-CH158</f>
        <v>0</v>
      </c>
      <c r="EY158" s="57"/>
      <c r="EZ158" s="57"/>
      <c r="FA158" s="57"/>
      <c r="FB158" s="57"/>
      <c r="FC158" s="57"/>
      <c r="FD158" s="57"/>
      <c r="FE158" s="57"/>
      <c r="FF158" s="57"/>
      <c r="FG158" s="57"/>
      <c r="FH158" s="15"/>
      <c r="FI158" s="15"/>
      <c r="FJ158" s="15"/>
    </row>
    <row r="159" spans="1:166" s="12" customFormat="1" ht="19.5" customHeight="1">
      <c r="A159" s="66" t="s">
        <v>207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8">
        <f>BC160</f>
        <v>19600</v>
      </c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9"/>
      <c r="BT159" s="9"/>
      <c r="BU159" s="95">
        <f>BU160</f>
        <v>4500</v>
      </c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58">
        <f>CH160</f>
        <v>4500</v>
      </c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>
        <f>DX160</f>
        <v>4500</v>
      </c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>
        <f>EK160</f>
        <v>15100</v>
      </c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>
        <f>EX160</f>
        <v>0</v>
      </c>
      <c r="EY159" s="58"/>
      <c r="EZ159" s="58"/>
      <c r="FA159" s="58"/>
      <c r="FB159" s="58"/>
      <c r="FC159" s="58"/>
      <c r="FD159" s="58"/>
      <c r="FE159" s="58"/>
      <c r="FF159" s="58"/>
      <c r="FG159" s="58"/>
      <c r="FH159" s="9"/>
      <c r="FI159" s="9"/>
      <c r="FJ159" s="9"/>
    </row>
    <row r="160" spans="1:166" s="4" customFormat="1" ht="34.5" customHeight="1">
      <c r="A160" s="100" t="s">
        <v>208</v>
      </c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2"/>
      <c r="AK160" s="56" t="s">
        <v>66</v>
      </c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7">
        <v>19600</v>
      </c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15"/>
      <c r="BR160" s="15"/>
      <c r="BS160" s="15"/>
      <c r="BT160" s="15"/>
      <c r="BU160" s="53">
        <v>4500</v>
      </c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7">
        <v>4500</v>
      </c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>
        <f>CH160</f>
        <v>4500</v>
      </c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48">
        <f>BC160-BU160</f>
        <v>15100</v>
      </c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57">
        <f>BU160-CH160</f>
        <v>0</v>
      </c>
      <c r="EY160" s="57"/>
      <c r="EZ160" s="57"/>
      <c r="FA160" s="57"/>
      <c r="FB160" s="57"/>
      <c r="FC160" s="57"/>
      <c r="FD160" s="57"/>
      <c r="FE160" s="57"/>
      <c r="FF160" s="57"/>
      <c r="FG160" s="57"/>
      <c r="FH160" s="15"/>
      <c r="FI160" s="15"/>
      <c r="FJ160" s="15"/>
    </row>
    <row r="161" spans="1:166" s="12" customFormat="1" ht="21.75" customHeight="1">
      <c r="A161" s="66" t="s">
        <v>209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8">
        <f>BC162</f>
        <v>8000</v>
      </c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9"/>
      <c r="BT161" s="9"/>
      <c r="BU161" s="95">
        <f>BU162</f>
        <v>6310</v>
      </c>
      <c r="BV161" s="95"/>
      <c r="BW161" s="95"/>
      <c r="BX161" s="95"/>
      <c r="BY161" s="95"/>
      <c r="BZ161" s="95"/>
      <c r="CA161" s="95"/>
      <c r="CB161" s="95"/>
      <c r="CC161" s="95"/>
      <c r="CD161" s="95"/>
      <c r="CE161" s="95"/>
      <c r="CF161" s="95"/>
      <c r="CG161" s="95"/>
      <c r="CH161" s="58">
        <f>CH162</f>
        <v>6310</v>
      </c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>
        <f>DX162</f>
        <v>6310</v>
      </c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>
        <f>EK162</f>
        <v>1690</v>
      </c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>
        <f>EX162</f>
        <v>0</v>
      </c>
      <c r="EY161" s="58"/>
      <c r="EZ161" s="58"/>
      <c r="FA161" s="58"/>
      <c r="FB161" s="58"/>
      <c r="FC161" s="58"/>
      <c r="FD161" s="58"/>
      <c r="FE161" s="58"/>
      <c r="FF161" s="58"/>
      <c r="FG161" s="58"/>
      <c r="FH161" s="9"/>
      <c r="FI161" s="9"/>
      <c r="FJ161" s="9"/>
    </row>
    <row r="162" spans="1:166" s="4" customFormat="1" ht="21.75" customHeight="1">
      <c r="A162" s="114" t="s">
        <v>68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114"/>
      <c r="AJ162" s="114"/>
      <c r="AK162" s="56" t="s">
        <v>69</v>
      </c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7">
        <v>8000</v>
      </c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15"/>
      <c r="BT162" s="15"/>
      <c r="BU162" s="53">
        <v>6310</v>
      </c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7">
        <v>6310</v>
      </c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>
        <f>CH162</f>
        <v>6310</v>
      </c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>
        <f>BC162-BU162</f>
        <v>1690</v>
      </c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>
        <f>BU162-CH162</f>
        <v>0</v>
      </c>
      <c r="EY162" s="57"/>
      <c r="EZ162" s="57"/>
      <c r="FA162" s="57"/>
      <c r="FB162" s="57"/>
      <c r="FC162" s="57"/>
      <c r="FD162" s="57"/>
      <c r="FE162" s="57"/>
      <c r="FF162" s="57"/>
      <c r="FG162" s="57"/>
      <c r="FH162" s="15"/>
      <c r="FI162" s="15"/>
      <c r="FJ162" s="15"/>
    </row>
    <row r="163" spans="1:166" s="4" customFormat="1" ht="18.75">
      <c r="A163" s="96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8"/>
      <c r="CG163" s="90" t="s">
        <v>84</v>
      </c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75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7"/>
      <c r="FH163" s="13"/>
      <c r="FI163" s="13"/>
      <c r="FJ163" s="18" t="s">
        <v>39</v>
      </c>
    </row>
    <row r="164" spans="1:166" s="4" customFormat="1" ht="20.25" customHeight="1">
      <c r="A164" s="73" t="s">
        <v>8</v>
      </c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 t="s">
        <v>23</v>
      </c>
      <c r="AL164" s="73"/>
      <c r="AM164" s="73"/>
      <c r="AN164" s="73"/>
      <c r="AO164" s="73"/>
      <c r="AP164" s="73"/>
      <c r="AQ164" s="73" t="s">
        <v>35</v>
      </c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 t="s">
        <v>36</v>
      </c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 t="s">
        <v>37</v>
      </c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 t="s">
        <v>24</v>
      </c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8" t="s">
        <v>29</v>
      </c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9"/>
      <c r="FC164" s="79"/>
      <c r="FD164" s="79"/>
      <c r="FE164" s="79"/>
      <c r="FF164" s="79"/>
      <c r="FG164" s="79"/>
      <c r="FH164" s="79"/>
      <c r="FI164" s="79"/>
      <c r="FJ164" s="80"/>
    </row>
    <row r="165" spans="1:166" s="4" customFormat="1" ht="78.7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 t="s">
        <v>46</v>
      </c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 t="s">
        <v>25</v>
      </c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 t="s">
        <v>26</v>
      </c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 t="s">
        <v>27</v>
      </c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 t="s">
        <v>38</v>
      </c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8" t="s">
        <v>47</v>
      </c>
      <c r="EY165" s="79"/>
      <c r="EZ165" s="79"/>
      <c r="FA165" s="79"/>
      <c r="FB165" s="79"/>
      <c r="FC165" s="79"/>
      <c r="FD165" s="79"/>
      <c r="FE165" s="79"/>
      <c r="FF165" s="79"/>
      <c r="FG165" s="79"/>
      <c r="FH165" s="79"/>
      <c r="FI165" s="79"/>
      <c r="FJ165" s="80"/>
    </row>
    <row r="166" spans="1:166" s="4" customFormat="1" ht="18.75">
      <c r="A166" s="72">
        <v>1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>
        <v>2</v>
      </c>
      <c r="AL166" s="72"/>
      <c r="AM166" s="72"/>
      <c r="AN166" s="72"/>
      <c r="AO166" s="72"/>
      <c r="AP166" s="72"/>
      <c r="AQ166" s="72">
        <v>3</v>
      </c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>
        <v>4</v>
      </c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>
        <v>5</v>
      </c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>
        <v>6</v>
      </c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>
        <v>7</v>
      </c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>
        <v>8</v>
      </c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  <c r="DV166" s="72"/>
      <c r="DW166" s="72"/>
      <c r="DX166" s="72">
        <v>9</v>
      </c>
      <c r="DY166" s="72"/>
      <c r="DZ166" s="72"/>
      <c r="EA166" s="72"/>
      <c r="EB166" s="72"/>
      <c r="EC166" s="72"/>
      <c r="ED166" s="72"/>
      <c r="EE166" s="72"/>
      <c r="EF166" s="72"/>
      <c r="EG166" s="72"/>
      <c r="EH166" s="72"/>
      <c r="EI166" s="72"/>
      <c r="EJ166" s="72"/>
      <c r="EK166" s="72">
        <v>10</v>
      </c>
      <c r="EL166" s="72"/>
      <c r="EM166" s="72"/>
      <c r="EN166" s="72"/>
      <c r="EO166" s="72"/>
      <c r="EP166" s="72"/>
      <c r="EQ166" s="72"/>
      <c r="ER166" s="72"/>
      <c r="ES166" s="72"/>
      <c r="ET166" s="72"/>
      <c r="EU166" s="72"/>
      <c r="EV166" s="72"/>
      <c r="EW166" s="72"/>
      <c r="EX166" s="75">
        <v>11</v>
      </c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7"/>
    </row>
    <row r="167" spans="1:166" s="4" customFormat="1" ht="18.75" customHeight="1">
      <c r="A167" s="111" t="s">
        <v>32</v>
      </c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56" t="s">
        <v>33</v>
      </c>
      <c r="AL167" s="56"/>
      <c r="AM167" s="56"/>
      <c r="AN167" s="56"/>
      <c r="AO167" s="56"/>
      <c r="AP167" s="56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58">
        <f>BC170</f>
        <v>200</v>
      </c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15"/>
      <c r="BT167" s="15"/>
      <c r="BU167" s="95">
        <f>BU170</f>
        <v>200</v>
      </c>
      <c r="BV167" s="95"/>
      <c r="BW167" s="95"/>
      <c r="BX167" s="95"/>
      <c r="BY167" s="95"/>
      <c r="BZ167" s="95"/>
      <c r="CA167" s="95"/>
      <c r="CB167" s="95"/>
      <c r="CC167" s="95"/>
      <c r="CD167" s="95"/>
      <c r="CE167" s="95"/>
      <c r="CF167" s="95"/>
      <c r="CG167" s="95"/>
      <c r="CH167" s="58">
        <f>CH170</f>
        <v>200</v>
      </c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58">
        <f>DX170</f>
        <v>200</v>
      </c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>
        <f>BU167-CH167</f>
        <v>0</v>
      </c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9">
        <f>EX170</f>
        <v>0</v>
      </c>
      <c r="EY167" s="60"/>
      <c r="EZ167" s="60"/>
      <c r="FA167" s="60"/>
      <c r="FB167" s="60"/>
      <c r="FC167" s="60"/>
      <c r="FD167" s="60"/>
      <c r="FE167" s="60"/>
      <c r="FF167" s="60"/>
      <c r="FG167" s="60"/>
      <c r="FH167" s="61"/>
      <c r="FI167" s="15"/>
      <c r="FJ167" s="15"/>
    </row>
    <row r="168" spans="1:166" s="4" customFormat="1" ht="18.75" customHeight="1">
      <c r="A168" s="103" t="s">
        <v>22</v>
      </c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56" t="s">
        <v>34</v>
      </c>
      <c r="AL168" s="56"/>
      <c r="AM168" s="56"/>
      <c r="AN168" s="56"/>
      <c r="AO168" s="56"/>
      <c r="AP168" s="56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15"/>
      <c r="FI168" s="15"/>
      <c r="FJ168" s="15"/>
    </row>
    <row r="169" spans="1:166" s="22" customFormat="1" ht="150" customHeight="1">
      <c r="A169" s="49" t="s">
        <v>229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20"/>
      <c r="BT169" s="20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20"/>
      <c r="FI169" s="20"/>
      <c r="FJ169" s="20"/>
    </row>
    <row r="170" spans="1:166" s="4" customFormat="1" ht="17.25" customHeight="1">
      <c r="A170" s="104" t="s">
        <v>210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8">
        <f>BC171</f>
        <v>200</v>
      </c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>
        <f>BU171</f>
        <v>200</v>
      </c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>
        <f>CH171</f>
        <v>200</v>
      </c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>
        <f>DX171</f>
        <v>200</v>
      </c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>
        <f>BC170-CH170</f>
        <v>0</v>
      </c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9">
        <f>EX171</f>
        <v>0</v>
      </c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1"/>
    </row>
    <row r="171" spans="1:166" s="22" customFormat="1" ht="24" customHeight="1">
      <c r="A171" s="163" t="s">
        <v>145</v>
      </c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56" t="s">
        <v>62</v>
      </c>
      <c r="AL171" s="56"/>
      <c r="AM171" s="56"/>
      <c r="AN171" s="56"/>
      <c r="AO171" s="56"/>
      <c r="AP171" s="56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57">
        <v>200</v>
      </c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>
        <v>200</v>
      </c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>
        <v>200</v>
      </c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>
        <f>CH171</f>
        <v>200</v>
      </c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>
        <f>BC171-CH171</f>
        <v>0</v>
      </c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63">
        <f>BU171-CH171</f>
        <v>0</v>
      </c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5"/>
    </row>
    <row r="172" spans="1:166" s="4" customFormat="1" ht="15" customHeight="1">
      <c r="A172" s="96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8"/>
      <c r="CE172" s="13"/>
      <c r="CF172" s="13"/>
      <c r="CG172" s="90" t="s">
        <v>84</v>
      </c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13"/>
      <c r="FI172" s="13"/>
      <c r="FJ172" s="18" t="s">
        <v>39</v>
      </c>
    </row>
    <row r="173" spans="1:166" s="4" customFormat="1" ht="32.25" customHeight="1">
      <c r="A173" s="73" t="s">
        <v>8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 t="s">
        <v>23</v>
      </c>
      <c r="AL173" s="73"/>
      <c r="AM173" s="73"/>
      <c r="AN173" s="73"/>
      <c r="AO173" s="73"/>
      <c r="AP173" s="73"/>
      <c r="AQ173" s="73" t="s">
        <v>35</v>
      </c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 t="s">
        <v>140</v>
      </c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 t="s">
        <v>37</v>
      </c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 t="s">
        <v>24</v>
      </c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8" t="s">
        <v>29</v>
      </c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9"/>
      <c r="FC173" s="79"/>
      <c r="FD173" s="79"/>
      <c r="FE173" s="79"/>
      <c r="FF173" s="79"/>
      <c r="FG173" s="79"/>
      <c r="FH173" s="79"/>
      <c r="FI173" s="79"/>
      <c r="FJ173" s="80"/>
    </row>
    <row r="174" spans="1:166" s="4" customFormat="1" ht="81.7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 t="s">
        <v>46</v>
      </c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 t="s">
        <v>25</v>
      </c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 t="s">
        <v>26</v>
      </c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 t="s">
        <v>27</v>
      </c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 t="s">
        <v>38</v>
      </c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8" t="s">
        <v>47</v>
      </c>
      <c r="EY174" s="79"/>
      <c r="EZ174" s="79"/>
      <c r="FA174" s="79"/>
      <c r="FB174" s="79"/>
      <c r="FC174" s="79"/>
      <c r="FD174" s="79"/>
      <c r="FE174" s="79"/>
      <c r="FF174" s="79"/>
      <c r="FG174" s="79"/>
      <c r="FH174" s="79"/>
      <c r="FI174" s="79"/>
      <c r="FJ174" s="80"/>
    </row>
    <row r="175" spans="1:166" s="4" customFormat="1" ht="15" customHeight="1">
      <c r="A175" s="72">
        <v>1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>
        <v>2</v>
      </c>
      <c r="AL175" s="72"/>
      <c r="AM175" s="72"/>
      <c r="AN175" s="72"/>
      <c r="AO175" s="72"/>
      <c r="AP175" s="72"/>
      <c r="AQ175" s="72">
        <v>3</v>
      </c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>
        <v>4</v>
      </c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>
        <v>5</v>
      </c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>
        <v>6</v>
      </c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>
        <v>7</v>
      </c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>
        <v>8</v>
      </c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  <c r="DV175" s="72"/>
      <c r="DW175" s="72"/>
      <c r="DX175" s="72">
        <v>9</v>
      </c>
      <c r="DY175" s="72"/>
      <c r="DZ175" s="72"/>
      <c r="EA175" s="72"/>
      <c r="EB175" s="72"/>
      <c r="EC175" s="72"/>
      <c r="ED175" s="72"/>
      <c r="EE175" s="72"/>
      <c r="EF175" s="72"/>
      <c r="EG175" s="72"/>
      <c r="EH175" s="72"/>
      <c r="EI175" s="72"/>
      <c r="EJ175" s="72"/>
      <c r="EK175" s="72">
        <v>10</v>
      </c>
      <c r="EL175" s="72"/>
      <c r="EM175" s="72"/>
      <c r="EN175" s="72"/>
      <c r="EO175" s="72"/>
      <c r="EP175" s="72"/>
      <c r="EQ175" s="72"/>
      <c r="ER175" s="72"/>
      <c r="ES175" s="72"/>
      <c r="ET175" s="72"/>
      <c r="EU175" s="72"/>
      <c r="EV175" s="72"/>
      <c r="EW175" s="72"/>
      <c r="EX175" s="75">
        <v>11</v>
      </c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7"/>
    </row>
    <row r="176" spans="1:166" s="4" customFormat="1" ht="15" customHeight="1">
      <c r="A176" s="111" t="s">
        <v>32</v>
      </c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56" t="s">
        <v>33</v>
      </c>
      <c r="AL176" s="56"/>
      <c r="AM176" s="56"/>
      <c r="AN176" s="56"/>
      <c r="AO176" s="56"/>
      <c r="AP176" s="56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58">
        <f>BC182+BC185+BC179</f>
        <v>104000</v>
      </c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15"/>
      <c r="BT176" s="15"/>
      <c r="BU176" s="95">
        <f>BU179+BU182+BU185</f>
        <v>103602.11</v>
      </c>
      <c r="BV176" s="95"/>
      <c r="BW176" s="95"/>
      <c r="BX176" s="95"/>
      <c r="BY176" s="95"/>
      <c r="BZ176" s="95"/>
      <c r="CA176" s="95"/>
      <c r="CB176" s="95"/>
      <c r="CC176" s="95"/>
      <c r="CD176" s="95"/>
      <c r="CE176" s="95"/>
      <c r="CF176" s="95"/>
      <c r="CG176" s="95"/>
      <c r="CH176" s="58">
        <f>CH179+CH182+CH185</f>
        <v>103602.11</v>
      </c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  <c r="DV176" s="72"/>
      <c r="DW176" s="72"/>
      <c r="DX176" s="58">
        <f>DX182+DX185+DX179</f>
        <v>103602.11</v>
      </c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>
        <f>EK183+EK185</f>
        <v>0</v>
      </c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9">
        <f>EX183</f>
        <v>0</v>
      </c>
      <c r="EY176" s="60"/>
      <c r="EZ176" s="60"/>
      <c r="FA176" s="60"/>
      <c r="FB176" s="60"/>
      <c r="FC176" s="60"/>
      <c r="FD176" s="60"/>
      <c r="FE176" s="60"/>
      <c r="FF176" s="60"/>
      <c r="FG176" s="60"/>
      <c r="FH176" s="61"/>
      <c r="FI176" s="15"/>
      <c r="FJ176" s="15"/>
    </row>
    <row r="177" spans="1:166" s="4" customFormat="1" ht="19.5" customHeight="1">
      <c r="A177" s="103" t="s">
        <v>22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56"/>
      <c r="AL177" s="56"/>
      <c r="AM177" s="56"/>
      <c r="AN177" s="56"/>
      <c r="AO177" s="56"/>
      <c r="AP177" s="56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15"/>
      <c r="FI177" s="15"/>
      <c r="FJ177" s="15"/>
    </row>
    <row r="178" spans="1:166" s="4" customFormat="1" ht="19.5" customHeight="1">
      <c r="A178" s="186" t="s">
        <v>164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56"/>
      <c r="AL178" s="56"/>
      <c r="AM178" s="56"/>
      <c r="AN178" s="56"/>
      <c r="AO178" s="56"/>
      <c r="AP178" s="56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15"/>
      <c r="FI178" s="15"/>
      <c r="FJ178" s="15"/>
    </row>
    <row r="179" spans="1:166" s="4" customFormat="1" ht="19.5" customHeight="1">
      <c r="A179" s="104" t="s">
        <v>276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56"/>
      <c r="AL179" s="56"/>
      <c r="AM179" s="56"/>
      <c r="AN179" s="56"/>
      <c r="AO179" s="56"/>
      <c r="AP179" s="56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58">
        <f>BC180</f>
        <v>94000</v>
      </c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>
        <f>BU180</f>
        <v>93602.11</v>
      </c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>
        <f>CH180</f>
        <v>93602.11</v>
      </c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8">
        <f>DX180</f>
        <v>93602.11</v>
      </c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>
        <f>BC179-CH179</f>
        <v>397.8899999999994</v>
      </c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>
        <v>0</v>
      </c>
      <c r="EY179" s="58"/>
      <c r="EZ179" s="58"/>
      <c r="FA179" s="58"/>
      <c r="FB179" s="58"/>
      <c r="FC179" s="58"/>
      <c r="FD179" s="58"/>
      <c r="FE179" s="58"/>
      <c r="FF179" s="58"/>
      <c r="FG179" s="58"/>
      <c r="FH179" s="15"/>
      <c r="FI179" s="15"/>
      <c r="FJ179" s="15"/>
    </row>
    <row r="180" spans="1:166" s="4" customFormat="1" ht="19.5" customHeight="1">
      <c r="A180" s="103" t="s">
        <v>275</v>
      </c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56" t="s">
        <v>61</v>
      </c>
      <c r="AL180" s="56"/>
      <c r="AM180" s="56"/>
      <c r="AN180" s="56"/>
      <c r="AO180" s="56"/>
      <c r="AP180" s="56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57">
        <v>94000</v>
      </c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>
        <v>93602.11</v>
      </c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>
        <v>93602.11</v>
      </c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7">
        <v>93602.11</v>
      </c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8">
        <f>BC180-CH180</f>
        <v>397.8899999999994</v>
      </c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7">
        <v>0</v>
      </c>
      <c r="EY180" s="57"/>
      <c r="EZ180" s="57"/>
      <c r="FA180" s="57"/>
      <c r="FB180" s="57"/>
      <c r="FC180" s="57"/>
      <c r="FD180" s="57"/>
      <c r="FE180" s="57"/>
      <c r="FF180" s="57"/>
      <c r="FG180" s="57"/>
      <c r="FH180" s="15"/>
      <c r="FI180" s="15"/>
      <c r="FJ180" s="15"/>
    </row>
    <row r="181" spans="1:166" s="4" customFormat="1" ht="33.75" customHeight="1">
      <c r="A181" s="186" t="s">
        <v>164</v>
      </c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15"/>
      <c r="BT181" s="15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2"/>
      <c r="EZ181" s="52"/>
      <c r="FA181" s="52"/>
      <c r="FB181" s="52"/>
      <c r="FC181" s="52"/>
      <c r="FD181" s="52"/>
      <c r="FE181" s="52"/>
      <c r="FF181" s="52"/>
      <c r="FG181" s="52"/>
      <c r="FH181" s="15"/>
      <c r="FI181" s="15"/>
      <c r="FJ181" s="15"/>
    </row>
    <row r="182" spans="1:166" s="4" customFormat="1" ht="18.75" customHeight="1">
      <c r="A182" s="104" t="s">
        <v>211</v>
      </c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8">
        <f>BC183</f>
        <v>5000</v>
      </c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9"/>
      <c r="BT182" s="9"/>
      <c r="BU182" s="58">
        <f>BU183</f>
        <v>5000</v>
      </c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>
        <f>CH183</f>
        <v>5000</v>
      </c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>
        <f>CH182</f>
        <v>5000</v>
      </c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>
        <f>BC182-CH182</f>
        <v>0</v>
      </c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>
        <f>BU182-CH182</f>
        <v>0</v>
      </c>
      <c r="EY182" s="99"/>
      <c r="EZ182" s="99"/>
      <c r="FA182" s="99"/>
      <c r="FB182" s="99"/>
      <c r="FC182" s="99"/>
      <c r="FD182" s="99"/>
      <c r="FE182" s="99"/>
      <c r="FF182" s="99"/>
      <c r="FG182" s="99"/>
      <c r="FH182" s="15"/>
      <c r="FI182" s="15"/>
      <c r="FJ182" s="15"/>
    </row>
    <row r="183" spans="1:166" s="4" customFormat="1" ht="15" customHeight="1">
      <c r="A183" s="103" t="s">
        <v>60</v>
      </c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56" t="s">
        <v>69</v>
      </c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7">
        <v>5000</v>
      </c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15"/>
      <c r="BT183" s="15"/>
      <c r="BU183" s="57">
        <v>5000</v>
      </c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>
        <v>5000</v>
      </c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>
        <f>CH183</f>
        <v>5000</v>
      </c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>
        <f>BC183-CH183</f>
        <v>0</v>
      </c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>
        <f>BU183-CH183</f>
        <v>0</v>
      </c>
      <c r="EY183" s="52"/>
      <c r="EZ183" s="52"/>
      <c r="FA183" s="52"/>
      <c r="FB183" s="52"/>
      <c r="FC183" s="52"/>
      <c r="FD183" s="52"/>
      <c r="FE183" s="52"/>
      <c r="FF183" s="52"/>
      <c r="FG183" s="52"/>
      <c r="FH183" s="15"/>
      <c r="FI183" s="15"/>
      <c r="FJ183" s="15"/>
    </row>
    <row r="184" spans="1:166" s="4" customFormat="1" ht="74.25" customHeight="1">
      <c r="A184" s="178" t="s">
        <v>230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79"/>
      <c r="AJ184" s="180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15"/>
      <c r="BT184" s="15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2"/>
      <c r="EZ184" s="52"/>
      <c r="FA184" s="52"/>
      <c r="FB184" s="52"/>
      <c r="FC184" s="52"/>
      <c r="FD184" s="52"/>
      <c r="FE184" s="52"/>
      <c r="FF184" s="52"/>
      <c r="FG184" s="52"/>
      <c r="FH184" s="15"/>
      <c r="FI184" s="15"/>
      <c r="FJ184" s="15"/>
    </row>
    <row r="185" spans="1:166" s="12" customFormat="1" ht="18.75" customHeight="1">
      <c r="A185" s="104" t="s">
        <v>310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8">
        <f>BC186</f>
        <v>5000</v>
      </c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9"/>
      <c r="BT185" s="9"/>
      <c r="BU185" s="58">
        <f>BU186</f>
        <v>5000</v>
      </c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>
        <f>CH186</f>
        <v>5000</v>
      </c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>
        <f>DX186</f>
        <v>5000</v>
      </c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>
        <f>BC185-CH185</f>
        <v>0</v>
      </c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>
        <f>BU185-CH185</f>
        <v>0</v>
      </c>
      <c r="EY185" s="99"/>
      <c r="EZ185" s="99"/>
      <c r="FA185" s="99"/>
      <c r="FB185" s="99"/>
      <c r="FC185" s="99"/>
      <c r="FD185" s="99"/>
      <c r="FE185" s="99"/>
      <c r="FF185" s="99"/>
      <c r="FG185" s="99"/>
      <c r="FH185" s="9"/>
      <c r="FI185" s="9"/>
      <c r="FJ185" s="9"/>
    </row>
    <row r="186" spans="1:166" s="4" customFormat="1" ht="15" customHeight="1">
      <c r="A186" s="103" t="s">
        <v>275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56" t="s">
        <v>61</v>
      </c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7">
        <v>5000</v>
      </c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15"/>
      <c r="BT186" s="15"/>
      <c r="BU186" s="57">
        <v>5000</v>
      </c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>
        <v>5000</v>
      </c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>
        <v>5000</v>
      </c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>
        <f>BC186-CH186</f>
        <v>0</v>
      </c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>
        <f>BU186-CH186</f>
        <v>0</v>
      </c>
      <c r="EY186" s="52"/>
      <c r="EZ186" s="52"/>
      <c r="FA186" s="52"/>
      <c r="FB186" s="52"/>
      <c r="FC186" s="52"/>
      <c r="FD186" s="52"/>
      <c r="FE186" s="52"/>
      <c r="FF186" s="52"/>
      <c r="FG186" s="52"/>
      <c r="FH186" s="15"/>
      <c r="FI186" s="15"/>
      <c r="FJ186" s="15"/>
    </row>
    <row r="187" spans="1:166" s="4" customFormat="1" ht="18.75">
      <c r="A187" s="96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8"/>
      <c r="FH187" s="13"/>
      <c r="FI187" s="13"/>
      <c r="FJ187" s="18" t="s">
        <v>39</v>
      </c>
    </row>
    <row r="188" spans="1:166" s="4" customFormat="1" ht="18.75">
      <c r="A188" s="96" t="s">
        <v>84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8"/>
    </row>
    <row r="189" spans="1:166" s="4" customFormat="1" ht="17.25" customHeight="1">
      <c r="A189" s="73" t="s">
        <v>8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 t="s">
        <v>23</v>
      </c>
      <c r="AL189" s="73"/>
      <c r="AM189" s="73"/>
      <c r="AN189" s="73"/>
      <c r="AO189" s="73"/>
      <c r="AP189" s="73"/>
      <c r="AQ189" s="73" t="s">
        <v>35</v>
      </c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 t="s">
        <v>36</v>
      </c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 t="s">
        <v>37</v>
      </c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 t="s">
        <v>24</v>
      </c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8" t="s">
        <v>29</v>
      </c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79"/>
      <c r="FI189" s="79"/>
      <c r="FJ189" s="80"/>
    </row>
    <row r="190" spans="1:166" s="4" customFormat="1" ht="78.75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 t="s">
        <v>46</v>
      </c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 t="s">
        <v>25</v>
      </c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 t="s">
        <v>26</v>
      </c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 t="s">
        <v>27</v>
      </c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 t="s">
        <v>38</v>
      </c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8" t="s">
        <v>47</v>
      </c>
      <c r="EY190" s="79"/>
      <c r="EZ190" s="79"/>
      <c r="FA190" s="79"/>
      <c r="FB190" s="79"/>
      <c r="FC190" s="79"/>
      <c r="FD190" s="79"/>
      <c r="FE190" s="79"/>
      <c r="FF190" s="79"/>
      <c r="FG190" s="79"/>
      <c r="FH190" s="79"/>
      <c r="FI190" s="79"/>
      <c r="FJ190" s="80"/>
    </row>
    <row r="191" spans="1:166" s="4" customFormat="1" ht="18.75">
      <c r="A191" s="72">
        <v>1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>
        <v>2</v>
      </c>
      <c r="AL191" s="72"/>
      <c r="AM191" s="72"/>
      <c r="AN191" s="72"/>
      <c r="AO191" s="72"/>
      <c r="AP191" s="72"/>
      <c r="AQ191" s="72">
        <v>3</v>
      </c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>
        <v>4</v>
      </c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>
        <v>5</v>
      </c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>
        <v>6</v>
      </c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>
        <v>7</v>
      </c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>
        <v>8</v>
      </c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  <c r="DV191" s="72"/>
      <c r="DW191" s="72"/>
      <c r="DX191" s="72">
        <v>9</v>
      </c>
      <c r="DY191" s="72"/>
      <c r="DZ191" s="72"/>
      <c r="EA191" s="72"/>
      <c r="EB191" s="72"/>
      <c r="EC191" s="72"/>
      <c r="ED191" s="72"/>
      <c r="EE191" s="72"/>
      <c r="EF191" s="72"/>
      <c r="EG191" s="72"/>
      <c r="EH191" s="72"/>
      <c r="EI191" s="72"/>
      <c r="EJ191" s="72"/>
      <c r="EK191" s="72">
        <v>10</v>
      </c>
      <c r="EL191" s="72"/>
      <c r="EM191" s="72"/>
      <c r="EN191" s="72"/>
      <c r="EO191" s="72"/>
      <c r="EP191" s="72"/>
      <c r="EQ191" s="72"/>
      <c r="ER191" s="72"/>
      <c r="ES191" s="72"/>
      <c r="ET191" s="72"/>
      <c r="EU191" s="72"/>
      <c r="EV191" s="72"/>
      <c r="EW191" s="72"/>
      <c r="EX191" s="75">
        <v>11</v>
      </c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7"/>
    </row>
    <row r="192" spans="1:166" s="12" customFormat="1" ht="15" customHeight="1">
      <c r="A192" s="170" t="s">
        <v>32</v>
      </c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  <c r="AF192" s="170"/>
      <c r="AG192" s="170"/>
      <c r="AH192" s="170"/>
      <c r="AI192" s="170"/>
      <c r="AJ192" s="170"/>
      <c r="AK192" s="142" t="s">
        <v>33</v>
      </c>
      <c r="AL192" s="142"/>
      <c r="AM192" s="142"/>
      <c r="AN192" s="142"/>
      <c r="AO192" s="142"/>
      <c r="AP192" s="142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8">
        <f>BC195+BC203</f>
        <v>149300</v>
      </c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>
        <f>BU195+BU203</f>
        <v>80980.7</v>
      </c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>
        <f>CH195+CH203</f>
        <v>80980.7</v>
      </c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>
        <f>CH192</f>
        <v>80980.7</v>
      </c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>
        <f>EK195+EK203</f>
        <v>68319.3</v>
      </c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9">
        <f>EX195+EX203</f>
        <v>0</v>
      </c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1"/>
    </row>
    <row r="193" spans="1:166" s="4" customFormat="1" ht="15" customHeight="1">
      <c r="A193" s="109" t="s">
        <v>22</v>
      </c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8" t="s">
        <v>34</v>
      </c>
      <c r="AL193" s="108"/>
      <c r="AM193" s="108"/>
      <c r="AN193" s="108"/>
      <c r="AO193" s="108"/>
      <c r="AP193" s="108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  <c r="DA193" s="57"/>
      <c r="DB193" s="57"/>
      <c r="DC193" s="57"/>
      <c r="DD193" s="57"/>
      <c r="DE193" s="57"/>
      <c r="DF193" s="57"/>
      <c r="DG193" s="57"/>
      <c r="DH193" s="57"/>
      <c r="DI193" s="57"/>
      <c r="DJ193" s="57"/>
      <c r="DK193" s="57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63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5"/>
    </row>
    <row r="194" spans="1:166" s="4" customFormat="1" ht="57.75" customHeight="1">
      <c r="A194" s="198" t="s">
        <v>146</v>
      </c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  <c r="DA194" s="57"/>
      <c r="DB194" s="57"/>
      <c r="DC194" s="57"/>
      <c r="DD194" s="57"/>
      <c r="DE194" s="57"/>
      <c r="DF194" s="57"/>
      <c r="DG194" s="57"/>
      <c r="DH194" s="57"/>
      <c r="DI194" s="57"/>
      <c r="DJ194" s="57"/>
      <c r="DK194" s="57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63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5"/>
    </row>
    <row r="195" spans="1:166" s="22" customFormat="1" ht="19.5" customHeight="1">
      <c r="A195" s="104" t="s">
        <v>213</v>
      </c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58">
        <f>BC196</f>
        <v>132000</v>
      </c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>
        <f>BU196</f>
        <v>70980.7</v>
      </c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>
        <f>CH196</f>
        <v>70980.7</v>
      </c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8">
        <f>CH195</f>
        <v>70980.7</v>
      </c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>
        <f>EK196</f>
        <v>61019.3</v>
      </c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9">
        <f>EX196</f>
        <v>0</v>
      </c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  <c r="FJ195" s="61"/>
    </row>
    <row r="196" spans="1:166" s="4" customFormat="1" ht="20.25" customHeight="1">
      <c r="A196" s="49" t="s">
        <v>142</v>
      </c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55" t="s">
        <v>53</v>
      </c>
      <c r="AL196" s="55"/>
      <c r="AM196" s="55"/>
      <c r="AN196" s="55"/>
      <c r="AO196" s="55"/>
      <c r="AP196" s="55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8">
        <f>BC197+BC198</f>
        <v>132000</v>
      </c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>
        <f>BU197+BU198</f>
        <v>70980.7</v>
      </c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>
        <f>CH197+CH198</f>
        <v>70980.7</v>
      </c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>
        <f>SUM(DX197:EJ198)</f>
        <v>70980.7</v>
      </c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>
        <f>BC196-CH196</f>
        <v>61019.3</v>
      </c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9">
        <f>BU196-CH196</f>
        <v>0</v>
      </c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1"/>
    </row>
    <row r="197" spans="1:166" s="4" customFormat="1" ht="15.75" customHeight="1">
      <c r="A197" s="103" t="s">
        <v>57</v>
      </c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56" t="s">
        <v>54</v>
      </c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7">
        <v>101400</v>
      </c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>
        <v>56203.76</v>
      </c>
      <c r="BV197" s="57"/>
      <c r="BW197" s="57"/>
      <c r="BX197" s="57"/>
      <c r="BY197" s="57"/>
      <c r="BZ197" s="57"/>
      <c r="CA197" s="57"/>
      <c r="CB197" s="57"/>
      <c r="CC197" s="57"/>
      <c r="CD197" s="57"/>
      <c r="CE197" s="57"/>
      <c r="CF197" s="57"/>
      <c r="CG197" s="57"/>
      <c r="CH197" s="57">
        <v>56203.76</v>
      </c>
      <c r="CI197" s="57"/>
      <c r="CJ197" s="57"/>
      <c r="CK197" s="57"/>
      <c r="CL197" s="57"/>
      <c r="CM197" s="57"/>
      <c r="CN197" s="57"/>
      <c r="CO197" s="57"/>
      <c r="CP197" s="57"/>
      <c r="CQ197" s="57"/>
      <c r="CR197" s="57"/>
      <c r="CS197" s="57"/>
      <c r="CT197" s="57"/>
      <c r="CU197" s="57"/>
      <c r="CV197" s="57"/>
      <c r="CW197" s="57"/>
      <c r="CX197" s="57"/>
      <c r="CY197" s="57"/>
      <c r="CZ197" s="57"/>
      <c r="DA197" s="57"/>
      <c r="DB197" s="57"/>
      <c r="DC197" s="57"/>
      <c r="DD197" s="57"/>
      <c r="DE197" s="57"/>
      <c r="DF197" s="57"/>
      <c r="DG197" s="57"/>
      <c r="DH197" s="57"/>
      <c r="DI197" s="57"/>
      <c r="DJ197" s="57"/>
      <c r="DK197" s="57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>
        <f>CH197</f>
        <v>56203.76</v>
      </c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>
        <f>BC197-BU197</f>
        <v>45196.24</v>
      </c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63">
        <v>0</v>
      </c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5"/>
    </row>
    <row r="198" spans="1:166" s="4" customFormat="1" ht="18.75" customHeight="1">
      <c r="A198" s="103" t="s">
        <v>59</v>
      </c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56" t="s">
        <v>56</v>
      </c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7">
        <v>30600</v>
      </c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>
        <v>14776.94</v>
      </c>
      <c r="BV198" s="57"/>
      <c r="BW198" s="57"/>
      <c r="BX198" s="57"/>
      <c r="BY198" s="57"/>
      <c r="BZ198" s="57"/>
      <c r="CA198" s="57"/>
      <c r="CB198" s="57"/>
      <c r="CC198" s="57"/>
      <c r="CD198" s="57"/>
      <c r="CE198" s="57"/>
      <c r="CF198" s="57"/>
      <c r="CG198" s="57"/>
      <c r="CH198" s="57">
        <v>14776.94</v>
      </c>
      <c r="CI198" s="57"/>
      <c r="CJ198" s="57"/>
      <c r="CK198" s="57"/>
      <c r="CL198" s="57"/>
      <c r="CM198" s="57"/>
      <c r="CN198" s="57"/>
      <c r="CO198" s="57"/>
      <c r="CP198" s="57"/>
      <c r="CQ198" s="57"/>
      <c r="CR198" s="57"/>
      <c r="CS198" s="57"/>
      <c r="CT198" s="57"/>
      <c r="CU198" s="57"/>
      <c r="CV198" s="57"/>
      <c r="CW198" s="57"/>
      <c r="CX198" s="57"/>
      <c r="CY198" s="57"/>
      <c r="CZ198" s="57"/>
      <c r="DA198" s="57"/>
      <c r="DB198" s="57"/>
      <c r="DC198" s="57"/>
      <c r="DD198" s="57"/>
      <c r="DE198" s="57"/>
      <c r="DF198" s="57"/>
      <c r="DG198" s="57"/>
      <c r="DH198" s="57"/>
      <c r="DI198" s="57"/>
      <c r="DJ198" s="57"/>
      <c r="DK198" s="57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>
        <f>CH198</f>
        <v>14776.94</v>
      </c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>
        <f>BC198-BU198</f>
        <v>15823.06</v>
      </c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63">
        <f>BU198-CH198</f>
        <v>0</v>
      </c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5"/>
    </row>
    <row r="199" spans="1:166" s="4" customFormat="1" ht="18" customHeight="1">
      <c r="A199" s="66" t="s">
        <v>123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55"/>
      <c r="AL199" s="55"/>
      <c r="AM199" s="55"/>
      <c r="AN199" s="55"/>
      <c r="AO199" s="55"/>
      <c r="AP199" s="55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68"/>
      <c r="EA199" s="68"/>
      <c r="EB199" s="68"/>
      <c r="EC199" s="68"/>
      <c r="ED199" s="68"/>
      <c r="EE199" s="68"/>
      <c r="EF199" s="68"/>
      <c r="EG199" s="68"/>
      <c r="EH199" s="68"/>
      <c r="EI199" s="68"/>
      <c r="EJ199" s="68"/>
      <c r="EK199" s="68"/>
      <c r="EL199" s="68"/>
      <c r="EM199" s="68"/>
      <c r="EN199" s="68"/>
      <c r="EO199" s="68"/>
      <c r="EP199" s="68"/>
      <c r="EQ199" s="68"/>
      <c r="ER199" s="68"/>
      <c r="ES199" s="68"/>
      <c r="ET199" s="68"/>
      <c r="EU199" s="68"/>
      <c r="EV199" s="68"/>
      <c r="EW199" s="68"/>
      <c r="EX199" s="69"/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1"/>
    </row>
    <row r="200" spans="1:166" s="4" customFormat="1" ht="15" customHeight="1" hidden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8"/>
      <c r="BD200" s="51"/>
      <c r="BE200" s="51"/>
      <c r="BF200" s="51"/>
      <c r="BG200" s="51"/>
      <c r="BH200" s="51"/>
      <c r="BI200" s="51"/>
      <c r="BJ200" s="51"/>
      <c r="BK200" s="51"/>
      <c r="BL200" s="51"/>
      <c r="BM200" s="51"/>
      <c r="BN200" s="51"/>
      <c r="BO200" s="51"/>
      <c r="BP200" s="51"/>
      <c r="BQ200" s="51"/>
      <c r="BR200" s="51"/>
      <c r="BS200" s="16"/>
      <c r="BT200" s="16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16"/>
      <c r="FI200" s="16"/>
      <c r="FJ200" s="16"/>
    </row>
    <row r="201" spans="1:166" s="4" customFormat="1" ht="15" customHeight="1" hidden="1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16"/>
      <c r="BT201" s="16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62"/>
      <c r="CS201" s="62"/>
      <c r="CT201" s="62"/>
      <c r="CU201" s="62"/>
      <c r="CV201" s="62"/>
      <c r="CW201" s="62"/>
      <c r="CX201" s="62"/>
      <c r="CY201" s="62"/>
      <c r="CZ201" s="62"/>
      <c r="DA201" s="62"/>
      <c r="DB201" s="62"/>
      <c r="DC201" s="62"/>
      <c r="DD201" s="62"/>
      <c r="DE201" s="62"/>
      <c r="DF201" s="62"/>
      <c r="DG201" s="62"/>
      <c r="DH201" s="62"/>
      <c r="DI201" s="62"/>
      <c r="DJ201" s="62"/>
      <c r="DK201" s="62"/>
      <c r="DL201" s="62"/>
      <c r="DM201" s="62"/>
      <c r="DN201" s="62"/>
      <c r="DO201" s="62"/>
      <c r="DP201" s="62"/>
      <c r="DQ201" s="62"/>
      <c r="DR201" s="62"/>
      <c r="DS201" s="62"/>
      <c r="DT201" s="62"/>
      <c r="DU201" s="62"/>
      <c r="DV201" s="62"/>
      <c r="DW201" s="62"/>
      <c r="DX201" s="62"/>
      <c r="DY201" s="62"/>
      <c r="DZ201" s="62"/>
      <c r="EA201" s="62"/>
      <c r="EB201" s="62"/>
      <c r="EC201" s="62"/>
      <c r="ED201" s="62"/>
      <c r="EE201" s="62"/>
      <c r="EF201" s="62"/>
      <c r="EG201" s="62"/>
      <c r="EH201" s="62"/>
      <c r="EI201" s="62"/>
      <c r="EJ201" s="62"/>
      <c r="EK201" s="5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2"/>
      <c r="EY201" s="67"/>
      <c r="EZ201" s="67"/>
      <c r="FA201" s="67"/>
      <c r="FB201" s="67"/>
      <c r="FC201" s="67"/>
      <c r="FD201" s="67"/>
      <c r="FE201" s="67"/>
      <c r="FF201" s="67"/>
      <c r="FG201" s="67"/>
      <c r="FH201" s="16"/>
      <c r="FI201" s="16"/>
      <c r="FJ201" s="16"/>
    </row>
    <row r="202" spans="1:166" s="4" customFormat="1" ht="15" customHeight="1" hidden="1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16"/>
      <c r="BT202" s="16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5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2"/>
      <c r="EY202" s="67"/>
      <c r="EZ202" s="67"/>
      <c r="FA202" s="67"/>
      <c r="FB202" s="67"/>
      <c r="FC202" s="67"/>
      <c r="FD202" s="67"/>
      <c r="FE202" s="67"/>
      <c r="FF202" s="67"/>
      <c r="FG202" s="67"/>
      <c r="FH202" s="16"/>
      <c r="FI202" s="16"/>
      <c r="FJ202" s="16"/>
    </row>
    <row r="203" spans="1:166" s="4" customFormat="1" ht="18.75" customHeight="1">
      <c r="A203" s="104" t="s">
        <v>212</v>
      </c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55" t="s">
        <v>184</v>
      </c>
      <c r="AL203" s="55"/>
      <c r="AM203" s="55"/>
      <c r="AN203" s="55"/>
      <c r="AO203" s="55"/>
      <c r="AP203" s="55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8">
        <f>BC204+BC205</f>
        <v>17300</v>
      </c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>
        <f>BU204+BU205</f>
        <v>10000</v>
      </c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>
        <f>CH204+CH205</f>
        <v>10000</v>
      </c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>
        <f>DX204+DX205</f>
        <v>10000</v>
      </c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>
        <f>EK204+EK205</f>
        <v>7300</v>
      </c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9">
        <f>EX204+EX205</f>
        <v>0</v>
      </c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1"/>
    </row>
    <row r="204" spans="1:166" s="4" customFormat="1" ht="15" customHeight="1">
      <c r="A204" s="103" t="s">
        <v>83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56" t="s">
        <v>64</v>
      </c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7">
        <v>7300</v>
      </c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>
        <v>500</v>
      </c>
      <c r="BV204" s="57"/>
      <c r="BW204" s="57"/>
      <c r="BX204" s="57"/>
      <c r="BY204" s="57"/>
      <c r="BZ204" s="57"/>
      <c r="CA204" s="57"/>
      <c r="CB204" s="57"/>
      <c r="CC204" s="57"/>
      <c r="CD204" s="57"/>
      <c r="CE204" s="57"/>
      <c r="CF204" s="57"/>
      <c r="CG204" s="57"/>
      <c r="CH204" s="57">
        <v>500</v>
      </c>
      <c r="CI204" s="57"/>
      <c r="CJ204" s="57"/>
      <c r="CK204" s="57"/>
      <c r="CL204" s="57"/>
      <c r="CM204" s="57"/>
      <c r="CN204" s="57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A204" s="57"/>
      <c r="DB204" s="57"/>
      <c r="DC204" s="57"/>
      <c r="DD204" s="57"/>
      <c r="DE204" s="57"/>
      <c r="DF204" s="57"/>
      <c r="DG204" s="57"/>
      <c r="DH204" s="57"/>
      <c r="DI204" s="57"/>
      <c r="DJ204" s="57"/>
      <c r="DK204" s="57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>
        <f>CH204</f>
        <v>500</v>
      </c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>
        <f>BC204-CH204</f>
        <v>6800</v>
      </c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63">
        <v>0</v>
      </c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5"/>
    </row>
    <row r="205" spans="1:166" s="4" customFormat="1" ht="18.75" customHeight="1">
      <c r="A205" s="49" t="s">
        <v>145</v>
      </c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56" t="s">
        <v>62</v>
      </c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7">
        <v>10000</v>
      </c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>
        <v>9500</v>
      </c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>
        <v>9500</v>
      </c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>
        <f>CH205</f>
        <v>9500</v>
      </c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>
        <f>BC205-CH205</f>
        <v>500</v>
      </c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63">
        <f>BU205-CH205</f>
        <v>0</v>
      </c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5"/>
    </row>
    <row r="206" spans="1:166" s="4" customFormat="1" ht="18.75">
      <c r="A206" s="96" t="s">
        <v>84</v>
      </c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8"/>
    </row>
    <row r="207" spans="1:166" s="4" customFormat="1" ht="15.75" customHeight="1">
      <c r="A207" s="73" t="s">
        <v>8</v>
      </c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 t="s">
        <v>23</v>
      </c>
      <c r="AL207" s="73"/>
      <c r="AM207" s="73"/>
      <c r="AN207" s="73"/>
      <c r="AO207" s="73"/>
      <c r="AP207" s="73"/>
      <c r="AQ207" s="73" t="s">
        <v>35</v>
      </c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 t="s">
        <v>36</v>
      </c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 t="s">
        <v>37</v>
      </c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 t="s">
        <v>24</v>
      </c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8" t="s">
        <v>29</v>
      </c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9"/>
      <c r="FC207" s="79"/>
      <c r="FD207" s="79"/>
      <c r="FE207" s="79"/>
      <c r="FF207" s="79"/>
      <c r="FG207" s="79"/>
      <c r="FH207" s="79"/>
      <c r="FI207" s="79"/>
      <c r="FJ207" s="80"/>
    </row>
    <row r="208" spans="1:166" s="4" customFormat="1" ht="98.25" customHeight="1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 t="s">
        <v>46</v>
      </c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 t="s">
        <v>25</v>
      </c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 t="s">
        <v>26</v>
      </c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 t="s">
        <v>27</v>
      </c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 t="s">
        <v>38</v>
      </c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8" t="s">
        <v>47</v>
      </c>
      <c r="EY208" s="79"/>
      <c r="EZ208" s="79"/>
      <c r="FA208" s="79"/>
      <c r="FB208" s="79"/>
      <c r="FC208" s="79"/>
      <c r="FD208" s="79"/>
      <c r="FE208" s="79"/>
      <c r="FF208" s="79"/>
      <c r="FG208" s="79"/>
      <c r="FH208" s="79"/>
      <c r="FI208" s="79"/>
      <c r="FJ208" s="80"/>
    </row>
    <row r="209" spans="1:166" s="4" customFormat="1" ht="18.75">
      <c r="A209" s="72">
        <v>1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>
        <v>2</v>
      </c>
      <c r="AL209" s="72"/>
      <c r="AM209" s="72"/>
      <c r="AN209" s="72"/>
      <c r="AO209" s="72"/>
      <c r="AP209" s="72"/>
      <c r="AQ209" s="72">
        <v>3</v>
      </c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>
        <v>4</v>
      </c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>
        <v>5</v>
      </c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>
        <v>6</v>
      </c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>
        <v>7</v>
      </c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>
        <v>8</v>
      </c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  <c r="DV209" s="72"/>
      <c r="DW209" s="72"/>
      <c r="DX209" s="72">
        <v>9</v>
      </c>
      <c r="DY209" s="72"/>
      <c r="DZ209" s="72"/>
      <c r="EA209" s="72"/>
      <c r="EB209" s="72"/>
      <c r="EC209" s="72"/>
      <c r="ED209" s="72"/>
      <c r="EE209" s="72"/>
      <c r="EF209" s="72"/>
      <c r="EG209" s="72"/>
      <c r="EH209" s="72"/>
      <c r="EI209" s="72"/>
      <c r="EJ209" s="72"/>
      <c r="EK209" s="72">
        <v>10</v>
      </c>
      <c r="EL209" s="72"/>
      <c r="EM209" s="72"/>
      <c r="EN209" s="72"/>
      <c r="EO209" s="72"/>
      <c r="EP209" s="72"/>
      <c r="EQ209" s="72"/>
      <c r="ER209" s="72"/>
      <c r="ES209" s="72"/>
      <c r="ET209" s="72"/>
      <c r="EU209" s="72"/>
      <c r="EV209" s="72"/>
      <c r="EW209" s="72"/>
      <c r="EX209" s="75">
        <v>11</v>
      </c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7"/>
    </row>
    <row r="210" spans="1:166" s="12" customFormat="1" ht="15" customHeight="1">
      <c r="A210" s="170" t="s">
        <v>32</v>
      </c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  <c r="AF210" s="170"/>
      <c r="AG210" s="170"/>
      <c r="AH210" s="170"/>
      <c r="AI210" s="170"/>
      <c r="AJ210" s="170"/>
      <c r="AK210" s="142" t="s">
        <v>33</v>
      </c>
      <c r="AL210" s="142"/>
      <c r="AM210" s="142"/>
      <c r="AN210" s="142"/>
      <c r="AO210" s="142"/>
      <c r="AP210" s="142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8">
        <f>BC213+BC216+BC218</f>
        <v>123300</v>
      </c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>
        <f>BU213+BU216+BU218</f>
        <v>37616.32</v>
      </c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>
        <f>CH213+CH216+CH218</f>
        <v>37616.32</v>
      </c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>
        <f>DX213+DX216+DX218</f>
        <v>37616.32</v>
      </c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>
        <f>EK214+EK217+EK218</f>
        <v>85683.68</v>
      </c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9">
        <f>BU210-CH210</f>
        <v>0</v>
      </c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  <c r="FJ210" s="61"/>
    </row>
    <row r="211" spans="1:166" s="4" customFormat="1" ht="15" customHeight="1">
      <c r="A211" s="109" t="s">
        <v>22</v>
      </c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8" t="s">
        <v>34</v>
      </c>
      <c r="AL211" s="108"/>
      <c r="AM211" s="108"/>
      <c r="AN211" s="108"/>
      <c r="AO211" s="108"/>
      <c r="AP211" s="108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  <c r="CE211" s="57"/>
      <c r="CF211" s="57"/>
      <c r="CG211" s="57"/>
      <c r="CH211" s="57"/>
      <c r="CI211" s="57"/>
      <c r="CJ211" s="57"/>
      <c r="CK211" s="57"/>
      <c r="CL211" s="57"/>
      <c r="CM211" s="57"/>
      <c r="CN211" s="57"/>
      <c r="CO211" s="57"/>
      <c r="CP211" s="57"/>
      <c r="CQ211" s="57"/>
      <c r="CR211" s="57"/>
      <c r="CS211" s="57"/>
      <c r="CT211" s="57"/>
      <c r="CU211" s="57"/>
      <c r="CV211" s="57"/>
      <c r="CW211" s="57"/>
      <c r="CX211" s="57"/>
      <c r="CY211" s="57"/>
      <c r="CZ211" s="57"/>
      <c r="DA211" s="57"/>
      <c r="DB211" s="57"/>
      <c r="DC211" s="57"/>
      <c r="DD211" s="57"/>
      <c r="DE211" s="57"/>
      <c r="DF211" s="57"/>
      <c r="DG211" s="57"/>
      <c r="DH211" s="57"/>
      <c r="DI211" s="57"/>
      <c r="DJ211" s="57"/>
      <c r="DK211" s="57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63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5"/>
    </row>
    <row r="212" spans="1:166" s="4" customFormat="1" ht="39" customHeight="1">
      <c r="A212" s="112" t="s">
        <v>185</v>
      </c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08"/>
      <c r="AL212" s="108"/>
      <c r="AM212" s="108"/>
      <c r="AN212" s="108"/>
      <c r="AO212" s="108"/>
      <c r="AP212" s="108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  <c r="BS212" s="15"/>
      <c r="BT212" s="15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  <c r="DA212" s="57"/>
      <c r="DB212" s="57"/>
      <c r="DC212" s="57"/>
      <c r="DD212" s="57"/>
      <c r="DE212" s="57"/>
      <c r="DF212" s="57"/>
      <c r="DG212" s="57"/>
      <c r="DH212" s="57"/>
      <c r="DI212" s="57"/>
      <c r="DJ212" s="57"/>
      <c r="DK212" s="57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15"/>
      <c r="FI212" s="15"/>
      <c r="FJ212" s="15"/>
    </row>
    <row r="213" spans="1:166" s="12" customFormat="1" ht="15" customHeight="1">
      <c r="A213" s="66" t="s">
        <v>231</v>
      </c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8">
        <f>BC214</f>
        <v>114300</v>
      </c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>
        <f>BU214</f>
        <v>35000</v>
      </c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>
        <f>CH214</f>
        <v>35000</v>
      </c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>
        <f>DX214</f>
        <v>35000</v>
      </c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>
        <f>BC213-CH213</f>
        <v>79300</v>
      </c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9">
        <v>0</v>
      </c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  <c r="FJ213" s="61"/>
    </row>
    <row r="214" spans="1:166" s="12" customFormat="1" ht="34.5" customHeight="1">
      <c r="A214" s="164" t="s">
        <v>215</v>
      </c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6"/>
      <c r="AK214" s="56" t="s">
        <v>66</v>
      </c>
      <c r="AL214" s="56"/>
      <c r="AM214" s="56"/>
      <c r="AN214" s="56"/>
      <c r="AO214" s="56"/>
      <c r="AP214" s="56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7">
        <v>114300</v>
      </c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9"/>
      <c r="BT214" s="9"/>
      <c r="BU214" s="57">
        <v>35000</v>
      </c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>
        <v>35000</v>
      </c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>
        <v>35000</v>
      </c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>
        <f>BC214-CH214</f>
        <v>79300</v>
      </c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8">
        <f>BU214-CH214</f>
        <v>0</v>
      </c>
      <c r="EY214" s="58"/>
      <c r="EZ214" s="58"/>
      <c r="FA214" s="58"/>
      <c r="FB214" s="58"/>
      <c r="FC214" s="58"/>
      <c r="FD214" s="58"/>
      <c r="FE214" s="58"/>
      <c r="FF214" s="58"/>
      <c r="FG214" s="58"/>
      <c r="FH214" s="9"/>
      <c r="FI214" s="9"/>
      <c r="FJ214" s="9"/>
    </row>
    <row r="215" spans="1:166" s="12" customFormat="1" ht="58.5" customHeight="1">
      <c r="A215" s="110" t="s">
        <v>214</v>
      </c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  <c r="AE215" s="110"/>
      <c r="AF215" s="110"/>
      <c r="AG215" s="110"/>
      <c r="AH215" s="110"/>
      <c r="AI215" s="110"/>
      <c r="AJ215" s="110"/>
      <c r="AK215" s="56"/>
      <c r="AL215" s="56"/>
      <c r="AM215" s="56"/>
      <c r="AN215" s="56"/>
      <c r="AO215" s="56"/>
      <c r="AP215" s="56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9"/>
      <c r="BT215" s="9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9"/>
      <c r="FI215" s="9"/>
      <c r="FJ215" s="9"/>
    </row>
    <row r="216" spans="1:166" s="4" customFormat="1" ht="15" customHeight="1">
      <c r="A216" s="66" t="s">
        <v>232</v>
      </c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8">
        <f>BC217</f>
        <v>5000</v>
      </c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>
        <f>BU217</f>
        <v>2616.32</v>
      </c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>
        <f>CH217</f>
        <v>2616.32</v>
      </c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8">
        <f>DX217</f>
        <v>2616.32</v>
      </c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>
        <f>EK217</f>
        <v>2383.68</v>
      </c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9">
        <v>0</v>
      </c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1"/>
    </row>
    <row r="217" spans="1:166" s="4" customFormat="1" ht="18.75" customHeight="1">
      <c r="A217" s="49" t="s">
        <v>216</v>
      </c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56" t="s">
        <v>61</v>
      </c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7">
        <v>5000</v>
      </c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>
        <v>2616.32</v>
      </c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>
        <v>2616.32</v>
      </c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>
        <v>2616.32</v>
      </c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>
        <f>BC217-CH217</f>
        <v>2383.68</v>
      </c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69">
        <v>0</v>
      </c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1"/>
    </row>
    <row r="218" spans="1:166" s="4" customFormat="1" ht="57" customHeight="1">
      <c r="A218" s="110" t="s">
        <v>217</v>
      </c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8">
        <f>BC220</f>
        <v>4000</v>
      </c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>
        <f>BU220</f>
        <v>0</v>
      </c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>
        <f>CH220</f>
        <v>0</v>
      </c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>
        <f>DX220</f>
        <v>0</v>
      </c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>
        <f>EK220</f>
        <v>4000</v>
      </c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68">
        <f>EX220</f>
        <v>0</v>
      </c>
      <c r="EY218" s="68"/>
      <c r="EZ218" s="68"/>
      <c r="FA218" s="68"/>
      <c r="FB218" s="68"/>
      <c r="FC218" s="68"/>
      <c r="FD218" s="68"/>
      <c r="FE218" s="68"/>
      <c r="FF218" s="68"/>
      <c r="FG218" s="68"/>
      <c r="FH218" s="24"/>
      <c r="FI218" s="24"/>
      <c r="FJ218" s="24"/>
    </row>
    <row r="219" spans="1:166" s="4" customFormat="1" ht="15" customHeight="1">
      <c r="A219" s="66" t="s">
        <v>309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43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74"/>
    </row>
    <row r="220" spans="1:166" s="4" customFormat="1" ht="15.75" customHeight="1">
      <c r="A220" s="49" t="s">
        <v>216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56" t="s">
        <v>61</v>
      </c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62">
        <v>4000</v>
      </c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>
        <v>0</v>
      </c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>
        <v>0</v>
      </c>
      <c r="CI220" s="62"/>
      <c r="CJ220" s="62"/>
      <c r="CK220" s="62"/>
      <c r="CL220" s="62"/>
      <c r="CM220" s="62"/>
      <c r="CN220" s="62"/>
      <c r="CO220" s="62"/>
      <c r="CP220" s="62"/>
      <c r="CQ220" s="62"/>
      <c r="CR220" s="62"/>
      <c r="CS220" s="62"/>
      <c r="CT220" s="62"/>
      <c r="CU220" s="62"/>
      <c r="CV220" s="62"/>
      <c r="CW220" s="62"/>
      <c r="CX220" s="62"/>
      <c r="CY220" s="62"/>
      <c r="CZ220" s="62"/>
      <c r="DA220" s="62"/>
      <c r="DB220" s="62"/>
      <c r="DC220" s="62"/>
      <c r="DD220" s="62"/>
      <c r="DE220" s="62"/>
      <c r="DF220" s="62"/>
      <c r="DG220" s="62"/>
      <c r="DH220" s="62"/>
      <c r="DI220" s="62"/>
      <c r="DJ220" s="62"/>
      <c r="DK220" s="62"/>
      <c r="DL220" s="62"/>
      <c r="DM220" s="62"/>
      <c r="DN220" s="62"/>
      <c r="DO220" s="62"/>
      <c r="DP220" s="62"/>
      <c r="DQ220" s="62"/>
      <c r="DR220" s="62"/>
      <c r="DS220" s="62"/>
      <c r="DT220" s="62"/>
      <c r="DU220" s="62"/>
      <c r="DV220" s="62"/>
      <c r="DW220" s="62"/>
      <c r="DX220" s="62">
        <v>0</v>
      </c>
      <c r="DY220" s="62"/>
      <c r="DZ220" s="62"/>
      <c r="EA220" s="62"/>
      <c r="EB220" s="62"/>
      <c r="EC220" s="62"/>
      <c r="ED220" s="62"/>
      <c r="EE220" s="62"/>
      <c r="EF220" s="62"/>
      <c r="EG220" s="62"/>
      <c r="EH220" s="62"/>
      <c r="EI220" s="62"/>
      <c r="EJ220" s="62"/>
      <c r="EK220" s="62">
        <f>BC220-BU220</f>
        <v>4000</v>
      </c>
      <c r="EL220" s="62"/>
      <c r="EM220" s="62"/>
      <c r="EN220" s="62"/>
      <c r="EO220" s="62"/>
      <c r="EP220" s="62"/>
      <c r="EQ220" s="62"/>
      <c r="ER220" s="62"/>
      <c r="ES220" s="62"/>
      <c r="ET220" s="62"/>
      <c r="EU220" s="62"/>
      <c r="EV220" s="62"/>
      <c r="EW220" s="62"/>
      <c r="EX220" s="69">
        <v>0</v>
      </c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1"/>
    </row>
    <row r="221" spans="1:166" s="4" customFormat="1" ht="22.5" customHeight="1">
      <c r="A221" s="43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74"/>
      <c r="BI221" s="51" t="s">
        <v>106</v>
      </c>
      <c r="BJ221" s="51"/>
      <c r="BK221" s="51"/>
      <c r="BL221" s="51"/>
      <c r="BM221" s="51"/>
      <c r="BN221" s="51"/>
      <c r="BO221" s="51"/>
      <c r="BP221" s="51"/>
      <c r="BQ221" s="51"/>
      <c r="BR221" s="51"/>
      <c r="BS221" s="51"/>
      <c r="BT221" s="51"/>
      <c r="BU221" s="51"/>
      <c r="BV221" s="51"/>
      <c r="BW221" s="51"/>
      <c r="BX221" s="51"/>
      <c r="BY221" s="51"/>
      <c r="BZ221" s="51"/>
      <c r="CA221" s="51"/>
      <c r="CB221" s="51"/>
      <c r="CC221" s="51"/>
      <c r="CD221" s="51"/>
      <c r="CE221" s="51"/>
      <c r="CF221" s="51"/>
      <c r="CG221" s="51"/>
      <c r="CH221" s="51"/>
      <c r="CI221" s="51"/>
      <c r="CJ221" s="51"/>
      <c r="CK221" s="51"/>
      <c r="CL221" s="51"/>
      <c r="CM221" s="43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74"/>
      <c r="FH221" s="16"/>
      <c r="FI221" s="16"/>
      <c r="FJ221" s="16"/>
    </row>
    <row r="222" spans="1:166" s="4" customFormat="1" ht="18" customHeight="1">
      <c r="A222" s="73" t="s">
        <v>8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 t="s">
        <v>23</v>
      </c>
      <c r="AL222" s="73"/>
      <c r="AM222" s="73"/>
      <c r="AN222" s="73"/>
      <c r="AO222" s="73"/>
      <c r="AP222" s="73"/>
      <c r="AQ222" s="73" t="s">
        <v>35</v>
      </c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 t="s">
        <v>36</v>
      </c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 t="s">
        <v>37</v>
      </c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 t="s">
        <v>24</v>
      </c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8" t="s">
        <v>29</v>
      </c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9"/>
      <c r="FC222" s="79"/>
      <c r="FD222" s="79"/>
      <c r="FE222" s="79"/>
      <c r="FF222" s="79"/>
      <c r="FG222" s="79"/>
      <c r="FH222" s="79"/>
      <c r="FI222" s="79"/>
      <c r="FJ222" s="80"/>
    </row>
    <row r="223" spans="1:166" s="4" customFormat="1" ht="122.2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 t="s">
        <v>46</v>
      </c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 t="s">
        <v>25</v>
      </c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 t="s">
        <v>26</v>
      </c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 t="s">
        <v>27</v>
      </c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 t="s">
        <v>38</v>
      </c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8" t="s">
        <v>47</v>
      </c>
      <c r="EY223" s="79"/>
      <c r="EZ223" s="79"/>
      <c r="FA223" s="79"/>
      <c r="FB223" s="79"/>
      <c r="FC223" s="79"/>
      <c r="FD223" s="79"/>
      <c r="FE223" s="79"/>
      <c r="FF223" s="79"/>
      <c r="FG223" s="79"/>
      <c r="FH223" s="79"/>
      <c r="FI223" s="79"/>
      <c r="FJ223" s="80"/>
    </row>
    <row r="224" spans="1:166" s="4" customFormat="1" ht="18" customHeight="1">
      <c r="A224" s="72">
        <v>1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>
        <v>2</v>
      </c>
      <c r="AL224" s="72"/>
      <c r="AM224" s="72"/>
      <c r="AN224" s="72"/>
      <c r="AO224" s="72"/>
      <c r="AP224" s="72"/>
      <c r="AQ224" s="72">
        <v>3</v>
      </c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>
        <v>4</v>
      </c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>
        <v>5</v>
      </c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>
        <v>6</v>
      </c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>
        <v>7</v>
      </c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>
        <v>8</v>
      </c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  <c r="DV224" s="72"/>
      <c r="DW224" s="72"/>
      <c r="DX224" s="72">
        <v>9</v>
      </c>
      <c r="DY224" s="72"/>
      <c r="DZ224" s="72"/>
      <c r="EA224" s="72"/>
      <c r="EB224" s="72"/>
      <c r="EC224" s="72"/>
      <c r="ED224" s="72"/>
      <c r="EE224" s="72"/>
      <c r="EF224" s="72"/>
      <c r="EG224" s="72"/>
      <c r="EH224" s="72"/>
      <c r="EI224" s="72"/>
      <c r="EJ224" s="72"/>
      <c r="EK224" s="72">
        <v>10</v>
      </c>
      <c r="EL224" s="72"/>
      <c r="EM224" s="72"/>
      <c r="EN224" s="72"/>
      <c r="EO224" s="72"/>
      <c r="EP224" s="72"/>
      <c r="EQ224" s="72"/>
      <c r="ER224" s="72"/>
      <c r="ES224" s="72"/>
      <c r="ET224" s="72"/>
      <c r="EU224" s="72"/>
      <c r="EV224" s="72"/>
      <c r="EW224" s="72"/>
      <c r="EX224" s="75">
        <v>11</v>
      </c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7"/>
    </row>
    <row r="225" spans="1:166" s="12" customFormat="1" ht="15.75" customHeight="1">
      <c r="A225" s="170" t="s">
        <v>32</v>
      </c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  <c r="AF225" s="170"/>
      <c r="AG225" s="170"/>
      <c r="AH225" s="170"/>
      <c r="AI225" s="170"/>
      <c r="AJ225" s="170"/>
      <c r="AK225" s="142" t="s">
        <v>33</v>
      </c>
      <c r="AL225" s="142"/>
      <c r="AM225" s="142"/>
      <c r="AN225" s="142"/>
      <c r="AO225" s="142"/>
      <c r="AP225" s="142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8">
        <f>BC235+BC230+BC237</f>
        <v>2617348</v>
      </c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>
        <f>BU230+BU235+BU237</f>
        <v>167803.5</v>
      </c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>
        <f>CH230+CH237</f>
        <v>167803.5</v>
      </c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>
        <f>DX230+DX237</f>
        <v>167803.5</v>
      </c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>
        <f>BC225-CH225</f>
        <v>2449544.5</v>
      </c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9">
        <f>EX235</f>
        <v>0</v>
      </c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  <c r="FJ225" s="61"/>
    </row>
    <row r="226" spans="1:166" s="4" customFormat="1" ht="15" customHeight="1">
      <c r="A226" s="109" t="s">
        <v>22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8" t="s">
        <v>34</v>
      </c>
      <c r="AL226" s="108"/>
      <c r="AM226" s="108"/>
      <c r="AN226" s="108"/>
      <c r="AO226" s="108"/>
      <c r="AP226" s="108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63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5"/>
    </row>
    <row r="227" spans="1:166" s="4" customFormat="1" ht="57" customHeight="1">
      <c r="A227" s="112" t="s">
        <v>218</v>
      </c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  <c r="AC227" s="112"/>
      <c r="AD227" s="112"/>
      <c r="AE227" s="112"/>
      <c r="AF227" s="112"/>
      <c r="AG227" s="112"/>
      <c r="AH227" s="112"/>
      <c r="AI227" s="112"/>
      <c r="AJ227" s="112"/>
      <c r="AK227" s="108"/>
      <c r="AL227" s="108"/>
      <c r="AM227" s="108"/>
      <c r="AN227" s="108"/>
      <c r="AO227" s="108"/>
      <c r="AP227" s="108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15"/>
      <c r="BT227" s="15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  <c r="DD227" s="57"/>
      <c r="DE227" s="57"/>
      <c r="DF227" s="57"/>
      <c r="DG227" s="57"/>
      <c r="DH227" s="57"/>
      <c r="DI227" s="57"/>
      <c r="DJ227" s="57"/>
      <c r="DK227" s="57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15"/>
      <c r="FI227" s="15"/>
      <c r="FJ227" s="15"/>
    </row>
    <row r="228" spans="1:166" s="4" customFormat="1" ht="25.5" customHeight="1" hidden="1">
      <c r="A228" s="103" t="s">
        <v>68</v>
      </c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56" t="s">
        <v>61</v>
      </c>
      <c r="AL228" s="56"/>
      <c r="AM228" s="56"/>
      <c r="AN228" s="56"/>
      <c r="AO228" s="56"/>
      <c r="AP228" s="56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7">
        <v>9000</v>
      </c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9"/>
      <c r="BT228" s="9"/>
      <c r="BU228" s="57">
        <v>252.98</v>
      </c>
      <c r="BV228" s="57"/>
      <c r="BW228" s="57"/>
      <c r="BX228" s="57"/>
      <c r="BY228" s="57"/>
      <c r="BZ228" s="57"/>
      <c r="CA228" s="57"/>
      <c r="CB228" s="57"/>
      <c r="CC228" s="57"/>
      <c r="CD228" s="57"/>
      <c r="CE228" s="57"/>
      <c r="CF228" s="57"/>
      <c r="CG228" s="57"/>
      <c r="CH228" s="57">
        <v>252.98</v>
      </c>
      <c r="CI228" s="57"/>
      <c r="CJ228" s="57"/>
      <c r="CK228" s="57"/>
      <c r="CL228" s="57"/>
      <c r="CM228" s="57"/>
      <c r="CN228" s="57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  <c r="DA228" s="57"/>
      <c r="DB228" s="57"/>
      <c r="DC228" s="57"/>
      <c r="DD228" s="57"/>
      <c r="DE228" s="57"/>
      <c r="DF228" s="57"/>
      <c r="DG228" s="57"/>
      <c r="DH228" s="57"/>
      <c r="DI228" s="57"/>
      <c r="DJ228" s="57"/>
      <c r="DK228" s="57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>
        <v>252.98</v>
      </c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>
        <f>BC228-CH228</f>
        <v>8747.02</v>
      </c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8">
        <f>BU228-CH228</f>
        <v>0</v>
      </c>
      <c r="EY228" s="58"/>
      <c r="EZ228" s="58"/>
      <c r="FA228" s="58"/>
      <c r="FB228" s="58"/>
      <c r="FC228" s="58"/>
      <c r="FD228" s="58"/>
      <c r="FE228" s="58"/>
      <c r="FF228" s="58"/>
      <c r="FG228" s="58"/>
      <c r="FH228" s="9"/>
      <c r="FI228" s="9"/>
      <c r="FJ228" s="9"/>
    </row>
    <row r="229" spans="1:166" s="4" customFormat="1" ht="25.5" customHeight="1" hidden="1">
      <c r="A229" s="110" t="s">
        <v>156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56"/>
      <c r="AL229" s="56"/>
      <c r="AM229" s="56"/>
      <c r="AN229" s="56"/>
      <c r="AO229" s="56"/>
      <c r="AP229" s="56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9"/>
      <c r="BT229" s="9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9"/>
      <c r="FI229" s="9"/>
      <c r="FJ229" s="9"/>
    </row>
    <row r="230" spans="1:166" s="12" customFormat="1" ht="27" customHeight="1">
      <c r="A230" s="66" t="s">
        <v>316</v>
      </c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55" t="s">
        <v>65</v>
      </c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8">
        <f>BC231+BC233</f>
        <v>2362048</v>
      </c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>
        <f>BU233</f>
        <v>117510.5</v>
      </c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>
        <f>CH233</f>
        <v>117510.5</v>
      </c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>
        <f aca="true" t="shared" si="12" ref="DX230:DX236">CH230</f>
        <v>117510.5</v>
      </c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>
        <f aca="true" t="shared" si="13" ref="EK230:EK236">BC230-CH230</f>
        <v>2244537.5</v>
      </c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68">
        <v>0</v>
      </c>
      <c r="EY230" s="68"/>
      <c r="EZ230" s="68"/>
      <c r="FA230" s="68"/>
      <c r="FB230" s="68"/>
      <c r="FC230" s="68"/>
      <c r="FD230" s="68"/>
      <c r="FE230" s="68"/>
      <c r="FF230" s="68"/>
      <c r="FG230" s="68"/>
      <c r="FH230" s="23"/>
      <c r="FI230" s="23"/>
      <c r="FJ230" s="23"/>
    </row>
    <row r="231" spans="1:166" s="12" customFormat="1" ht="27" customHeight="1">
      <c r="A231" s="66" t="s">
        <v>311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55" t="s">
        <v>65</v>
      </c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8">
        <f>BC232</f>
        <v>2243946</v>
      </c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>
        <f>BU232</f>
        <v>0</v>
      </c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>
        <f>CH232</f>
        <v>0</v>
      </c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>
        <f t="shared" si="12"/>
        <v>0</v>
      </c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>
        <f t="shared" si="13"/>
        <v>2243946</v>
      </c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68">
        <v>0</v>
      </c>
      <c r="EY231" s="68"/>
      <c r="EZ231" s="68"/>
      <c r="FA231" s="68"/>
      <c r="FB231" s="68"/>
      <c r="FC231" s="68"/>
      <c r="FD231" s="68"/>
      <c r="FE231" s="68"/>
      <c r="FF231" s="68"/>
      <c r="FG231" s="68"/>
      <c r="FH231" s="23"/>
      <c r="FI231" s="23"/>
      <c r="FJ231" s="23"/>
    </row>
    <row r="232" spans="1:166" s="4" customFormat="1" ht="31.5" customHeight="1">
      <c r="A232" s="49" t="s">
        <v>235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56" t="s">
        <v>65</v>
      </c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7">
        <v>2243946</v>
      </c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>
        <v>0</v>
      </c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>
        <v>0</v>
      </c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>
        <f t="shared" si="12"/>
        <v>0</v>
      </c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>
        <f t="shared" si="13"/>
        <v>2243946</v>
      </c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62">
        <v>0</v>
      </c>
      <c r="EY232" s="62"/>
      <c r="EZ232" s="62"/>
      <c r="FA232" s="62"/>
      <c r="FB232" s="62"/>
      <c r="FC232" s="62"/>
      <c r="FD232" s="62"/>
      <c r="FE232" s="62"/>
      <c r="FF232" s="62"/>
      <c r="FG232" s="62"/>
      <c r="FH232" s="24"/>
      <c r="FI232" s="24"/>
      <c r="FJ232" s="24"/>
    </row>
    <row r="233" spans="1:166" s="12" customFormat="1" ht="27" customHeight="1">
      <c r="A233" s="66" t="s">
        <v>312</v>
      </c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55" t="s">
        <v>65</v>
      </c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8">
        <f>BC234</f>
        <v>118102</v>
      </c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>
        <f>BU234</f>
        <v>117510.5</v>
      </c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>
        <f>CH234</f>
        <v>117510.5</v>
      </c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>
        <f t="shared" si="12"/>
        <v>117510.5</v>
      </c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>
        <f t="shared" si="13"/>
        <v>591.5</v>
      </c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68">
        <v>0</v>
      </c>
      <c r="EY233" s="68"/>
      <c r="EZ233" s="68"/>
      <c r="FA233" s="68"/>
      <c r="FB233" s="68"/>
      <c r="FC233" s="68"/>
      <c r="FD233" s="68"/>
      <c r="FE233" s="68"/>
      <c r="FF233" s="68"/>
      <c r="FG233" s="68"/>
      <c r="FH233" s="23"/>
      <c r="FI233" s="23"/>
      <c r="FJ233" s="23"/>
    </row>
    <row r="234" spans="1:166" s="4" customFormat="1" ht="29.25" customHeight="1">
      <c r="A234" s="49" t="s">
        <v>235</v>
      </c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56" t="s">
        <v>65</v>
      </c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7">
        <v>118102</v>
      </c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>
        <v>117510.5</v>
      </c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>
        <v>117510.5</v>
      </c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  <c r="DD234" s="57"/>
      <c r="DE234" s="57"/>
      <c r="DF234" s="57"/>
      <c r="DG234" s="57"/>
      <c r="DH234" s="57"/>
      <c r="DI234" s="57"/>
      <c r="DJ234" s="57"/>
      <c r="DK234" s="57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>
        <f t="shared" si="12"/>
        <v>117510.5</v>
      </c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>
        <f t="shared" si="13"/>
        <v>591.5</v>
      </c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62">
        <v>0</v>
      </c>
      <c r="EY234" s="62"/>
      <c r="EZ234" s="62"/>
      <c r="FA234" s="62"/>
      <c r="FB234" s="62"/>
      <c r="FC234" s="62"/>
      <c r="FD234" s="62"/>
      <c r="FE234" s="62"/>
      <c r="FF234" s="62"/>
      <c r="FG234" s="62"/>
      <c r="FH234" s="24"/>
      <c r="FI234" s="24"/>
      <c r="FJ234" s="24"/>
    </row>
    <row r="235" spans="1:166" s="12" customFormat="1" ht="27" customHeight="1">
      <c r="A235" s="66" t="s">
        <v>304</v>
      </c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55" t="s">
        <v>65</v>
      </c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8">
        <f>BC236</f>
        <v>204100</v>
      </c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>
        <f>BU236</f>
        <v>0</v>
      </c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>
        <f>CH236</f>
        <v>0</v>
      </c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>
        <f t="shared" si="12"/>
        <v>0</v>
      </c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>
        <f t="shared" si="13"/>
        <v>204100</v>
      </c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68">
        <v>0</v>
      </c>
      <c r="EY235" s="68"/>
      <c r="EZ235" s="68"/>
      <c r="FA235" s="68"/>
      <c r="FB235" s="68"/>
      <c r="FC235" s="68"/>
      <c r="FD235" s="68"/>
      <c r="FE235" s="68"/>
      <c r="FF235" s="68"/>
      <c r="FG235" s="68"/>
      <c r="FH235" s="23"/>
      <c r="FI235" s="23"/>
      <c r="FJ235" s="23"/>
    </row>
    <row r="236" spans="1:166" s="4" customFormat="1" ht="33" customHeight="1">
      <c r="A236" s="49" t="s">
        <v>235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56" t="s">
        <v>65</v>
      </c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7">
        <v>204100</v>
      </c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>
        <v>0</v>
      </c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>
        <v>0</v>
      </c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  <c r="DD236" s="57"/>
      <c r="DE236" s="57"/>
      <c r="DF236" s="57"/>
      <c r="DG236" s="57"/>
      <c r="DH236" s="57"/>
      <c r="DI236" s="57"/>
      <c r="DJ236" s="57"/>
      <c r="DK236" s="57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>
        <f t="shared" si="12"/>
        <v>0</v>
      </c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>
        <f t="shared" si="13"/>
        <v>204100</v>
      </c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62">
        <v>0</v>
      </c>
      <c r="EY236" s="62"/>
      <c r="EZ236" s="62"/>
      <c r="FA236" s="62"/>
      <c r="FB236" s="62"/>
      <c r="FC236" s="62"/>
      <c r="FD236" s="62"/>
      <c r="FE236" s="62"/>
      <c r="FF236" s="62"/>
      <c r="FG236" s="62"/>
      <c r="FH236" s="24"/>
      <c r="FI236" s="24"/>
      <c r="FJ236" s="24"/>
    </row>
    <row r="237" spans="1:166" s="12" customFormat="1" ht="27" customHeight="1">
      <c r="A237" s="66" t="s">
        <v>326</v>
      </c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55" t="s">
        <v>61</v>
      </c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8">
        <f>BC238</f>
        <v>51200</v>
      </c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>
        <f>BU238</f>
        <v>50293</v>
      </c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>
        <f>CH238</f>
        <v>50293</v>
      </c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>
        <f>CH237</f>
        <v>50293</v>
      </c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>
        <f>BC237-CH237</f>
        <v>907</v>
      </c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68">
        <v>0</v>
      </c>
      <c r="EY237" s="68"/>
      <c r="EZ237" s="68"/>
      <c r="FA237" s="68"/>
      <c r="FB237" s="68"/>
      <c r="FC237" s="68"/>
      <c r="FD237" s="68"/>
      <c r="FE237" s="68"/>
      <c r="FF237" s="68"/>
      <c r="FG237" s="68"/>
      <c r="FH237" s="23"/>
      <c r="FI237" s="23"/>
      <c r="FJ237" s="23"/>
    </row>
    <row r="238" spans="1:166" s="4" customFormat="1" ht="33" customHeight="1">
      <c r="A238" s="49" t="s">
        <v>235</v>
      </c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56" t="s">
        <v>61</v>
      </c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7">
        <v>51200</v>
      </c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>
        <v>50293</v>
      </c>
      <c r="BV238" s="57"/>
      <c r="BW238" s="57"/>
      <c r="BX238" s="57"/>
      <c r="BY238" s="57"/>
      <c r="BZ238" s="57"/>
      <c r="CA238" s="57"/>
      <c r="CB238" s="57"/>
      <c r="CC238" s="57"/>
      <c r="CD238" s="57"/>
      <c r="CE238" s="57"/>
      <c r="CF238" s="57"/>
      <c r="CG238" s="57"/>
      <c r="CH238" s="57">
        <v>50293</v>
      </c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  <c r="DA238" s="57"/>
      <c r="DB238" s="57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>
        <f>CH238</f>
        <v>50293</v>
      </c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>
        <f>BC238-CH238</f>
        <v>907</v>
      </c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62">
        <v>0</v>
      </c>
      <c r="EY238" s="62"/>
      <c r="EZ238" s="62"/>
      <c r="FA238" s="62"/>
      <c r="FB238" s="62"/>
      <c r="FC238" s="62"/>
      <c r="FD238" s="62"/>
      <c r="FE238" s="62"/>
      <c r="FF238" s="62"/>
      <c r="FG238" s="62"/>
      <c r="FH238" s="24"/>
      <c r="FI238" s="24"/>
      <c r="FJ238" s="24"/>
    </row>
    <row r="239" spans="1:166" s="4" customFormat="1" ht="18.75">
      <c r="A239" s="96" t="s">
        <v>84</v>
      </c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8"/>
    </row>
    <row r="240" spans="1:166" s="4" customFormat="1" ht="15.75" customHeight="1">
      <c r="A240" s="73" t="s">
        <v>8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 t="s">
        <v>23</v>
      </c>
      <c r="AL240" s="73"/>
      <c r="AM240" s="73"/>
      <c r="AN240" s="73"/>
      <c r="AO240" s="73"/>
      <c r="AP240" s="73"/>
      <c r="AQ240" s="73" t="s">
        <v>35</v>
      </c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 t="s">
        <v>36</v>
      </c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 t="s">
        <v>37</v>
      </c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 t="s">
        <v>24</v>
      </c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8" t="s">
        <v>29</v>
      </c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9"/>
      <c r="FC240" s="79"/>
      <c r="FD240" s="79"/>
      <c r="FE240" s="79"/>
      <c r="FF240" s="79"/>
      <c r="FG240" s="79"/>
      <c r="FH240" s="79"/>
      <c r="FI240" s="79"/>
      <c r="FJ240" s="80"/>
    </row>
    <row r="241" spans="1:166" s="4" customFormat="1" ht="91.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 t="s">
        <v>46</v>
      </c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 t="s">
        <v>25</v>
      </c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 t="s">
        <v>26</v>
      </c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 t="s">
        <v>27</v>
      </c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 t="s">
        <v>38</v>
      </c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8" t="s">
        <v>47</v>
      </c>
      <c r="EY241" s="79"/>
      <c r="EZ241" s="79"/>
      <c r="FA241" s="79"/>
      <c r="FB241" s="79"/>
      <c r="FC241" s="79"/>
      <c r="FD241" s="79"/>
      <c r="FE241" s="79"/>
      <c r="FF241" s="79"/>
      <c r="FG241" s="79"/>
      <c r="FH241" s="79"/>
      <c r="FI241" s="79"/>
      <c r="FJ241" s="80"/>
    </row>
    <row r="242" spans="1:166" s="4" customFormat="1" ht="18.75">
      <c r="A242" s="72">
        <v>1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>
        <v>2</v>
      </c>
      <c r="AL242" s="72"/>
      <c r="AM242" s="72"/>
      <c r="AN242" s="72"/>
      <c r="AO242" s="72"/>
      <c r="AP242" s="72"/>
      <c r="AQ242" s="72">
        <v>3</v>
      </c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>
        <v>4</v>
      </c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>
        <v>5</v>
      </c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>
        <v>6</v>
      </c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>
        <v>7</v>
      </c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>
        <v>8</v>
      </c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  <c r="DV242" s="72"/>
      <c r="DW242" s="72"/>
      <c r="DX242" s="72">
        <v>9</v>
      </c>
      <c r="DY242" s="72"/>
      <c r="DZ242" s="72"/>
      <c r="EA242" s="72"/>
      <c r="EB242" s="72"/>
      <c r="EC242" s="72"/>
      <c r="ED242" s="72"/>
      <c r="EE242" s="72"/>
      <c r="EF242" s="72"/>
      <c r="EG242" s="72"/>
      <c r="EH242" s="72"/>
      <c r="EI242" s="72"/>
      <c r="EJ242" s="72"/>
      <c r="EK242" s="72">
        <v>10</v>
      </c>
      <c r="EL242" s="72"/>
      <c r="EM242" s="72"/>
      <c r="EN242" s="72"/>
      <c r="EO242" s="72"/>
      <c r="EP242" s="72"/>
      <c r="EQ242" s="72"/>
      <c r="ER242" s="72"/>
      <c r="ES242" s="72"/>
      <c r="ET242" s="72"/>
      <c r="EU242" s="72"/>
      <c r="EV242" s="72"/>
      <c r="EW242" s="72"/>
      <c r="EX242" s="75">
        <v>11</v>
      </c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7"/>
    </row>
    <row r="243" spans="1:166" s="4" customFormat="1" ht="20.25" customHeight="1">
      <c r="A243" s="170" t="s">
        <v>32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42" t="s">
        <v>33</v>
      </c>
      <c r="AL243" s="142"/>
      <c r="AM243" s="142"/>
      <c r="AN243" s="142"/>
      <c r="AO243" s="142"/>
      <c r="AP243" s="142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>
        <f>BC246</f>
        <v>517100</v>
      </c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>
        <f>BU246</f>
        <v>517052.08999999997</v>
      </c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>
        <f>CH246</f>
        <v>517052.08999999997</v>
      </c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>
        <f>CH243</f>
        <v>517052.08999999997</v>
      </c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>
        <f>EK246</f>
        <v>47.910000000032596</v>
      </c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9">
        <f>EX246</f>
        <v>0</v>
      </c>
      <c r="EY243" s="60"/>
      <c r="EZ243" s="60"/>
      <c r="FA243" s="60"/>
      <c r="FB243" s="60"/>
      <c r="FC243" s="60"/>
      <c r="FD243" s="60"/>
      <c r="FE243" s="60"/>
      <c r="FF243" s="60"/>
      <c r="FG243" s="60"/>
      <c r="FH243" s="60"/>
      <c r="FI243" s="60"/>
      <c r="FJ243" s="61"/>
    </row>
    <row r="244" spans="1:166" s="4" customFormat="1" ht="15" customHeight="1">
      <c r="A244" s="109" t="s">
        <v>22</v>
      </c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8" t="s">
        <v>34</v>
      </c>
      <c r="AL244" s="108"/>
      <c r="AM244" s="108"/>
      <c r="AN244" s="108"/>
      <c r="AO244" s="108"/>
      <c r="AP244" s="108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DA244" s="57"/>
      <c r="DB244" s="57"/>
      <c r="DC244" s="57"/>
      <c r="DD244" s="57"/>
      <c r="DE244" s="57"/>
      <c r="DF244" s="57"/>
      <c r="DG244" s="57"/>
      <c r="DH244" s="57"/>
      <c r="DI244" s="57"/>
      <c r="DJ244" s="57"/>
      <c r="DK244" s="57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63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5"/>
    </row>
    <row r="245" spans="1:166" s="4" customFormat="1" ht="49.5" customHeight="1">
      <c r="A245" s="197" t="s">
        <v>303</v>
      </c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  <c r="AE245" s="197"/>
      <c r="AF245" s="197"/>
      <c r="AG245" s="197"/>
      <c r="AH245" s="197"/>
      <c r="AI245" s="197"/>
      <c r="AJ245" s="197"/>
      <c r="AK245" s="108"/>
      <c r="AL245" s="108"/>
      <c r="AM245" s="108"/>
      <c r="AN245" s="108"/>
      <c r="AO245" s="108"/>
      <c r="AP245" s="108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15"/>
      <c r="BT245" s="15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DA245" s="57"/>
      <c r="DB245" s="57"/>
      <c r="DC245" s="57"/>
      <c r="DD245" s="57"/>
      <c r="DE245" s="57"/>
      <c r="DF245" s="57"/>
      <c r="DG245" s="57"/>
      <c r="DH245" s="57"/>
      <c r="DI245" s="57"/>
      <c r="DJ245" s="57"/>
      <c r="DK245" s="57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15"/>
      <c r="FI245" s="15"/>
      <c r="FJ245" s="15"/>
    </row>
    <row r="246" spans="1:166" s="12" customFormat="1" ht="18" customHeight="1">
      <c r="A246" s="66" t="s">
        <v>313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55" t="s">
        <v>64</v>
      </c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8">
        <f>BC247+BC249</f>
        <v>517100</v>
      </c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>
        <f>BU247+BU249</f>
        <v>517052.08999999997</v>
      </c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>
        <f>CH247+CH249</f>
        <v>517052.08999999997</v>
      </c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>
        <f>CH246</f>
        <v>517052.08999999997</v>
      </c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>
        <f>BC246-CH246</f>
        <v>47.910000000032596</v>
      </c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68">
        <v>0</v>
      </c>
      <c r="EY246" s="68"/>
      <c r="EZ246" s="68"/>
      <c r="FA246" s="68"/>
      <c r="FB246" s="68"/>
      <c r="FC246" s="68"/>
      <c r="FD246" s="68"/>
      <c r="FE246" s="68"/>
      <c r="FF246" s="68"/>
      <c r="FG246" s="68"/>
      <c r="FH246" s="23"/>
      <c r="FI246" s="23"/>
      <c r="FJ246" s="23"/>
    </row>
    <row r="247" spans="1:166" s="12" customFormat="1" ht="18.75" customHeight="1">
      <c r="A247" s="66" t="s">
        <v>314</v>
      </c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55" t="s">
        <v>64</v>
      </c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8">
        <f>BC248</f>
        <v>491200</v>
      </c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>
        <v>491199.49</v>
      </c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>
        <v>491199.49</v>
      </c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>
        <f>CH247</f>
        <v>491199.49</v>
      </c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>
        <v>0</v>
      </c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68">
        <v>0</v>
      </c>
      <c r="EY247" s="68"/>
      <c r="EZ247" s="68"/>
      <c r="FA247" s="68"/>
      <c r="FB247" s="68"/>
      <c r="FC247" s="68"/>
      <c r="FD247" s="68"/>
      <c r="FE247" s="68"/>
      <c r="FF247" s="68"/>
      <c r="FG247" s="68"/>
      <c r="FH247" s="23"/>
      <c r="FI247" s="23"/>
      <c r="FJ247" s="23"/>
    </row>
    <row r="248" spans="1:166" s="4" customFormat="1" ht="19.5" customHeight="1">
      <c r="A248" s="103" t="s">
        <v>83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56" t="s">
        <v>64</v>
      </c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7">
        <v>491200</v>
      </c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>
        <v>491199.49</v>
      </c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>
        <v>491199.49</v>
      </c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>
        <f>CH248</f>
        <v>491199.49</v>
      </c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>
        <f>BC248-CH248</f>
        <v>0.5100000000093132</v>
      </c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62">
        <v>0</v>
      </c>
      <c r="EY248" s="62"/>
      <c r="EZ248" s="62"/>
      <c r="FA248" s="62"/>
      <c r="FB248" s="62"/>
      <c r="FC248" s="62"/>
      <c r="FD248" s="62"/>
      <c r="FE248" s="62"/>
      <c r="FF248" s="62"/>
      <c r="FG248" s="62"/>
      <c r="FH248" s="24"/>
      <c r="FI248" s="24"/>
      <c r="FJ248" s="24"/>
    </row>
    <row r="249" spans="1:166" s="12" customFormat="1" ht="20.25" customHeight="1">
      <c r="A249" s="66" t="s">
        <v>315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55" t="s">
        <v>64</v>
      </c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8">
        <f>BC250</f>
        <v>25900</v>
      </c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>
        <f>BU250</f>
        <v>25852.6</v>
      </c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>
        <f>CH250</f>
        <v>25852.6</v>
      </c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>
        <f>CH249</f>
        <v>25852.6</v>
      </c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>
        <f>BC249-CH249</f>
        <v>47.400000000001455</v>
      </c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68">
        <v>0</v>
      </c>
      <c r="EY249" s="68"/>
      <c r="EZ249" s="68"/>
      <c r="FA249" s="68"/>
      <c r="FB249" s="68"/>
      <c r="FC249" s="68"/>
      <c r="FD249" s="68"/>
      <c r="FE249" s="68"/>
      <c r="FF249" s="68"/>
      <c r="FG249" s="68"/>
      <c r="FH249" s="23"/>
      <c r="FI249" s="23"/>
      <c r="FJ249" s="23"/>
    </row>
    <row r="250" spans="1:166" s="4" customFormat="1" ht="21" customHeight="1">
      <c r="A250" s="103" t="s">
        <v>83</v>
      </c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56" t="s">
        <v>64</v>
      </c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7">
        <v>25900</v>
      </c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>
        <v>25852.6</v>
      </c>
      <c r="BV250" s="57"/>
      <c r="BW250" s="57"/>
      <c r="BX250" s="57"/>
      <c r="BY250" s="57"/>
      <c r="BZ250" s="57"/>
      <c r="CA250" s="57"/>
      <c r="CB250" s="57"/>
      <c r="CC250" s="57"/>
      <c r="CD250" s="57"/>
      <c r="CE250" s="57"/>
      <c r="CF250" s="57"/>
      <c r="CG250" s="57"/>
      <c r="CH250" s="57">
        <v>25852.6</v>
      </c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DA250" s="57"/>
      <c r="DB250" s="57"/>
      <c r="DC250" s="57"/>
      <c r="DD250" s="57"/>
      <c r="DE250" s="57"/>
      <c r="DF250" s="57"/>
      <c r="DG250" s="57"/>
      <c r="DH250" s="57"/>
      <c r="DI250" s="57"/>
      <c r="DJ250" s="57"/>
      <c r="DK250" s="57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>
        <f>CH250</f>
        <v>25852.6</v>
      </c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>
        <f>BC250-CH250</f>
        <v>47.400000000001455</v>
      </c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62">
        <v>0</v>
      </c>
      <c r="EY250" s="62"/>
      <c r="EZ250" s="62"/>
      <c r="FA250" s="62"/>
      <c r="FB250" s="62"/>
      <c r="FC250" s="62"/>
      <c r="FD250" s="62"/>
      <c r="FE250" s="62"/>
      <c r="FF250" s="62"/>
      <c r="FG250" s="62"/>
      <c r="FH250" s="24"/>
      <c r="FI250" s="24"/>
      <c r="FJ250" s="24"/>
    </row>
    <row r="251" spans="1:166" s="4" customFormat="1" ht="18.75" customHeight="1">
      <c r="A251" s="43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74"/>
      <c r="BI251" s="51" t="s">
        <v>106</v>
      </c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43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74"/>
      <c r="FH251" s="16"/>
      <c r="FI251" s="16"/>
      <c r="FJ251" s="16"/>
    </row>
    <row r="252" spans="1:166" s="4" customFormat="1" ht="35.25" customHeight="1" hidden="1">
      <c r="A252" s="96" t="s">
        <v>84</v>
      </c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8"/>
    </row>
    <row r="253" spans="1:166" s="4" customFormat="1" ht="28.5" customHeight="1">
      <c r="A253" s="73" t="s">
        <v>8</v>
      </c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 t="s">
        <v>23</v>
      </c>
      <c r="AL253" s="73"/>
      <c r="AM253" s="73"/>
      <c r="AN253" s="73"/>
      <c r="AO253" s="73"/>
      <c r="AP253" s="73"/>
      <c r="AQ253" s="73" t="s">
        <v>35</v>
      </c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 t="s">
        <v>36</v>
      </c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 t="s">
        <v>37</v>
      </c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 t="s">
        <v>24</v>
      </c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8" t="s">
        <v>29</v>
      </c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9"/>
      <c r="FC253" s="79"/>
      <c r="FD253" s="79"/>
      <c r="FE253" s="79"/>
      <c r="FF253" s="79"/>
      <c r="FG253" s="79"/>
      <c r="FH253" s="79"/>
      <c r="FI253" s="79"/>
      <c r="FJ253" s="80"/>
    </row>
    <row r="254" spans="1:166" s="4" customFormat="1" ht="63.7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 t="s">
        <v>46</v>
      </c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 t="s">
        <v>25</v>
      </c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 t="s">
        <v>26</v>
      </c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 t="s">
        <v>27</v>
      </c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 t="s">
        <v>38</v>
      </c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8" t="s">
        <v>47</v>
      </c>
      <c r="EY254" s="79"/>
      <c r="EZ254" s="79"/>
      <c r="FA254" s="79"/>
      <c r="FB254" s="79"/>
      <c r="FC254" s="79"/>
      <c r="FD254" s="79"/>
      <c r="FE254" s="79"/>
      <c r="FF254" s="79"/>
      <c r="FG254" s="79"/>
      <c r="FH254" s="79"/>
      <c r="FI254" s="79"/>
      <c r="FJ254" s="80"/>
    </row>
    <row r="255" spans="1:166" s="4" customFormat="1" ht="18.75">
      <c r="A255" s="72">
        <v>1</v>
      </c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>
        <v>2</v>
      </c>
      <c r="AL255" s="72"/>
      <c r="AM255" s="72"/>
      <c r="AN255" s="72"/>
      <c r="AO255" s="72"/>
      <c r="AP255" s="72"/>
      <c r="AQ255" s="72">
        <v>3</v>
      </c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>
        <v>4</v>
      </c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>
        <v>5</v>
      </c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>
        <v>6</v>
      </c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>
        <v>7</v>
      </c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>
        <v>8</v>
      </c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>
        <v>9</v>
      </c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>
        <v>10</v>
      </c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5">
        <v>11</v>
      </c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7"/>
    </row>
    <row r="256" spans="1:166" s="4" customFormat="1" ht="18" customHeight="1">
      <c r="A256" s="170" t="s">
        <v>32</v>
      </c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  <c r="AF256" s="170"/>
      <c r="AG256" s="170"/>
      <c r="AH256" s="170"/>
      <c r="AI256" s="170"/>
      <c r="AJ256" s="170"/>
      <c r="AK256" s="142" t="s">
        <v>33</v>
      </c>
      <c r="AL256" s="142"/>
      <c r="AM256" s="142"/>
      <c r="AN256" s="142"/>
      <c r="AO256" s="142"/>
      <c r="AP256" s="142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>
        <f>BC258+BC261+BC263+BC267+BC265</f>
        <v>440498</v>
      </c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>
        <f>BU258+BU261+BU263+BU267+BU266</f>
        <v>273788.48</v>
      </c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>
        <f>CH258+CH261+CH263+CI267+CH266</f>
        <v>273788.48</v>
      </c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>
        <f>CH256</f>
        <v>273788.48</v>
      </c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>
        <f>EK258+EK261+EK263+EK267</f>
        <v>166241.52</v>
      </c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9">
        <f>EX258+EX261+EX263+EX267</f>
        <v>0</v>
      </c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  <c r="FJ256" s="61"/>
    </row>
    <row r="257" spans="1:166" s="4" customFormat="1" ht="72.75" customHeight="1">
      <c r="A257" s="178" t="s">
        <v>219</v>
      </c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  <c r="AA257" s="179"/>
      <c r="AB257" s="179"/>
      <c r="AC257" s="179"/>
      <c r="AD257" s="179"/>
      <c r="AE257" s="179"/>
      <c r="AF257" s="179"/>
      <c r="AG257" s="179"/>
      <c r="AH257" s="179"/>
      <c r="AI257" s="179"/>
      <c r="AJ257" s="180"/>
      <c r="AK257" s="56"/>
      <c r="AL257" s="56"/>
      <c r="AM257" s="56"/>
      <c r="AN257" s="56"/>
      <c r="AO257" s="56"/>
      <c r="AP257" s="56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13"/>
      <c r="BT257" s="13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133"/>
      <c r="EY257" s="133"/>
      <c r="EZ257" s="133"/>
      <c r="FA257" s="133"/>
      <c r="FB257" s="133"/>
      <c r="FC257" s="133"/>
      <c r="FD257" s="133"/>
      <c r="FE257" s="133"/>
      <c r="FF257" s="133"/>
      <c r="FG257" s="133"/>
      <c r="FH257" s="15"/>
      <c r="FI257" s="15"/>
      <c r="FJ257" s="15"/>
    </row>
    <row r="258" spans="1:166" s="4" customFormat="1" ht="16.5" customHeight="1">
      <c r="A258" s="111" t="s">
        <v>220</v>
      </c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56"/>
      <c r="AL258" s="56"/>
      <c r="AM258" s="56"/>
      <c r="AN258" s="56"/>
      <c r="AO258" s="56"/>
      <c r="AP258" s="56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42">
        <f>BC259</f>
        <v>10000</v>
      </c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25"/>
      <c r="BT258" s="25"/>
      <c r="BU258" s="42">
        <f>BU259</f>
        <v>0</v>
      </c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>
        <f>CH259</f>
        <v>0</v>
      </c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2">
        <f>DX259</f>
        <v>0</v>
      </c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>
        <f>EK259</f>
        <v>10000</v>
      </c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>
        <f>EX259</f>
        <v>0</v>
      </c>
      <c r="EY258" s="42"/>
      <c r="EZ258" s="42"/>
      <c r="FA258" s="42"/>
      <c r="FB258" s="42"/>
      <c r="FC258" s="42"/>
      <c r="FD258" s="42"/>
      <c r="FE258" s="42"/>
      <c r="FF258" s="42"/>
      <c r="FG258" s="42"/>
      <c r="FH258" s="15"/>
      <c r="FI258" s="15"/>
      <c r="FJ258" s="15"/>
    </row>
    <row r="259" spans="1:166" s="4" customFormat="1" ht="16.5" customHeight="1">
      <c r="A259" s="177" t="s">
        <v>216</v>
      </c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  <c r="AG259" s="177"/>
      <c r="AH259" s="177"/>
      <c r="AI259" s="177"/>
      <c r="AJ259" s="177"/>
      <c r="AK259" s="56" t="s">
        <v>61</v>
      </c>
      <c r="AL259" s="56"/>
      <c r="AM259" s="56"/>
      <c r="AN259" s="56"/>
      <c r="AO259" s="56"/>
      <c r="AP259" s="56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48">
        <v>10000</v>
      </c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13"/>
      <c r="BT259" s="13"/>
      <c r="BU259" s="48">
        <v>0</v>
      </c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>
        <v>0</v>
      </c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133">
        <f>CH259</f>
        <v>0</v>
      </c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48">
        <f>BC259-BU259</f>
        <v>10000</v>
      </c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133">
        <f>BU259-CH259</f>
        <v>0</v>
      </c>
      <c r="EY259" s="133"/>
      <c r="EZ259" s="133"/>
      <c r="FA259" s="133"/>
      <c r="FB259" s="133"/>
      <c r="FC259" s="133"/>
      <c r="FD259" s="133"/>
      <c r="FE259" s="133"/>
      <c r="FF259" s="133"/>
      <c r="FG259" s="133"/>
      <c r="FH259" s="15"/>
      <c r="FI259" s="15"/>
      <c r="FJ259" s="15"/>
    </row>
    <row r="260" spans="1:166" s="4" customFormat="1" ht="59.25" customHeight="1">
      <c r="A260" s="176" t="s">
        <v>221</v>
      </c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  <c r="AB260" s="176"/>
      <c r="AC260" s="176"/>
      <c r="AD260" s="176"/>
      <c r="AE260" s="176"/>
      <c r="AF260" s="176"/>
      <c r="AG260" s="176"/>
      <c r="AH260" s="176"/>
      <c r="AI260" s="176"/>
      <c r="AJ260" s="176"/>
      <c r="AK260" s="56"/>
      <c r="AL260" s="56"/>
      <c r="AM260" s="56"/>
      <c r="AN260" s="56"/>
      <c r="AO260" s="56"/>
      <c r="AP260" s="56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  <c r="BS260" s="15"/>
      <c r="BT260" s="15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57"/>
      <c r="CY260" s="57"/>
      <c r="CZ260" s="57"/>
      <c r="DA260" s="57"/>
      <c r="DB260" s="57"/>
      <c r="DC260" s="57"/>
      <c r="DD260" s="57"/>
      <c r="DE260" s="57"/>
      <c r="DF260" s="57"/>
      <c r="DG260" s="57"/>
      <c r="DH260" s="57"/>
      <c r="DI260" s="57"/>
      <c r="DJ260" s="57"/>
      <c r="DK260" s="57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15"/>
      <c r="FI260" s="15"/>
      <c r="FJ260" s="15"/>
    </row>
    <row r="261" spans="1:166" s="4" customFormat="1" ht="18" customHeight="1">
      <c r="A261" s="66" t="s">
        <v>306</v>
      </c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56"/>
      <c r="AL261" s="56"/>
      <c r="AM261" s="56"/>
      <c r="AN261" s="56"/>
      <c r="AO261" s="56"/>
      <c r="AP261" s="56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8">
        <f>BC262</f>
        <v>94000</v>
      </c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>
        <f>BU262</f>
        <v>58228.48</v>
      </c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>
        <f>CH262</f>
        <v>58228.48</v>
      </c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7"/>
      <c r="CY261" s="57"/>
      <c r="CZ261" s="57"/>
      <c r="DA261" s="57"/>
      <c r="DB261" s="57"/>
      <c r="DC261" s="57"/>
      <c r="DD261" s="57"/>
      <c r="DE261" s="57"/>
      <c r="DF261" s="57"/>
      <c r="DG261" s="57"/>
      <c r="DH261" s="57"/>
      <c r="DI261" s="57"/>
      <c r="DJ261" s="57"/>
      <c r="DK261" s="57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8">
        <f>CH261</f>
        <v>58228.48</v>
      </c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>
        <f>EK262</f>
        <v>35771.52</v>
      </c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9">
        <f>EX262</f>
        <v>0</v>
      </c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  <c r="FJ261" s="61"/>
    </row>
    <row r="262" spans="1:166" s="4" customFormat="1" ht="17.25" customHeight="1">
      <c r="A262" s="49" t="s">
        <v>78</v>
      </c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F262" s="175"/>
      <c r="AG262" s="175"/>
      <c r="AH262" s="175"/>
      <c r="AI262" s="175"/>
      <c r="AJ262" s="175"/>
      <c r="AK262" s="56" t="s">
        <v>79</v>
      </c>
      <c r="AL262" s="56"/>
      <c r="AM262" s="56"/>
      <c r="AN262" s="56"/>
      <c r="AO262" s="56"/>
      <c r="AP262" s="56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>
        <v>94000</v>
      </c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>
        <v>58228.48</v>
      </c>
      <c r="BV262" s="57"/>
      <c r="BW262" s="57"/>
      <c r="BX262" s="57"/>
      <c r="BY262" s="57"/>
      <c r="BZ262" s="57"/>
      <c r="CA262" s="57"/>
      <c r="CB262" s="57"/>
      <c r="CC262" s="57"/>
      <c r="CD262" s="57"/>
      <c r="CE262" s="57"/>
      <c r="CF262" s="57"/>
      <c r="CG262" s="57"/>
      <c r="CH262" s="57">
        <v>58228.48</v>
      </c>
      <c r="CI262" s="57"/>
      <c r="CJ262" s="57"/>
      <c r="CK262" s="57"/>
      <c r="CL262" s="57"/>
      <c r="CM262" s="57"/>
      <c r="CN262" s="57"/>
      <c r="CO262" s="57"/>
      <c r="CP262" s="57"/>
      <c r="CQ262" s="57"/>
      <c r="CR262" s="57"/>
      <c r="CS262" s="57"/>
      <c r="CT262" s="57"/>
      <c r="CU262" s="57"/>
      <c r="CV262" s="57"/>
      <c r="CW262" s="57"/>
      <c r="CX262" s="57"/>
      <c r="CY262" s="57"/>
      <c r="CZ262" s="57"/>
      <c r="DA262" s="57"/>
      <c r="DB262" s="57"/>
      <c r="DC262" s="57"/>
      <c r="DD262" s="57"/>
      <c r="DE262" s="57"/>
      <c r="DF262" s="57"/>
      <c r="DG262" s="57"/>
      <c r="DH262" s="57"/>
      <c r="DI262" s="57"/>
      <c r="DJ262" s="57"/>
      <c r="DK262" s="57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>
        <v>58228.48</v>
      </c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>
        <f>BC262-CH262</f>
        <v>35771.52</v>
      </c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63">
        <f>BU262-CH262</f>
        <v>0</v>
      </c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5"/>
    </row>
    <row r="263" spans="1:166" s="4" customFormat="1" ht="17.25" customHeight="1">
      <c r="A263" s="66" t="s">
        <v>307</v>
      </c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56"/>
      <c r="AL263" s="56"/>
      <c r="AM263" s="56"/>
      <c r="AN263" s="56"/>
      <c r="AO263" s="56"/>
      <c r="AP263" s="56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8">
        <f>BC264</f>
        <v>85000</v>
      </c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>
        <f>BU264</f>
        <v>30529</v>
      </c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>
        <f>CH264</f>
        <v>30529</v>
      </c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7"/>
      <c r="CY263" s="57"/>
      <c r="CZ263" s="57"/>
      <c r="DA263" s="57"/>
      <c r="DB263" s="57"/>
      <c r="DC263" s="57"/>
      <c r="DD263" s="57"/>
      <c r="DE263" s="57"/>
      <c r="DF263" s="57"/>
      <c r="DG263" s="57"/>
      <c r="DH263" s="57"/>
      <c r="DI263" s="57"/>
      <c r="DJ263" s="57"/>
      <c r="DK263" s="57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8">
        <f>DX264</f>
        <v>30529</v>
      </c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>
        <f>EK264</f>
        <v>54471</v>
      </c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9">
        <f>BU263-CH263</f>
        <v>0</v>
      </c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  <c r="FJ263" s="61"/>
    </row>
    <row r="264" spans="1:166" s="4" customFormat="1" ht="16.5" customHeight="1">
      <c r="A264" s="49" t="s">
        <v>235</v>
      </c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56" t="s">
        <v>65</v>
      </c>
      <c r="AL264" s="56"/>
      <c r="AM264" s="56"/>
      <c r="AN264" s="56"/>
      <c r="AO264" s="56"/>
      <c r="AP264" s="56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>
        <v>85000</v>
      </c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>
        <v>30529</v>
      </c>
      <c r="BV264" s="57"/>
      <c r="BW264" s="57"/>
      <c r="BX264" s="57"/>
      <c r="BY264" s="57"/>
      <c r="BZ264" s="57"/>
      <c r="CA264" s="57"/>
      <c r="CB264" s="57"/>
      <c r="CC264" s="57"/>
      <c r="CD264" s="57"/>
      <c r="CE264" s="57"/>
      <c r="CF264" s="57"/>
      <c r="CG264" s="57"/>
      <c r="CH264" s="57">
        <v>30529</v>
      </c>
      <c r="CI264" s="57"/>
      <c r="CJ264" s="57"/>
      <c r="CK264" s="57"/>
      <c r="CL264" s="57"/>
      <c r="CM264" s="57"/>
      <c r="CN264" s="57"/>
      <c r="CO264" s="57"/>
      <c r="CP264" s="57"/>
      <c r="CQ264" s="57"/>
      <c r="CR264" s="57"/>
      <c r="CS264" s="57"/>
      <c r="CT264" s="57"/>
      <c r="CU264" s="57"/>
      <c r="CV264" s="57"/>
      <c r="CW264" s="57"/>
      <c r="CX264" s="57"/>
      <c r="CY264" s="57"/>
      <c r="CZ264" s="57"/>
      <c r="DA264" s="57"/>
      <c r="DB264" s="57"/>
      <c r="DC264" s="57"/>
      <c r="DD264" s="57"/>
      <c r="DE264" s="57"/>
      <c r="DF264" s="57"/>
      <c r="DG264" s="57"/>
      <c r="DH264" s="57"/>
      <c r="DI264" s="57"/>
      <c r="DJ264" s="57"/>
      <c r="DK264" s="57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>
        <f>CH264</f>
        <v>30529</v>
      </c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>
        <f>BC264-CH264</f>
        <v>54471</v>
      </c>
      <c r="EL264" s="57"/>
      <c r="EM264" s="57"/>
      <c r="EN264" s="57"/>
      <c r="EO264" s="57"/>
      <c r="EP264" s="57"/>
      <c r="EQ264" s="57"/>
      <c r="ER264" s="57"/>
      <c r="ES264" s="57"/>
      <c r="ET264" s="57"/>
      <c r="EU264" s="57"/>
      <c r="EV264" s="57"/>
      <c r="EW264" s="57"/>
      <c r="EX264" s="63">
        <f>BU264-CH264</f>
        <v>0</v>
      </c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5"/>
    </row>
    <row r="265" spans="1:166" s="4" customFormat="1" ht="17.25" customHeight="1">
      <c r="A265" s="66" t="s">
        <v>321</v>
      </c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56"/>
      <c r="AL265" s="56"/>
      <c r="AM265" s="56"/>
      <c r="AN265" s="56"/>
      <c r="AO265" s="56"/>
      <c r="AP265" s="56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8">
        <f>BC266</f>
        <v>96500</v>
      </c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>
        <f>BU266</f>
        <v>96032</v>
      </c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>
        <f>CH266</f>
        <v>96032</v>
      </c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7"/>
      <c r="CY265" s="57"/>
      <c r="CZ265" s="57"/>
      <c r="DA265" s="57"/>
      <c r="DB265" s="57"/>
      <c r="DC265" s="57"/>
      <c r="DD265" s="57"/>
      <c r="DE265" s="57"/>
      <c r="DF265" s="57"/>
      <c r="DG265" s="57"/>
      <c r="DH265" s="57"/>
      <c r="DI265" s="57"/>
      <c r="DJ265" s="57"/>
      <c r="DK265" s="57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8">
        <f>DX266</f>
        <v>96032</v>
      </c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>
        <f>EK266</f>
        <v>468</v>
      </c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9">
        <f>BU265-CH265</f>
        <v>0</v>
      </c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  <c r="FJ265" s="61"/>
    </row>
    <row r="266" spans="1:166" s="4" customFormat="1" ht="16.5" customHeight="1">
      <c r="A266" s="49" t="s">
        <v>235</v>
      </c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56" t="s">
        <v>65</v>
      </c>
      <c r="AL266" s="56"/>
      <c r="AM266" s="56"/>
      <c r="AN266" s="56"/>
      <c r="AO266" s="56"/>
      <c r="AP266" s="56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>
        <v>96500</v>
      </c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48">
        <v>96032</v>
      </c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57">
        <v>96032</v>
      </c>
      <c r="CI266" s="57"/>
      <c r="CJ266" s="57"/>
      <c r="CK266" s="57"/>
      <c r="CL266" s="57"/>
      <c r="CM266" s="57"/>
      <c r="CN266" s="57"/>
      <c r="CO266" s="57"/>
      <c r="CP266" s="57"/>
      <c r="CQ266" s="57"/>
      <c r="CR266" s="57"/>
      <c r="CS266" s="57"/>
      <c r="CT266" s="57"/>
      <c r="CU266" s="57"/>
      <c r="CV266" s="57"/>
      <c r="CW266" s="57"/>
      <c r="CX266" s="57"/>
      <c r="CY266" s="57"/>
      <c r="CZ266" s="57"/>
      <c r="DA266" s="57"/>
      <c r="DB266" s="57"/>
      <c r="DC266" s="57"/>
      <c r="DD266" s="57"/>
      <c r="DE266" s="57"/>
      <c r="DF266" s="57"/>
      <c r="DG266" s="57"/>
      <c r="DH266" s="57"/>
      <c r="DI266" s="57"/>
      <c r="DJ266" s="57"/>
      <c r="DK266" s="57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>
        <f>CH266</f>
        <v>96032</v>
      </c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>
        <f>BC266-CH266</f>
        <v>468</v>
      </c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63">
        <f>BU266-CH266</f>
        <v>0</v>
      </c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5"/>
    </row>
    <row r="267" spans="1:166" s="4" customFormat="1" ht="17.25" customHeight="1">
      <c r="A267" s="178" t="s">
        <v>305</v>
      </c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  <c r="AA267" s="179"/>
      <c r="AB267" s="179"/>
      <c r="AC267" s="179"/>
      <c r="AD267" s="179"/>
      <c r="AE267" s="179"/>
      <c r="AF267" s="179"/>
      <c r="AG267" s="179"/>
      <c r="AH267" s="180"/>
      <c r="AI267" s="33"/>
      <c r="AJ267" s="33"/>
      <c r="AK267" s="167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9"/>
      <c r="BC267" s="59">
        <f>BC269+BC268</f>
        <v>154998</v>
      </c>
      <c r="BD267" s="60"/>
      <c r="BE267" s="60"/>
      <c r="BF267" s="60"/>
      <c r="BG267" s="60"/>
      <c r="BH267" s="60"/>
      <c r="BI267" s="61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59">
        <f>BU269+BU268</f>
        <v>88999</v>
      </c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1"/>
      <c r="CH267" s="9"/>
      <c r="CI267" s="59">
        <f>CH269+CH268</f>
        <v>88999</v>
      </c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1"/>
      <c r="CX267" s="59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1"/>
      <c r="DS267" s="9"/>
      <c r="DT267" s="9"/>
      <c r="DU267" s="9"/>
      <c r="DV267" s="9"/>
      <c r="DW267" s="9"/>
      <c r="DX267" s="59">
        <f>DX269+DX268</f>
        <v>88999</v>
      </c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1"/>
      <c r="EK267" s="59">
        <f>EK269+EK268</f>
        <v>65999</v>
      </c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1"/>
      <c r="EX267" s="59">
        <f>EX269</f>
        <v>0</v>
      </c>
      <c r="EY267" s="60"/>
      <c r="EZ267" s="60"/>
      <c r="FA267" s="60"/>
      <c r="FB267" s="60"/>
      <c r="FC267" s="60"/>
      <c r="FD267" s="60"/>
      <c r="FE267" s="61"/>
      <c r="FF267" s="15"/>
      <c r="FG267" s="15"/>
      <c r="FH267" s="15"/>
      <c r="FI267" s="15"/>
      <c r="FJ267" s="15"/>
    </row>
    <row r="268" spans="1:166" s="4" customFormat="1" ht="16.5" customHeight="1">
      <c r="A268" s="49" t="s">
        <v>235</v>
      </c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F268" s="175"/>
      <c r="AG268" s="175"/>
      <c r="AH268" s="175"/>
      <c r="AI268" s="175"/>
      <c r="AJ268" s="175"/>
      <c r="AK268" s="56" t="s">
        <v>65</v>
      </c>
      <c r="AL268" s="56"/>
      <c r="AM268" s="56"/>
      <c r="AN268" s="56"/>
      <c r="AO268" s="56"/>
      <c r="AP268" s="56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48">
        <v>65000</v>
      </c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13"/>
      <c r="BT268" s="13"/>
      <c r="BU268" s="48">
        <v>0</v>
      </c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>
        <v>0</v>
      </c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  <c r="DV268" s="72"/>
      <c r="DW268" s="72"/>
      <c r="DX268" s="133">
        <f>CH268</f>
        <v>0</v>
      </c>
      <c r="DY268" s="72"/>
      <c r="DZ268" s="72"/>
      <c r="EA268" s="72"/>
      <c r="EB268" s="72"/>
      <c r="EC268" s="72"/>
      <c r="ED268" s="72"/>
      <c r="EE268" s="72"/>
      <c r="EF268" s="72"/>
      <c r="EG268" s="72"/>
      <c r="EH268" s="72"/>
      <c r="EI268" s="72"/>
      <c r="EJ268" s="72"/>
      <c r="EK268" s="48">
        <f>BC268-BU268</f>
        <v>65000</v>
      </c>
      <c r="EL268" s="72"/>
      <c r="EM268" s="72"/>
      <c r="EN268" s="72"/>
      <c r="EO268" s="72"/>
      <c r="EP268" s="72"/>
      <c r="EQ268" s="72"/>
      <c r="ER268" s="72"/>
      <c r="ES268" s="72"/>
      <c r="ET268" s="72"/>
      <c r="EU268" s="72"/>
      <c r="EV268" s="72"/>
      <c r="EW268" s="72"/>
      <c r="EX268" s="133">
        <f>BU268-CH268</f>
        <v>0</v>
      </c>
      <c r="EY268" s="133"/>
      <c r="EZ268" s="133"/>
      <c r="FA268" s="133"/>
      <c r="FB268" s="133"/>
      <c r="FC268" s="133"/>
      <c r="FD268" s="133"/>
      <c r="FE268" s="133"/>
      <c r="FF268" s="133"/>
      <c r="FG268" s="133"/>
      <c r="FH268" s="15"/>
      <c r="FI268" s="15"/>
      <c r="FJ268" s="15"/>
    </row>
    <row r="269" spans="1:166" s="4" customFormat="1" ht="16.5" customHeight="1">
      <c r="A269" s="177" t="s">
        <v>216</v>
      </c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  <c r="AG269" s="177"/>
      <c r="AH269" s="177"/>
      <c r="AI269" s="177"/>
      <c r="AJ269" s="177"/>
      <c r="AK269" s="56" t="s">
        <v>61</v>
      </c>
      <c r="AL269" s="56"/>
      <c r="AM269" s="56"/>
      <c r="AN269" s="56"/>
      <c r="AO269" s="56"/>
      <c r="AP269" s="56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48">
        <v>89998</v>
      </c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13"/>
      <c r="BT269" s="13"/>
      <c r="BU269" s="48">
        <v>88999</v>
      </c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>
        <v>88999</v>
      </c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  <c r="DV269" s="72"/>
      <c r="DW269" s="72"/>
      <c r="DX269" s="133">
        <f>CH269</f>
        <v>88999</v>
      </c>
      <c r="DY269" s="72"/>
      <c r="DZ269" s="72"/>
      <c r="EA269" s="72"/>
      <c r="EB269" s="72"/>
      <c r="EC269" s="72"/>
      <c r="ED269" s="72"/>
      <c r="EE269" s="72"/>
      <c r="EF269" s="72"/>
      <c r="EG269" s="72"/>
      <c r="EH269" s="72"/>
      <c r="EI269" s="72"/>
      <c r="EJ269" s="72"/>
      <c r="EK269" s="48">
        <f>BC269-BU269</f>
        <v>999</v>
      </c>
      <c r="EL269" s="72"/>
      <c r="EM269" s="72"/>
      <c r="EN269" s="72"/>
      <c r="EO269" s="72"/>
      <c r="EP269" s="72"/>
      <c r="EQ269" s="72"/>
      <c r="ER269" s="72"/>
      <c r="ES269" s="72"/>
      <c r="ET269" s="72"/>
      <c r="EU269" s="72"/>
      <c r="EV269" s="72"/>
      <c r="EW269" s="72"/>
      <c r="EX269" s="133">
        <f>BU269-CH269</f>
        <v>0</v>
      </c>
      <c r="EY269" s="133"/>
      <c r="EZ269" s="133"/>
      <c r="FA269" s="133"/>
      <c r="FB269" s="133"/>
      <c r="FC269" s="133"/>
      <c r="FD269" s="133"/>
      <c r="FE269" s="133"/>
      <c r="FF269" s="133"/>
      <c r="FG269" s="133"/>
      <c r="FH269" s="15"/>
      <c r="FI269" s="15"/>
      <c r="FJ269" s="15"/>
    </row>
    <row r="270" spans="1:166" s="4" customFormat="1" ht="15" customHeight="1">
      <c r="A270" s="96" t="s">
        <v>84</v>
      </c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8"/>
    </row>
    <row r="271" spans="1:166" s="4" customFormat="1" ht="17.25" customHeight="1">
      <c r="A271" s="73" t="s">
        <v>8</v>
      </c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 t="s">
        <v>23</v>
      </c>
      <c r="AL271" s="73"/>
      <c r="AM271" s="73"/>
      <c r="AN271" s="73"/>
      <c r="AO271" s="73"/>
      <c r="AP271" s="73"/>
      <c r="AQ271" s="73" t="s">
        <v>35</v>
      </c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 t="s">
        <v>140</v>
      </c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 t="s">
        <v>37</v>
      </c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 t="s">
        <v>24</v>
      </c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8" t="s">
        <v>29</v>
      </c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9"/>
      <c r="FC271" s="79"/>
      <c r="FD271" s="79"/>
      <c r="FE271" s="79"/>
      <c r="FF271" s="79"/>
      <c r="FG271" s="79"/>
      <c r="FH271" s="79"/>
      <c r="FI271" s="79"/>
      <c r="FJ271" s="80"/>
    </row>
    <row r="272" spans="1:166" s="4" customFormat="1" ht="76.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 t="s">
        <v>165</v>
      </c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 t="s">
        <v>25</v>
      </c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 t="s">
        <v>26</v>
      </c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 t="s">
        <v>27</v>
      </c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 t="s">
        <v>38</v>
      </c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8" t="s">
        <v>47</v>
      </c>
      <c r="EY272" s="79"/>
      <c r="EZ272" s="79"/>
      <c r="FA272" s="79"/>
      <c r="FB272" s="79"/>
      <c r="FC272" s="79"/>
      <c r="FD272" s="79"/>
      <c r="FE272" s="79"/>
      <c r="FF272" s="79"/>
      <c r="FG272" s="79"/>
      <c r="FH272" s="79"/>
      <c r="FI272" s="79"/>
      <c r="FJ272" s="80"/>
    </row>
    <row r="273" spans="1:166" s="4" customFormat="1" ht="15" customHeight="1">
      <c r="A273" s="72">
        <v>1</v>
      </c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>
        <v>2</v>
      </c>
      <c r="AL273" s="72"/>
      <c r="AM273" s="72"/>
      <c r="AN273" s="72"/>
      <c r="AO273" s="72"/>
      <c r="AP273" s="72"/>
      <c r="AQ273" s="72">
        <v>3</v>
      </c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>
        <v>4</v>
      </c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>
        <v>5</v>
      </c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>
        <v>6</v>
      </c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>
        <v>7</v>
      </c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>
        <v>8</v>
      </c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  <c r="DV273" s="72"/>
      <c r="DW273" s="72"/>
      <c r="DX273" s="72">
        <v>9</v>
      </c>
      <c r="DY273" s="72"/>
      <c r="DZ273" s="72"/>
      <c r="EA273" s="72"/>
      <c r="EB273" s="72"/>
      <c r="EC273" s="72"/>
      <c r="ED273" s="72"/>
      <c r="EE273" s="72"/>
      <c r="EF273" s="72"/>
      <c r="EG273" s="72"/>
      <c r="EH273" s="72"/>
      <c r="EI273" s="72"/>
      <c r="EJ273" s="72"/>
      <c r="EK273" s="72">
        <v>10</v>
      </c>
      <c r="EL273" s="72"/>
      <c r="EM273" s="72"/>
      <c r="EN273" s="72"/>
      <c r="EO273" s="72"/>
      <c r="EP273" s="72"/>
      <c r="EQ273" s="72"/>
      <c r="ER273" s="72"/>
      <c r="ES273" s="72"/>
      <c r="ET273" s="72"/>
      <c r="EU273" s="72"/>
      <c r="EV273" s="72"/>
      <c r="EW273" s="72"/>
      <c r="EX273" s="75">
        <v>11</v>
      </c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7"/>
    </row>
    <row r="274" spans="1:166" s="4" customFormat="1" ht="18.75" customHeight="1">
      <c r="A274" s="170" t="s">
        <v>32</v>
      </c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42" t="s">
        <v>33</v>
      </c>
      <c r="AL274" s="142"/>
      <c r="AM274" s="142"/>
      <c r="AN274" s="142"/>
      <c r="AO274" s="142"/>
      <c r="AP274" s="142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8">
        <f>BC277+BC290+BC288</f>
        <v>2203100</v>
      </c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>
        <f>BU277+BU290+BU288</f>
        <v>1595700</v>
      </c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>
        <f>CH277+CH290+CH288</f>
        <v>1595700</v>
      </c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>
        <f>DX277+DX290+DX288</f>
        <v>1595700</v>
      </c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>
        <f>EK277+EK290</f>
        <v>607400</v>
      </c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9">
        <f>BU274-CH274</f>
        <v>0</v>
      </c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1"/>
    </row>
    <row r="275" spans="1:166" s="4" customFormat="1" ht="15" customHeight="1">
      <c r="A275" s="109" t="s">
        <v>22</v>
      </c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8" t="s">
        <v>34</v>
      </c>
      <c r="AL275" s="108"/>
      <c r="AM275" s="108"/>
      <c r="AN275" s="108"/>
      <c r="AO275" s="108"/>
      <c r="AP275" s="108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/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/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63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5"/>
    </row>
    <row r="276" spans="1:166" s="4" customFormat="1" ht="60.75" customHeight="1">
      <c r="A276" s="171" t="s">
        <v>222</v>
      </c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  <c r="CE276" s="57"/>
      <c r="CF276" s="57"/>
      <c r="CG276" s="57"/>
      <c r="CH276" s="57"/>
      <c r="CI276" s="57"/>
      <c r="CJ276" s="57"/>
      <c r="CK276" s="57"/>
      <c r="CL276" s="57"/>
      <c r="CM276" s="57"/>
      <c r="CN276" s="57"/>
      <c r="CO276" s="57"/>
      <c r="CP276" s="57"/>
      <c r="CQ276" s="57"/>
      <c r="CR276" s="57"/>
      <c r="CS276" s="57"/>
      <c r="CT276" s="57"/>
      <c r="CU276" s="57"/>
      <c r="CV276" s="57"/>
      <c r="CW276" s="57"/>
      <c r="CX276" s="57"/>
      <c r="CY276" s="57"/>
      <c r="CZ276" s="57"/>
      <c r="DA276" s="57"/>
      <c r="DB276" s="57"/>
      <c r="DC276" s="57"/>
      <c r="DD276" s="57"/>
      <c r="DE276" s="57"/>
      <c r="DF276" s="57"/>
      <c r="DG276" s="57"/>
      <c r="DH276" s="57"/>
      <c r="DI276" s="57"/>
      <c r="DJ276" s="57"/>
      <c r="DK276" s="57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63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5"/>
    </row>
    <row r="277" spans="1:166" s="4" customFormat="1" ht="21.75" customHeight="1">
      <c r="A277" s="104" t="s">
        <v>233</v>
      </c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91" t="s">
        <v>224</v>
      </c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54">
        <f>BC278</f>
        <v>1414000</v>
      </c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>
        <f>BU278</f>
        <v>951800</v>
      </c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>
        <f>CH278</f>
        <v>951800</v>
      </c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DT277" s="54"/>
      <c r="DU277" s="54"/>
      <c r="DV277" s="54"/>
      <c r="DW277" s="54"/>
      <c r="DX277" s="54">
        <f>CH277</f>
        <v>951800</v>
      </c>
      <c r="DY277" s="54"/>
      <c r="DZ277" s="54"/>
      <c r="EA277" s="54"/>
      <c r="EB277" s="54"/>
      <c r="EC277" s="54"/>
      <c r="ED277" s="54"/>
      <c r="EE277" s="54"/>
      <c r="EF277" s="54"/>
      <c r="EG277" s="54"/>
      <c r="EH277" s="54"/>
      <c r="EI277" s="54"/>
      <c r="EJ277" s="54"/>
      <c r="EK277" s="54">
        <f>SUM(EK278:EW278)</f>
        <v>462200</v>
      </c>
      <c r="EL277" s="54"/>
      <c r="EM277" s="54"/>
      <c r="EN277" s="54"/>
      <c r="EO277" s="54"/>
      <c r="EP277" s="54"/>
      <c r="EQ277" s="54"/>
      <c r="ER277" s="54"/>
      <c r="ES277" s="54"/>
      <c r="ET277" s="54"/>
      <c r="EU277" s="54"/>
      <c r="EV277" s="54"/>
      <c r="EW277" s="54"/>
      <c r="EX277" s="87">
        <f aca="true" t="shared" si="14" ref="EX277:EX283">BU277-CH277</f>
        <v>0</v>
      </c>
      <c r="EY277" s="88"/>
      <c r="EZ277" s="88"/>
      <c r="FA277" s="88"/>
      <c r="FB277" s="88"/>
      <c r="FC277" s="88"/>
      <c r="FD277" s="88"/>
      <c r="FE277" s="88"/>
      <c r="FF277" s="88"/>
      <c r="FG277" s="88"/>
      <c r="FH277" s="88"/>
      <c r="FI277" s="88"/>
      <c r="FJ277" s="89"/>
    </row>
    <row r="278" spans="1:166" s="4" customFormat="1" ht="34.5" customHeight="1">
      <c r="A278" s="172" t="s">
        <v>223</v>
      </c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  <c r="AB278" s="173"/>
      <c r="AC278" s="173"/>
      <c r="AD278" s="173"/>
      <c r="AE278" s="173"/>
      <c r="AF278" s="173"/>
      <c r="AG278" s="173"/>
      <c r="AH278" s="173"/>
      <c r="AI278" s="173"/>
      <c r="AJ278" s="174"/>
      <c r="AK278" s="56" t="s">
        <v>182</v>
      </c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7">
        <f>BC279+BC280+BC281+BC282+BC283+BC286+BC285+BC284</f>
        <v>1414000</v>
      </c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3">
        <v>951800</v>
      </c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>
        <v>951800</v>
      </c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7"/>
      <c r="CY278" s="57"/>
      <c r="CZ278" s="57"/>
      <c r="DA278" s="57"/>
      <c r="DB278" s="57"/>
      <c r="DC278" s="57"/>
      <c r="DD278" s="57"/>
      <c r="DE278" s="57"/>
      <c r="DF278" s="57"/>
      <c r="DG278" s="57"/>
      <c r="DH278" s="57"/>
      <c r="DI278" s="57"/>
      <c r="DJ278" s="57"/>
      <c r="DK278" s="57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>
        <f aca="true" t="shared" si="15" ref="DX278:DX284">CH278</f>
        <v>951800</v>
      </c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>
        <f>BC278-BU278</f>
        <v>462200</v>
      </c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63">
        <f t="shared" si="14"/>
        <v>0</v>
      </c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5"/>
    </row>
    <row r="279" spans="1:166" s="4" customFormat="1" ht="18.75" customHeight="1">
      <c r="A279" s="81" t="s">
        <v>57</v>
      </c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3"/>
      <c r="AK279" s="56" t="s">
        <v>54</v>
      </c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7">
        <v>738400</v>
      </c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3">
        <v>444035.17</v>
      </c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>
        <v>444035.17</v>
      </c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>
        <f t="shared" si="15"/>
        <v>444035.17</v>
      </c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>
        <f aca="true" t="shared" si="16" ref="EK279:EK286">BC279-CH279</f>
        <v>294364.83</v>
      </c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63">
        <f t="shared" si="14"/>
        <v>0</v>
      </c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5"/>
    </row>
    <row r="280" spans="1:166" s="4" customFormat="1" ht="18.75" customHeight="1">
      <c r="A280" s="81" t="s">
        <v>59</v>
      </c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3"/>
      <c r="AK280" s="56" t="s">
        <v>56</v>
      </c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7">
        <v>223000</v>
      </c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3">
        <v>141479.12</v>
      </c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>
        <v>141479.12</v>
      </c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>
        <f t="shared" si="15"/>
        <v>141479.12</v>
      </c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>
        <f t="shared" si="16"/>
        <v>81520.88</v>
      </c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63">
        <f t="shared" si="14"/>
        <v>0</v>
      </c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5"/>
    </row>
    <row r="281" spans="1:166" s="4" customFormat="1" ht="18.75" customHeight="1">
      <c r="A281" s="81" t="s">
        <v>78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3"/>
      <c r="AK281" s="56" t="s">
        <v>79</v>
      </c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7">
        <v>333600</v>
      </c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3">
        <v>284678.79</v>
      </c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>
        <v>284678.79</v>
      </c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7"/>
      <c r="CY281" s="57"/>
      <c r="CZ281" s="57"/>
      <c r="DA281" s="57"/>
      <c r="DB281" s="57"/>
      <c r="DC281" s="57"/>
      <c r="DD281" s="57"/>
      <c r="DE281" s="57"/>
      <c r="DF281" s="57"/>
      <c r="DG281" s="57"/>
      <c r="DH281" s="57"/>
      <c r="DI281" s="57"/>
      <c r="DJ281" s="57"/>
      <c r="DK281" s="57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>
        <f t="shared" si="15"/>
        <v>284678.79</v>
      </c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>
        <f t="shared" si="16"/>
        <v>48921.21000000002</v>
      </c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63">
        <f t="shared" si="14"/>
        <v>0</v>
      </c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5"/>
    </row>
    <row r="282" spans="1:166" s="4" customFormat="1" ht="18.75" customHeight="1">
      <c r="A282" s="81" t="s">
        <v>235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3"/>
      <c r="AK282" s="56" t="s">
        <v>65</v>
      </c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7">
        <v>9500</v>
      </c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3">
        <v>3190.26</v>
      </c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>
        <v>3190.26</v>
      </c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7"/>
      <c r="CY282" s="57"/>
      <c r="CZ282" s="57"/>
      <c r="DA282" s="57"/>
      <c r="DB282" s="57"/>
      <c r="DC282" s="57"/>
      <c r="DD282" s="57"/>
      <c r="DE282" s="57"/>
      <c r="DF282" s="57"/>
      <c r="DG282" s="57"/>
      <c r="DH282" s="57"/>
      <c r="DI282" s="57"/>
      <c r="DJ282" s="57"/>
      <c r="DK282" s="57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>
        <f t="shared" si="15"/>
        <v>3190.26</v>
      </c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>
        <f t="shared" si="16"/>
        <v>6309.74</v>
      </c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63">
        <f t="shared" si="14"/>
        <v>0</v>
      </c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5"/>
    </row>
    <row r="283" spans="1:166" s="4" customFormat="1" ht="18.75" customHeight="1">
      <c r="A283" s="81" t="s">
        <v>216</v>
      </c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3"/>
      <c r="AK283" s="56" t="s">
        <v>61</v>
      </c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7">
        <v>6500</v>
      </c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3">
        <v>2400</v>
      </c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>
        <v>2400</v>
      </c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7"/>
      <c r="CY283" s="57"/>
      <c r="CZ283" s="57"/>
      <c r="DA283" s="57"/>
      <c r="DB283" s="57"/>
      <c r="DC283" s="57"/>
      <c r="DD283" s="57"/>
      <c r="DE283" s="57"/>
      <c r="DF283" s="57"/>
      <c r="DG283" s="57"/>
      <c r="DH283" s="57"/>
      <c r="DI283" s="57"/>
      <c r="DJ283" s="57"/>
      <c r="DK283" s="57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>
        <f t="shared" si="15"/>
        <v>2400</v>
      </c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>
        <f t="shared" si="16"/>
        <v>4100</v>
      </c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63">
        <f t="shared" si="14"/>
        <v>0</v>
      </c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5"/>
    </row>
    <row r="284" spans="1:166" s="4" customFormat="1" ht="18.75" customHeight="1">
      <c r="A284" s="103" t="s">
        <v>60</v>
      </c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56" t="s">
        <v>69</v>
      </c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7">
        <v>16000</v>
      </c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15"/>
      <c r="BT284" s="15"/>
      <c r="BU284" s="57">
        <v>18691.86</v>
      </c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>
        <v>18691.86</v>
      </c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  <c r="DD284" s="57"/>
      <c r="DE284" s="57"/>
      <c r="DF284" s="57"/>
      <c r="DG284" s="57"/>
      <c r="DH284" s="57"/>
      <c r="DI284" s="57"/>
      <c r="DJ284" s="57"/>
      <c r="DK284" s="57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>
        <f t="shared" si="15"/>
        <v>18691.86</v>
      </c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>
        <f t="shared" si="16"/>
        <v>-2691.8600000000006</v>
      </c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>
        <v>0</v>
      </c>
      <c r="EY284" s="52"/>
      <c r="EZ284" s="52"/>
      <c r="FA284" s="52"/>
      <c r="FB284" s="52"/>
      <c r="FC284" s="52"/>
      <c r="FD284" s="52"/>
      <c r="FE284" s="52"/>
      <c r="FF284" s="52"/>
      <c r="FG284" s="52"/>
      <c r="FH284" s="15"/>
      <c r="FI284" s="15"/>
      <c r="FJ284" s="15"/>
    </row>
    <row r="285" spans="1:166" s="4" customFormat="1" ht="16.5" customHeight="1">
      <c r="A285" s="103" t="s">
        <v>83</v>
      </c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56" t="s">
        <v>64</v>
      </c>
      <c r="AL285" s="56"/>
      <c r="AM285" s="56"/>
      <c r="AN285" s="56"/>
      <c r="AO285" s="56"/>
      <c r="AP285" s="56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48">
        <v>29000</v>
      </c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13"/>
      <c r="BT285" s="13"/>
      <c r="BU285" s="48">
        <v>0</v>
      </c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>
        <v>0</v>
      </c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133">
        <v>38800</v>
      </c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48">
        <f t="shared" si="16"/>
        <v>29000</v>
      </c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133">
        <f>BU285-CH285</f>
        <v>0</v>
      </c>
      <c r="EY285" s="133"/>
      <c r="EZ285" s="133"/>
      <c r="FA285" s="133"/>
      <c r="FB285" s="133"/>
      <c r="FC285" s="133"/>
      <c r="FD285" s="133"/>
      <c r="FE285" s="133"/>
      <c r="FF285" s="133"/>
      <c r="FG285" s="133"/>
      <c r="FH285" s="15"/>
      <c r="FI285" s="15"/>
      <c r="FJ285" s="15"/>
    </row>
    <row r="286" spans="1:166" s="4" customFormat="1" ht="18.75" customHeight="1">
      <c r="A286" s="81" t="s">
        <v>145</v>
      </c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3"/>
      <c r="AK286" s="56" t="s">
        <v>62</v>
      </c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7">
        <v>58000</v>
      </c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57"/>
      <c r="BR286" s="57"/>
      <c r="BS286" s="57"/>
      <c r="BT286" s="57"/>
      <c r="BU286" s="53">
        <v>0</v>
      </c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>
        <v>0</v>
      </c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7"/>
      <c r="CY286" s="57"/>
      <c r="CZ286" s="57"/>
      <c r="DA286" s="57"/>
      <c r="DB286" s="57"/>
      <c r="DC286" s="57"/>
      <c r="DD286" s="57"/>
      <c r="DE286" s="57"/>
      <c r="DF286" s="57"/>
      <c r="DG286" s="57"/>
      <c r="DH286" s="57"/>
      <c r="DI286" s="57"/>
      <c r="DJ286" s="57"/>
      <c r="DK286" s="57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>
        <f>CH286</f>
        <v>0</v>
      </c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>
        <f t="shared" si="16"/>
        <v>58000</v>
      </c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63">
        <v>0</v>
      </c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5"/>
    </row>
    <row r="287" spans="1:166" s="4" customFormat="1" ht="63" customHeight="1">
      <c r="A287" s="171" t="s">
        <v>222</v>
      </c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  <c r="CE287" s="57"/>
      <c r="CF287" s="57"/>
      <c r="CG287" s="57"/>
      <c r="CH287" s="57"/>
      <c r="CI287" s="57"/>
      <c r="CJ287" s="57"/>
      <c r="CK287" s="57"/>
      <c r="CL287" s="57"/>
      <c r="CM287" s="57"/>
      <c r="CN287" s="57"/>
      <c r="CO287" s="57"/>
      <c r="CP287" s="57"/>
      <c r="CQ287" s="57"/>
      <c r="CR287" s="57"/>
      <c r="CS287" s="57"/>
      <c r="CT287" s="57"/>
      <c r="CU287" s="57"/>
      <c r="CV287" s="57"/>
      <c r="CW287" s="57"/>
      <c r="CX287" s="57"/>
      <c r="CY287" s="57"/>
      <c r="CZ287" s="57"/>
      <c r="DA287" s="57"/>
      <c r="DB287" s="57"/>
      <c r="DC287" s="57"/>
      <c r="DD287" s="57"/>
      <c r="DE287" s="57"/>
      <c r="DF287" s="57"/>
      <c r="DG287" s="57"/>
      <c r="DH287" s="57"/>
      <c r="DI287" s="57"/>
      <c r="DJ287" s="57"/>
      <c r="DK287" s="57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63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5"/>
    </row>
    <row r="288" spans="1:166" s="4" customFormat="1" ht="21.75" customHeight="1">
      <c r="A288" s="104" t="s">
        <v>325</v>
      </c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91" t="s">
        <v>224</v>
      </c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58">
        <f>BC289</f>
        <v>500000</v>
      </c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>
        <f>BU289</f>
        <v>500000</v>
      </c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>
        <f>CH289</f>
        <v>500000</v>
      </c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>
        <f>CH288</f>
        <v>500000</v>
      </c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>
        <f>SUM(EK289:EW289)</f>
        <v>0</v>
      </c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87">
        <f>BU288-CH288</f>
        <v>0</v>
      </c>
      <c r="EY288" s="88"/>
      <c r="EZ288" s="88"/>
      <c r="FA288" s="88"/>
      <c r="FB288" s="88"/>
      <c r="FC288" s="88"/>
      <c r="FD288" s="88"/>
      <c r="FE288" s="88"/>
      <c r="FF288" s="88"/>
      <c r="FG288" s="88"/>
      <c r="FH288" s="88"/>
      <c r="FI288" s="88"/>
      <c r="FJ288" s="89"/>
    </row>
    <row r="289" spans="1:166" s="4" customFormat="1" ht="34.5" customHeight="1">
      <c r="A289" s="172" t="s">
        <v>223</v>
      </c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  <c r="AB289" s="173"/>
      <c r="AC289" s="173"/>
      <c r="AD289" s="173"/>
      <c r="AE289" s="173"/>
      <c r="AF289" s="173"/>
      <c r="AG289" s="173"/>
      <c r="AH289" s="173"/>
      <c r="AI289" s="173"/>
      <c r="AJ289" s="174"/>
      <c r="AK289" s="56" t="s">
        <v>182</v>
      </c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7">
        <v>500000</v>
      </c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3">
        <v>500000</v>
      </c>
      <c r="BV289" s="53"/>
      <c r="BW289" s="53"/>
      <c r="BX289" s="53"/>
      <c r="BY289" s="53"/>
      <c r="BZ289" s="53"/>
      <c r="CA289" s="53"/>
      <c r="CB289" s="53"/>
      <c r="CC289" s="53"/>
      <c r="CD289" s="53"/>
      <c r="CE289" s="53"/>
      <c r="CF289" s="53"/>
      <c r="CG289" s="53"/>
      <c r="CH289" s="53">
        <v>500000</v>
      </c>
      <c r="CI289" s="53"/>
      <c r="CJ289" s="53"/>
      <c r="CK289" s="53"/>
      <c r="CL289" s="53"/>
      <c r="CM289" s="53"/>
      <c r="CN289" s="53"/>
      <c r="CO289" s="53"/>
      <c r="CP289" s="53"/>
      <c r="CQ289" s="53"/>
      <c r="CR289" s="53"/>
      <c r="CS289" s="53"/>
      <c r="CT289" s="53"/>
      <c r="CU289" s="53"/>
      <c r="CV289" s="53"/>
      <c r="CW289" s="53"/>
      <c r="CX289" s="57"/>
      <c r="CY289" s="57"/>
      <c r="CZ289" s="57"/>
      <c r="DA289" s="57"/>
      <c r="DB289" s="57"/>
      <c r="DC289" s="57"/>
      <c r="DD289" s="57"/>
      <c r="DE289" s="57"/>
      <c r="DF289" s="57"/>
      <c r="DG289" s="57"/>
      <c r="DH289" s="57"/>
      <c r="DI289" s="57"/>
      <c r="DJ289" s="57"/>
      <c r="DK289" s="57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>
        <f>CH289</f>
        <v>500000</v>
      </c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>
        <f>BC289-BU289</f>
        <v>0</v>
      </c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63">
        <f>BU289-CH289</f>
        <v>0</v>
      </c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5"/>
    </row>
    <row r="290" spans="1:166" s="4" customFormat="1" ht="20.25" customHeight="1">
      <c r="A290" s="104" t="s">
        <v>234</v>
      </c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91" t="s">
        <v>224</v>
      </c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54">
        <f>BC291</f>
        <v>289100</v>
      </c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>
        <f>BU291</f>
        <v>143900</v>
      </c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>
        <f>CH291</f>
        <v>143900</v>
      </c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>
        <f>DX291</f>
        <v>143900</v>
      </c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>
        <f>SUM(EK291:EW291)</f>
        <v>145200</v>
      </c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87">
        <f aca="true" t="shared" si="17" ref="EX290:EX295">BU290-CH290</f>
        <v>0</v>
      </c>
      <c r="EY290" s="88"/>
      <c r="EZ290" s="88"/>
      <c r="FA290" s="88"/>
      <c r="FB290" s="88"/>
      <c r="FC290" s="88"/>
      <c r="FD290" s="88"/>
      <c r="FE290" s="88"/>
      <c r="FF290" s="88"/>
      <c r="FG290" s="88"/>
      <c r="FH290" s="88"/>
      <c r="FI290" s="88"/>
      <c r="FJ290" s="89"/>
    </row>
    <row r="291" spans="1:166" s="4" customFormat="1" ht="31.5" customHeight="1">
      <c r="A291" s="172" t="s">
        <v>223</v>
      </c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  <c r="AB291" s="173"/>
      <c r="AC291" s="173"/>
      <c r="AD291" s="173"/>
      <c r="AE291" s="173"/>
      <c r="AF291" s="173"/>
      <c r="AG291" s="173"/>
      <c r="AH291" s="173"/>
      <c r="AI291" s="173"/>
      <c r="AJ291" s="174"/>
      <c r="AK291" s="56" t="s">
        <v>182</v>
      </c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7">
        <f>BC292+BC293+BC294+BC296+BC298+BC297+BC299+BC295</f>
        <v>289100</v>
      </c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3">
        <v>143900</v>
      </c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>
        <v>143900</v>
      </c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7"/>
      <c r="CY291" s="57"/>
      <c r="CZ291" s="57"/>
      <c r="DA291" s="57"/>
      <c r="DB291" s="57"/>
      <c r="DC291" s="57"/>
      <c r="DD291" s="57"/>
      <c r="DE291" s="57"/>
      <c r="DF291" s="57"/>
      <c r="DG291" s="57"/>
      <c r="DH291" s="57"/>
      <c r="DI291" s="57"/>
      <c r="DJ291" s="57"/>
      <c r="DK291" s="57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>
        <v>143900</v>
      </c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>
        <f>BC291-BU291</f>
        <v>145200</v>
      </c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63">
        <f t="shared" si="17"/>
        <v>0</v>
      </c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5"/>
    </row>
    <row r="292" spans="1:166" s="4" customFormat="1" ht="18.75" customHeight="1">
      <c r="A292" s="81" t="s">
        <v>57</v>
      </c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3"/>
      <c r="AK292" s="56" t="s">
        <v>54</v>
      </c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7">
        <v>190000</v>
      </c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3">
        <v>107280.91</v>
      </c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>
        <v>107280.91</v>
      </c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7"/>
      <c r="CY292" s="57"/>
      <c r="CZ292" s="57"/>
      <c r="DA292" s="57"/>
      <c r="DB292" s="57"/>
      <c r="DC292" s="57"/>
      <c r="DD292" s="57"/>
      <c r="DE292" s="57"/>
      <c r="DF292" s="57"/>
      <c r="DG292" s="57"/>
      <c r="DH292" s="57"/>
      <c r="DI292" s="57"/>
      <c r="DJ292" s="57"/>
      <c r="DK292" s="57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>
        <f>CH292</f>
        <v>107280.91</v>
      </c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>
        <f aca="true" t="shared" si="18" ref="EK292:EK298">BC292-CH292</f>
        <v>82719.09</v>
      </c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63">
        <f t="shared" si="17"/>
        <v>0</v>
      </c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5"/>
    </row>
    <row r="293" spans="1:166" s="4" customFormat="1" ht="18.75" customHeight="1">
      <c r="A293" s="81" t="s">
        <v>59</v>
      </c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3"/>
      <c r="AK293" s="56" t="s">
        <v>56</v>
      </c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7">
        <v>58000</v>
      </c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3">
        <v>32821.09</v>
      </c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>
        <v>32821.09</v>
      </c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>
        <f>CH293</f>
        <v>32821.09</v>
      </c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>
        <f t="shared" si="18"/>
        <v>25178.910000000003</v>
      </c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63">
        <f t="shared" si="17"/>
        <v>0</v>
      </c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5"/>
    </row>
    <row r="294" spans="1:166" s="4" customFormat="1" ht="18.75" customHeight="1">
      <c r="A294" s="81" t="s">
        <v>80</v>
      </c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3"/>
      <c r="AK294" s="56" t="s">
        <v>81</v>
      </c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7">
        <v>11000</v>
      </c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3">
        <v>1014</v>
      </c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>
        <v>1014</v>
      </c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7"/>
      <c r="CY294" s="57"/>
      <c r="CZ294" s="57"/>
      <c r="DA294" s="57"/>
      <c r="DB294" s="57"/>
      <c r="DC294" s="57"/>
      <c r="DD294" s="57"/>
      <c r="DE294" s="57"/>
      <c r="DF294" s="57"/>
      <c r="DG294" s="57"/>
      <c r="DH294" s="57"/>
      <c r="DI294" s="57"/>
      <c r="DJ294" s="57"/>
      <c r="DK294" s="57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>
        <v>1014</v>
      </c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>
        <f t="shared" si="18"/>
        <v>9986</v>
      </c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63">
        <f t="shared" si="17"/>
        <v>0</v>
      </c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5"/>
    </row>
    <row r="295" spans="1:166" s="4" customFormat="1" ht="18.75" customHeight="1">
      <c r="A295" s="81" t="s">
        <v>235</v>
      </c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3"/>
      <c r="AK295" s="56" t="s">
        <v>65</v>
      </c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7">
        <v>1000</v>
      </c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3">
        <v>0</v>
      </c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>
        <v>0</v>
      </c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7"/>
      <c r="CY295" s="57"/>
      <c r="CZ295" s="57"/>
      <c r="DA295" s="57"/>
      <c r="DB295" s="57"/>
      <c r="DC295" s="57"/>
      <c r="DD295" s="57"/>
      <c r="DE295" s="57"/>
      <c r="DF295" s="57"/>
      <c r="DG295" s="57"/>
      <c r="DH295" s="57"/>
      <c r="DI295" s="57"/>
      <c r="DJ295" s="57"/>
      <c r="DK295" s="57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>
        <f>CH295</f>
        <v>0</v>
      </c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>
        <f t="shared" si="18"/>
        <v>1000</v>
      </c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63">
        <f t="shared" si="17"/>
        <v>0</v>
      </c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5"/>
    </row>
    <row r="296" spans="1:166" s="4" customFormat="1" ht="18.75" customHeight="1">
      <c r="A296" s="81" t="s">
        <v>216</v>
      </c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3"/>
      <c r="AK296" s="56" t="s">
        <v>61</v>
      </c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7">
        <v>9400</v>
      </c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3">
        <v>2768.8</v>
      </c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>
        <v>2768.8</v>
      </c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7"/>
      <c r="CY296" s="57"/>
      <c r="CZ296" s="57"/>
      <c r="DA296" s="57"/>
      <c r="DB296" s="57"/>
      <c r="DC296" s="57"/>
      <c r="DD296" s="57"/>
      <c r="DE296" s="57"/>
      <c r="DF296" s="57"/>
      <c r="DG296" s="57"/>
      <c r="DH296" s="57"/>
      <c r="DI296" s="57"/>
      <c r="DJ296" s="57"/>
      <c r="DK296" s="57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>
        <f>CH296</f>
        <v>2768.8</v>
      </c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>
        <f t="shared" si="18"/>
        <v>6631.2</v>
      </c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63">
        <v>0</v>
      </c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5"/>
    </row>
    <row r="297" spans="1:166" s="4" customFormat="1" ht="18.75" customHeight="1">
      <c r="A297" s="103" t="s">
        <v>60</v>
      </c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56" t="s">
        <v>69</v>
      </c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7">
        <v>3000</v>
      </c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15"/>
      <c r="BT297" s="15"/>
      <c r="BU297" s="57">
        <v>15.2</v>
      </c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>
        <v>15.2</v>
      </c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  <c r="DD297" s="57"/>
      <c r="DE297" s="57"/>
      <c r="DF297" s="57"/>
      <c r="DG297" s="57"/>
      <c r="DH297" s="57"/>
      <c r="DI297" s="57"/>
      <c r="DJ297" s="57"/>
      <c r="DK297" s="57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>
        <f>CH297</f>
        <v>15.2</v>
      </c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>
        <f t="shared" si="18"/>
        <v>2984.8</v>
      </c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>
        <v>0</v>
      </c>
      <c r="EY297" s="52"/>
      <c r="EZ297" s="52"/>
      <c r="FA297" s="52"/>
      <c r="FB297" s="52"/>
      <c r="FC297" s="52"/>
      <c r="FD297" s="52"/>
      <c r="FE297" s="52"/>
      <c r="FF297" s="52"/>
      <c r="FG297" s="52"/>
      <c r="FH297" s="15"/>
      <c r="FI297" s="15"/>
      <c r="FJ297" s="15"/>
    </row>
    <row r="298" spans="1:166" s="4" customFormat="1" ht="18.75" customHeight="1">
      <c r="A298" s="81" t="s">
        <v>124</v>
      </c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3"/>
      <c r="AK298" s="56" t="s">
        <v>64</v>
      </c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7">
        <v>13700</v>
      </c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3">
        <v>0</v>
      </c>
      <c r="BV298" s="53"/>
      <c r="BW298" s="53"/>
      <c r="BX298" s="53"/>
      <c r="BY298" s="53"/>
      <c r="BZ298" s="53"/>
      <c r="CA298" s="53"/>
      <c r="CB298" s="53"/>
      <c r="CC298" s="53"/>
      <c r="CD298" s="53"/>
      <c r="CE298" s="53"/>
      <c r="CF298" s="53"/>
      <c r="CG298" s="53"/>
      <c r="CH298" s="53">
        <v>0</v>
      </c>
      <c r="CI298" s="53"/>
      <c r="CJ298" s="53"/>
      <c r="CK298" s="53"/>
      <c r="CL298" s="53"/>
      <c r="CM298" s="53"/>
      <c r="CN298" s="53"/>
      <c r="CO298" s="53"/>
      <c r="CP298" s="53"/>
      <c r="CQ298" s="53"/>
      <c r="CR298" s="53"/>
      <c r="CS298" s="53"/>
      <c r="CT298" s="53"/>
      <c r="CU298" s="53"/>
      <c r="CV298" s="53"/>
      <c r="CW298" s="53"/>
      <c r="CX298" s="57"/>
      <c r="CY298" s="57"/>
      <c r="CZ298" s="57"/>
      <c r="DA298" s="57"/>
      <c r="DB298" s="57"/>
      <c r="DC298" s="57"/>
      <c r="DD298" s="57"/>
      <c r="DE298" s="57"/>
      <c r="DF298" s="57"/>
      <c r="DG298" s="57"/>
      <c r="DH298" s="57"/>
      <c r="DI298" s="57"/>
      <c r="DJ298" s="57"/>
      <c r="DK298" s="57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>
        <v>0</v>
      </c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>
        <f t="shared" si="18"/>
        <v>13700</v>
      </c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63">
        <v>0</v>
      </c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5"/>
    </row>
    <row r="299" spans="1:166" s="4" customFormat="1" ht="18.75" customHeight="1">
      <c r="A299" s="81" t="s">
        <v>145</v>
      </c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3"/>
      <c r="AK299" s="56" t="s">
        <v>62</v>
      </c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7">
        <v>3000</v>
      </c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3">
        <v>0</v>
      </c>
      <c r="BV299" s="53"/>
      <c r="BW299" s="53"/>
      <c r="BX299" s="53"/>
      <c r="BY299" s="53"/>
      <c r="BZ299" s="53"/>
      <c r="CA299" s="53"/>
      <c r="CB299" s="53"/>
      <c r="CC299" s="53"/>
      <c r="CD299" s="53"/>
      <c r="CE299" s="53"/>
      <c r="CF299" s="53"/>
      <c r="CG299" s="53"/>
      <c r="CH299" s="53">
        <v>0</v>
      </c>
      <c r="CI299" s="53"/>
      <c r="CJ299" s="53"/>
      <c r="CK299" s="53"/>
      <c r="CL299" s="53"/>
      <c r="CM299" s="53"/>
      <c r="CN299" s="53"/>
      <c r="CO299" s="53"/>
      <c r="CP299" s="53"/>
      <c r="CQ299" s="53"/>
      <c r="CR299" s="53"/>
      <c r="CS299" s="53"/>
      <c r="CT299" s="53"/>
      <c r="CU299" s="53"/>
      <c r="CV299" s="53"/>
      <c r="CW299" s="53"/>
      <c r="CX299" s="57"/>
      <c r="CY299" s="57"/>
      <c r="CZ299" s="57"/>
      <c r="DA299" s="57"/>
      <c r="DB299" s="57"/>
      <c r="DC299" s="57"/>
      <c r="DD299" s="57"/>
      <c r="DE299" s="57"/>
      <c r="DF299" s="57"/>
      <c r="DG299" s="57"/>
      <c r="DH299" s="57"/>
      <c r="DI299" s="57"/>
      <c r="DJ299" s="57"/>
      <c r="DK299" s="57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>
        <v>0</v>
      </c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>
        <f>BC299-CH299</f>
        <v>3000</v>
      </c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63">
        <v>0</v>
      </c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5"/>
    </row>
    <row r="300" spans="1:166" s="4" customFormat="1" ht="15" customHeight="1">
      <c r="A300" s="96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8"/>
      <c r="FH300" s="13"/>
      <c r="FI300" s="13"/>
      <c r="FJ300" s="18" t="s">
        <v>39</v>
      </c>
    </row>
    <row r="301" spans="1:166" s="4" customFormat="1" ht="16.5" customHeight="1">
      <c r="A301" s="96" t="s">
        <v>84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8"/>
    </row>
    <row r="302" spans="1:166" s="4" customFormat="1" ht="66" customHeight="1">
      <c r="A302" s="73" t="s">
        <v>8</v>
      </c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 t="s">
        <v>23</v>
      </c>
      <c r="AL302" s="73"/>
      <c r="AM302" s="73"/>
      <c r="AN302" s="73"/>
      <c r="AO302" s="73"/>
      <c r="AP302" s="73"/>
      <c r="AQ302" s="73" t="s">
        <v>35</v>
      </c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 t="s">
        <v>36</v>
      </c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 t="s">
        <v>37</v>
      </c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 t="s">
        <v>24</v>
      </c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8" t="s">
        <v>29</v>
      </c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9"/>
      <c r="FC302" s="79"/>
      <c r="FD302" s="79"/>
      <c r="FE302" s="79"/>
      <c r="FF302" s="79"/>
      <c r="FG302" s="79"/>
      <c r="FH302" s="79"/>
      <c r="FI302" s="79"/>
      <c r="FJ302" s="80"/>
    </row>
    <row r="303" spans="1:166" s="4" customFormat="1" ht="84.7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 t="s">
        <v>46</v>
      </c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 t="s">
        <v>25</v>
      </c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 t="s">
        <v>26</v>
      </c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 t="s">
        <v>27</v>
      </c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 t="s">
        <v>38</v>
      </c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8" t="s">
        <v>47</v>
      </c>
      <c r="EY303" s="79"/>
      <c r="EZ303" s="79"/>
      <c r="FA303" s="79"/>
      <c r="FB303" s="79"/>
      <c r="FC303" s="79"/>
      <c r="FD303" s="79"/>
      <c r="FE303" s="79"/>
      <c r="FF303" s="79"/>
      <c r="FG303" s="79"/>
      <c r="FH303" s="79"/>
      <c r="FI303" s="79"/>
      <c r="FJ303" s="80"/>
    </row>
    <row r="304" spans="1:166" s="4" customFormat="1" ht="15" customHeight="1">
      <c r="A304" s="72">
        <v>1</v>
      </c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>
        <v>2</v>
      </c>
      <c r="AL304" s="72"/>
      <c r="AM304" s="72"/>
      <c r="AN304" s="72"/>
      <c r="AO304" s="72"/>
      <c r="AP304" s="72"/>
      <c r="AQ304" s="72">
        <v>3</v>
      </c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>
        <v>4</v>
      </c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>
        <v>5</v>
      </c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>
        <v>6</v>
      </c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>
        <v>7</v>
      </c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>
        <v>8</v>
      </c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  <c r="DV304" s="72"/>
      <c r="DW304" s="72"/>
      <c r="DX304" s="72">
        <v>9</v>
      </c>
      <c r="DY304" s="72"/>
      <c r="DZ304" s="72"/>
      <c r="EA304" s="72"/>
      <c r="EB304" s="72"/>
      <c r="EC304" s="72"/>
      <c r="ED304" s="72"/>
      <c r="EE304" s="72"/>
      <c r="EF304" s="72"/>
      <c r="EG304" s="72"/>
      <c r="EH304" s="72"/>
      <c r="EI304" s="72"/>
      <c r="EJ304" s="72"/>
      <c r="EK304" s="72">
        <v>10</v>
      </c>
      <c r="EL304" s="72"/>
      <c r="EM304" s="72"/>
      <c r="EN304" s="72"/>
      <c r="EO304" s="72"/>
      <c r="EP304" s="72"/>
      <c r="EQ304" s="72"/>
      <c r="ER304" s="72"/>
      <c r="ES304" s="72"/>
      <c r="ET304" s="72"/>
      <c r="EU304" s="72"/>
      <c r="EV304" s="72"/>
      <c r="EW304" s="72"/>
      <c r="EX304" s="75">
        <v>11</v>
      </c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7"/>
    </row>
    <row r="305" spans="1:166" s="4" customFormat="1" ht="21.75" customHeight="1">
      <c r="A305" s="170" t="s">
        <v>32</v>
      </c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  <c r="L305" s="170"/>
      <c r="M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  <c r="AF305" s="170"/>
      <c r="AG305" s="170"/>
      <c r="AH305" s="170"/>
      <c r="AI305" s="170"/>
      <c r="AJ305" s="170"/>
      <c r="AK305" s="142" t="s">
        <v>33</v>
      </c>
      <c r="AL305" s="142"/>
      <c r="AM305" s="142"/>
      <c r="AN305" s="142"/>
      <c r="AO305" s="142"/>
      <c r="AP305" s="142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8">
        <f>BC308</f>
        <v>9500</v>
      </c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>
        <f>BU308</f>
        <v>0</v>
      </c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>
        <f>CH308</f>
        <v>0</v>
      </c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>
        <f>CH305</f>
        <v>0</v>
      </c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>
        <f>EK308</f>
        <v>9500</v>
      </c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9">
        <f>EX308</f>
        <v>0</v>
      </c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  <c r="FJ305" s="61"/>
    </row>
    <row r="306" spans="1:166" s="4" customFormat="1" ht="18" customHeight="1">
      <c r="A306" s="109" t="s">
        <v>22</v>
      </c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8" t="s">
        <v>34</v>
      </c>
      <c r="AL306" s="108"/>
      <c r="AM306" s="108"/>
      <c r="AN306" s="108"/>
      <c r="AO306" s="108"/>
      <c r="AP306" s="108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  <c r="CE306" s="57"/>
      <c r="CF306" s="57"/>
      <c r="CG306" s="57"/>
      <c r="CH306" s="57"/>
      <c r="CI306" s="57"/>
      <c r="CJ306" s="57"/>
      <c r="CK306" s="57"/>
      <c r="CL306" s="57"/>
      <c r="CM306" s="57"/>
      <c r="CN306" s="57"/>
      <c r="CO306" s="57"/>
      <c r="CP306" s="57"/>
      <c r="CQ306" s="57"/>
      <c r="CR306" s="57"/>
      <c r="CS306" s="57"/>
      <c r="CT306" s="57"/>
      <c r="CU306" s="57"/>
      <c r="CV306" s="57"/>
      <c r="CW306" s="57"/>
      <c r="CX306" s="57"/>
      <c r="CY306" s="57"/>
      <c r="CZ306" s="57"/>
      <c r="DA306" s="57"/>
      <c r="DB306" s="57"/>
      <c r="DC306" s="57"/>
      <c r="DD306" s="57"/>
      <c r="DE306" s="57"/>
      <c r="DF306" s="57"/>
      <c r="DG306" s="57"/>
      <c r="DH306" s="57"/>
      <c r="DI306" s="57"/>
      <c r="DJ306" s="57"/>
      <c r="DK306" s="57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63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5"/>
    </row>
    <row r="307" spans="1:166" s="4" customFormat="1" ht="54.75" customHeight="1">
      <c r="A307" s="112" t="s">
        <v>225</v>
      </c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  <c r="X307" s="112"/>
      <c r="Y307" s="112"/>
      <c r="Z307" s="112"/>
      <c r="AA307" s="112"/>
      <c r="AB307" s="112"/>
      <c r="AC307" s="112"/>
      <c r="AD307" s="112"/>
      <c r="AE307" s="112"/>
      <c r="AF307" s="112"/>
      <c r="AG307" s="112"/>
      <c r="AH307" s="112"/>
      <c r="AI307" s="112"/>
      <c r="AJ307" s="112"/>
      <c r="AK307" s="108"/>
      <c r="AL307" s="108"/>
      <c r="AM307" s="108"/>
      <c r="AN307" s="108"/>
      <c r="AO307" s="108"/>
      <c r="AP307" s="108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63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5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/>
      <c r="CE307" s="57"/>
      <c r="CF307" s="57"/>
      <c r="CG307" s="57"/>
      <c r="CH307" s="57"/>
      <c r="CI307" s="57"/>
      <c r="CJ307" s="57"/>
      <c r="CK307" s="57"/>
      <c r="CL307" s="57"/>
      <c r="CM307" s="57"/>
      <c r="CN307" s="57"/>
      <c r="CO307" s="57"/>
      <c r="CP307" s="57"/>
      <c r="CQ307" s="57"/>
      <c r="CR307" s="57"/>
      <c r="CS307" s="57"/>
      <c r="CT307" s="57"/>
      <c r="CU307" s="57"/>
      <c r="CV307" s="57"/>
      <c r="CW307" s="57"/>
      <c r="CX307" s="57"/>
      <c r="CY307" s="57"/>
      <c r="CZ307" s="57"/>
      <c r="DA307" s="57"/>
      <c r="DB307" s="57"/>
      <c r="DC307" s="57"/>
      <c r="DD307" s="57"/>
      <c r="DE307" s="57"/>
      <c r="DF307" s="57"/>
      <c r="DG307" s="57"/>
      <c r="DH307" s="57"/>
      <c r="DI307" s="57"/>
      <c r="DJ307" s="57"/>
      <c r="DK307" s="57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15"/>
      <c r="FI307" s="15"/>
      <c r="FJ307" s="15"/>
    </row>
    <row r="308" spans="1:166" s="4" customFormat="1" ht="22.5" customHeight="1">
      <c r="A308" s="66" t="s">
        <v>226</v>
      </c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8">
        <f>BC309</f>
        <v>9500</v>
      </c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>
        <f>BU309</f>
        <v>0</v>
      </c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>
        <v>0</v>
      </c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>
        <v>0</v>
      </c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>
        <f>EK309</f>
        <v>9500</v>
      </c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9">
        <v>0</v>
      </c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  <c r="FJ308" s="61"/>
    </row>
    <row r="309" spans="1:166" s="4" customFormat="1" ht="19.5" customHeight="1">
      <c r="A309" s="49" t="s">
        <v>124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56" t="s">
        <v>64</v>
      </c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7">
        <v>9500</v>
      </c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>
        <v>0</v>
      </c>
      <c r="BV309" s="57"/>
      <c r="BW309" s="57"/>
      <c r="BX309" s="57"/>
      <c r="BY309" s="57"/>
      <c r="BZ309" s="57"/>
      <c r="CA309" s="57"/>
      <c r="CB309" s="57"/>
      <c r="CC309" s="57"/>
      <c r="CD309" s="57"/>
      <c r="CE309" s="57"/>
      <c r="CF309" s="57"/>
      <c r="CG309" s="57"/>
      <c r="CH309" s="57">
        <v>0</v>
      </c>
      <c r="CI309" s="57"/>
      <c r="CJ309" s="57"/>
      <c r="CK309" s="57"/>
      <c r="CL309" s="57"/>
      <c r="CM309" s="57"/>
      <c r="CN309" s="57"/>
      <c r="CO309" s="57"/>
      <c r="CP309" s="57"/>
      <c r="CQ309" s="57"/>
      <c r="CR309" s="57"/>
      <c r="CS309" s="57"/>
      <c r="CT309" s="57"/>
      <c r="CU309" s="57"/>
      <c r="CV309" s="57"/>
      <c r="CW309" s="57"/>
      <c r="CX309" s="57"/>
      <c r="CY309" s="57"/>
      <c r="CZ309" s="57"/>
      <c r="DA309" s="57"/>
      <c r="DB309" s="57"/>
      <c r="DC309" s="57"/>
      <c r="DD309" s="57"/>
      <c r="DE309" s="57"/>
      <c r="DF309" s="57"/>
      <c r="DG309" s="57"/>
      <c r="DH309" s="57"/>
      <c r="DI309" s="57"/>
      <c r="DJ309" s="57"/>
      <c r="DK309" s="57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>
        <f>CH309</f>
        <v>0</v>
      </c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>
        <f>BC309-BU309</f>
        <v>9500</v>
      </c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63">
        <v>0</v>
      </c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5"/>
    </row>
    <row r="310" spans="1:166" s="4" customFormat="1" ht="18.75">
      <c r="A310" s="51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15"/>
      <c r="FI310" s="15"/>
      <c r="FJ310" s="15"/>
    </row>
    <row r="311" spans="1:166" s="12" customFormat="1" ht="31.5" customHeight="1">
      <c r="A311" s="66" t="s">
        <v>186</v>
      </c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8">
        <f>BC136+BC167+BC176+BC192+BC210+BC225+BC256+BC274+BC305+BC119+BC243</f>
        <v>8985046</v>
      </c>
      <c r="BD311" s="51"/>
      <c r="BE311" s="51"/>
      <c r="BF311" s="51"/>
      <c r="BG311" s="51"/>
      <c r="BH311" s="51"/>
      <c r="BI311" s="51"/>
      <c r="BJ311" s="51"/>
      <c r="BK311" s="51"/>
      <c r="BL311" s="51"/>
      <c r="BM311" s="51"/>
      <c r="BN311" s="51"/>
      <c r="BO311" s="51"/>
      <c r="BP311" s="51"/>
      <c r="BQ311" s="51"/>
      <c r="BR311" s="51"/>
      <c r="BS311" s="51"/>
      <c r="BT311" s="51"/>
      <c r="BU311" s="58">
        <f>+BU305+BU274+BU256+BU225+BU210+BU192+BU176+BU167+BU136+BU119+BU243</f>
        <v>4386759.5200000005</v>
      </c>
      <c r="BV311" s="51"/>
      <c r="BW311" s="51"/>
      <c r="BX311" s="51"/>
      <c r="BY311" s="51"/>
      <c r="BZ311" s="51"/>
      <c r="CA311" s="51"/>
      <c r="CB311" s="51"/>
      <c r="CC311" s="51"/>
      <c r="CD311" s="51"/>
      <c r="CE311" s="51"/>
      <c r="CF311" s="51"/>
      <c r="CG311" s="51"/>
      <c r="CH311" s="58">
        <f>CH305+CH274+CH256+CH225+CH210+CH192+CH176+CH167+CH136+CH119+CH243</f>
        <v>4372890.17</v>
      </c>
      <c r="CI311" s="51"/>
      <c r="CJ311" s="51"/>
      <c r="CK311" s="51"/>
      <c r="CL311" s="51"/>
      <c r="CM311" s="51"/>
      <c r="CN311" s="51"/>
      <c r="CO311" s="51"/>
      <c r="CP311" s="51"/>
      <c r="CQ311" s="51"/>
      <c r="CR311" s="51"/>
      <c r="CS311" s="51"/>
      <c r="CT311" s="51"/>
      <c r="CU311" s="51"/>
      <c r="CV311" s="51"/>
      <c r="CW311" s="51"/>
      <c r="CX311" s="51"/>
      <c r="CY311" s="51"/>
      <c r="CZ311" s="51"/>
      <c r="DA311" s="51"/>
      <c r="DB311" s="51"/>
      <c r="DC311" s="51"/>
      <c r="DD311" s="51"/>
      <c r="DE311" s="51"/>
      <c r="DF311" s="51"/>
      <c r="DG311" s="51"/>
      <c r="DH311" s="51"/>
      <c r="DI311" s="51"/>
      <c r="DJ311" s="51"/>
      <c r="DK311" s="51"/>
      <c r="DL311" s="51"/>
      <c r="DM311" s="51"/>
      <c r="DN311" s="51"/>
      <c r="DO311" s="51"/>
      <c r="DP311" s="51"/>
      <c r="DQ311" s="51"/>
      <c r="DR311" s="51"/>
      <c r="DS311" s="51"/>
      <c r="DT311" s="51"/>
      <c r="DU311" s="51"/>
      <c r="DV311" s="51"/>
      <c r="DW311" s="51"/>
      <c r="DX311" s="58">
        <f>CH311</f>
        <v>4372890.17</v>
      </c>
      <c r="DY311" s="51"/>
      <c r="DZ311" s="51"/>
      <c r="EA311" s="51"/>
      <c r="EB311" s="51"/>
      <c r="EC311" s="51"/>
      <c r="ED311" s="51"/>
      <c r="EE311" s="51"/>
      <c r="EF311" s="51"/>
      <c r="EG311" s="51"/>
      <c r="EH311" s="51"/>
      <c r="EI311" s="51"/>
      <c r="EJ311" s="51"/>
      <c r="EK311" s="58">
        <f>BC311-BU311</f>
        <v>4598286.4799999995</v>
      </c>
      <c r="EL311" s="51"/>
      <c r="EM311" s="51"/>
      <c r="EN311" s="51"/>
      <c r="EO311" s="51"/>
      <c r="EP311" s="51"/>
      <c r="EQ311" s="51"/>
      <c r="ER311" s="51"/>
      <c r="ES311" s="51"/>
      <c r="ET311" s="51"/>
      <c r="EU311" s="51"/>
      <c r="EV311" s="51"/>
      <c r="EW311" s="51"/>
      <c r="EX311" s="59">
        <f>BU311-CH311</f>
        <v>13869.350000000559</v>
      </c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  <c r="FJ311" s="61"/>
    </row>
    <row r="312" spans="1:166" s="4" customFormat="1" ht="19.5" customHeight="1">
      <c r="A312" s="75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7"/>
      <c r="BD312" s="8" t="s">
        <v>40</v>
      </c>
      <c r="BE312" s="13"/>
      <c r="BF312" s="13"/>
      <c r="BG312" s="13"/>
      <c r="BH312" s="13"/>
      <c r="BI312" s="34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8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75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7"/>
      <c r="FH312" s="13"/>
      <c r="FI312" s="13"/>
      <c r="FJ312" s="18" t="s">
        <v>48</v>
      </c>
    </row>
    <row r="313" spans="1:166" s="4" customFormat="1" ht="18.75">
      <c r="A313" s="96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8"/>
    </row>
    <row r="314" spans="1:166" s="4" customFormat="1" ht="18.75" customHeight="1">
      <c r="A314" s="113" t="s">
        <v>8</v>
      </c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73" t="s">
        <v>23</v>
      </c>
      <c r="AQ314" s="73"/>
      <c r="AR314" s="73"/>
      <c r="AS314" s="73"/>
      <c r="AT314" s="73"/>
      <c r="AU314" s="73"/>
      <c r="AV314" s="127" t="s">
        <v>41</v>
      </c>
      <c r="AW314" s="128"/>
      <c r="AX314" s="128"/>
      <c r="AY314" s="128"/>
      <c r="AZ314" s="128"/>
      <c r="BA314" s="128"/>
      <c r="BB314" s="128"/>
      <c r="BC314" s="128"/>
      <c r="BD314" s="128"/>
      <c r="BE314" s="128"/>
      <c r="BF314" s="128"/>
      <c r="BG314" s="128"/>
      <c r="BH314" s="128"/>
      <c r="BI314" s="128"/>
      <c r="BJ314" s="128"/>
      <c r="BK314" s="129"/>
      <c r="BL314" s="127" t="s">
        <v>49</v>
      </c>
      <c r="BM314" s="128"/>
      <c r="BN314" s="128"/>
      <c r="BO314" s="128"/>
      <c r="BP314" s="128"/>
      <c r="BQ314" s="128"/>
      <c r="BR314" s="128"/>
      <c r="BS314" s="128"/>
      <c r="BT314" s="128"/>
      <c r="BU314" s="128"/>
      <c r="BV314" s="128"/>
      <c r="BW314" s="128"/>
      <c r="BX314" s="128"/>
      <c r="BY314" s="128"/>
      <c r="BZ314" s="128"/>
      <c r="CA314" s="128"/>
      <c r="CB314" s="128"/>
      <c r="CC314" s="128"/>
      <c r="CD314" s="128"/>
      <c r="CE314" s="129"/>
      <c r="CF314" s="73" t="s">
        <v>24</v>
      </c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127" t="s">
        <v>29</v>
      </c>
      <c r="EU314" s="128"/>
      <c r="EV314" s="128"/>
      <c r="EW314" s="128"/>
      <c r="EX314" s="128"/>
      <c r="EY314" s="128"/>
      <c r="EZ314" s="128"/>
      <c r="FA314" s="128"/>
      <c r="FB314" s="128"/>
      <c r="FC314" s="128"/>
      <c r="FD314" s="128"/>
      <c r="FE314" s="128"/>
      <c r="FF314" s="128"/>
      <c r="FG314" s="128"/>
      <c r="FH314" s="128"/>
      <c r="FI314" s="128"/>
      <c r="FJ314" s="129"/>
    </row>
    <row r="315" spans="1:166" s="4" customFormat="1" ht="97.5" customHeight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73"/>
      <c r="AQ315" s="73"/>
      <c r="AR315" s="73"/>
      <c r="AS315" s="73"/>
      <c r="AT315" s="73"/>
      <c r="AU315" s="73"/>
      <c r="AV315" s="130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2"/>
      <c r="BL315" s="130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1"/>
      <c r="BX315" s="131"/>
      <c r="BY315" s="131"/>
      <c r="BZ315" s="131"/>
      <c r="CA315" s="131"/>
      <c r="CB315" s="131"/>
      <c r="CC315" s="131"/>
      <c r="CD315" s="131"/>
      <c r="CE315" s="132"/>
      <c r="CF315" s="73" t="s">
        <v>287</v>
      </c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 t="s">
        <v>25</v>
      </c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 t="s">
        <v>26</v>
      </c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 t="s">
        <v>27</v>
      </c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130"/>
      <c r="EU315" s="131"/>
      <c r="EV315" s="131"/>
      <c r="EW315" s="131"/>
      <c r="EX315" s="131"/>
      <c r="EY315" s="131"/>
      <c r="EZ315" s="131"/>
      <c r="FA315" s="131"/>
      <c r="FB315" s="131"/>
      <c r="FC315" s="131"/>
      <c r="FD315" s="131"/>
      <c r="FE315" s="131"/>
      <c r="FF315" s="131"/>
      <c r="FG315" s="131"/>
      <c r="FH315" s="131"/>
      <c r="FI315" s="131"/>
      <c r="FJ315" s="132"/>
    </row>
    <row r="316" spans="1:166" s="4" customFormat="1" ht="18.75">
      <c r="A316" s="72">
        <v>1</v>
      </c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>
        <v>2</v>
      </c>
      <c r="AQ316" s="72"/>
      <c r="AR316" s="72"/>
      <c r="AS316" s="72"/>
      <c r="AT316" s="72"/>
      <c r="AU316" s="72"/>
      <c r="AV316" s="75">
        <v>3</v>
      </c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7"/>
      <c r="BL316" s="75">
        <v>4</v>
      </c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7"/>
      <c r="CF316" s="72">
        <v>5</v>
      </c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>
        <v>6</v>
      </c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>
        <v>7</v>
      </c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>
        <v>8</v>
      </c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5">
        <v>9</v>
      </c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7"/>
    </row>
    <row r="317" spans="1:166" s="4" customFormat="1" ht="18.75">
      <c r="A317" s="126" t="s">
        <v>45</v>
      </c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08" t="s">
        <v>71</v>
      </c>
      <c r="AQ317" s="108"/>
      <c r="AR317" s="108"/>
      <c r="AS317" s="108"/>
      <c r="AT317" s="108"/>
      <c r="AU317" s="108"/>
      <c r="AV317" s="63" t="s">
        <v>286</v>
      </c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5"/>
      <c r="BL317" s="63">
        <f>BL325+BL321</f>
        <v>0</v>
      </c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5"/>
      <c r="CF317" s="57">
        <f>CF325+CF321</f>
        <v>-83771.33000000007</v>
      </c>
      <c r="CG317" s="57"/>
      <c r="CH317" s="57"/>
      <c r="CI317" s="57"/>
      <c r="CJ317" s="57"/>
      <c r="CK317" s="57"/>
      <c r="CL317" s="57"/>
      <c r="CM317" s="57"/>
      <c r="CN317" s="57"/>
      <c r="CO317" s="57"/>
      <c r="CP317" s="57"/>
      <c r="CQ317" s="57"/>
      <c r="CR317" s="57"/>
      <c r="CS317" s="57"/>
      <c r="CT317" s="57"/>
      <c r="CU317" s="57"/>
      <c r="CV317" s="57"/>
      <c r="CW317" s="57"/>
      <c r="CX317" s="57"/>
      <c r="CY317" s="57"/>
      <c r="CZ317" s="57"/>
      <c r="DA317" s="57"/>
      <c r="DB317" s="57"/>
      <c r="DC317" s="57"/>
      <c r="DD317" s="57"/>
      <c r="DE317" s="57"/>
      <c r="DF317" s="57"/>
      <c r="DG317" s="57"/>
      <c r="DH317" s="57"/>
      <c r="DI317" s="57"/>
      <c r="DJ317" s="57"/>
      <c r="DK317" s="57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>
        <f>CF317</f>
        <v>-83771.33000000007</v>
      </c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63">
        <f>ET325+ET319</f>
        <v>83771.33000000007</v>
      </c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5"/>
    </row>
    <row r="318" spans="1:166" s="4" customFormat="1" ht="18.75">
      <c r="A318" s="109" t="s">
        <v>22</v>
      </c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8" t="s">
        <v>70</v>
      </c>
      <c r="AQ318" s="108"/>
      <c r="AR318" s="108"/>
      <c r="AS318" s="108"/>
      <c r="AT318" s="108"/>
      <c r="AU318" s="108"/>
      <c r="AV318" s="63" t="s">
        <v>286</v>
      </c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5"/>
      <c r="BL318" s="63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5"/>
      <c r="CF318" s="57"/>
      <c r="CG318" s="57"/>
      <c r="CH318" s="57"/>
      <c r="CI318" s="57"/>
      <c r="CJ318" s="57"/>
      <c r="CK318" s="57"/>
      <c r="CL318" s="57"/>
      <c r="CM318" s="57"/>
      <c r="CN318" s="57"/>
      <c r="CO318" s="57"/>
      <c r="CP318" s="57"/>
      <c r="CQ318" s="57"/>
      <c r="CR318" s="57"/>
      <c r="CS318" s="57"/>
      <c r="CT318" s="57"/>
      <c r="CU318" s="57"/>
      <c r="CV318" s="57"/>
      <c r="CW318" s="57"/>
      <c r="CX318" s="57"/>
      <c r="CY318" s="57"/>
      <c r="CZ318" s="57"/>
      <c r="DA318" s="57"/>
      <c r="DB318" s="57"/>
      <c r="DC318" s="57"/>
      <c r="DD318" s="57"/>
      <c r="DE318" s="57"/>
      <c r="DF318" s="57"/>
      <c r="DG318" s="57"/>
      <c r="DH318" s="57"/>
      <c r="DI318" s="57"/>
      <c r="DJ318" s="57"/>
      <c r="DK318" s="57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63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5"/>
    </row>
    <row r="319" spans="1:166" s="4" customFormat="1" ht="18.75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  <c r="AC319" s="114"/>
      <c r="AD319" s="114"/>
      <c r="AE319" s="11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56"/>
      <c r="AQ319" s="56"/>
      <c r="AR319" s="56"/>
      <c r="AS319" s="56"/>
      <c r="AT319" s="56"/>
      <c r="AU319" s="56"/>
      <c r="AV319" s="63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5"/>
      <c r="BL319" s="63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5"/>
      <c r="CF319" s="57"/>
      <c r="CG319" s="57"/>
      <c r="CH319" s="57"/>
      <c r="CI319" s="57"/>
      <c r="CJ319" s="57"/>
      <c r="CK319" s="57"/>
      <c r="CL319" s="57"/>
      <c r="CM319" s="57"/>
      <c r="CN319" s="57"/>
      <c r="CO319" s="57"/>
      <c r="CP319" s="57"/>
      <c r="CQ319" s="57"/>
      <c r="CR319" s="57"/>
      <c r="CS319" s="57"/>
      <c r="CT319" s="57"/>
      <c r="CU319" s="57"/>
      <c r="CV319" s="57"/>
      <c r="CW319" s="57"/>
      <c r="CX319" s="57"/>
      <c r="CY319" s="57"/>
      <c r="CZ319" s="57"/>
      <c r="DA319" s="57"/>
      <c r="DB319" s="57"/>
      <c r="DC319" s="57"/>
      <c r="DD319" s="57"/>
      <c r="DE319" s="57"/>
      <c r="DF319" s="57"/>
      <c r="DG319" s="57"/>
      <c r="DH319" s="57"/>
      <c r="DI319" s="57"/>
      <c r="DJ319" s="57"/>
      <c r="DK319" s="57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63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5"/>
    </row>
    <row r="320" spans="1:166" s="4" customFormat="1" ht="17.25" customHeight="1">
      <c r="A320" s="114" t="s">
        <v>72</v>
      </c>
      <c r="B320" s="114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  <c r="AC320" s="114"/>
      <c r="AD320" s="114"/>
      <c r="AE320" s="114"/>
      <c r="AF320" s="114"/>
      <c r="AG320" s="114"/>
      <c r="AH320" s="114"/>
      <c r="AI320" s="114"/>
      <c r="AJ320" s="114"/>
      <c r="AK320" s="114"/>
      <c r="AL320" s="114"/>
      <c r="AM320" s="114"/>
      <c r="AN320" s="114"/>
      <c r="AO320" s="114"/>
      <c r="AP320" s="56" t="s">
        <v>73</v>
      </c>
      <c r="AQ320" s="56"/>
      <c r="AR320" s="56"/>
      <c r="AS320" s="56"/>
      <c r="AT320" s="56"/>
      <c r="AU320" s="56"/>
      <c r="AV320" s="63" t="s">
        <v>286</v>
      </c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5"/>
      <c r="BL320" s="63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5"/>
      <c r="CF320" s="57"/>
      <c r="CG320" s="57"/>
      <c r="CH320" s="57"/>
      <c r="CI320" s="57"/>
      <c r="CJ320" s="57"/>
      <c r="CK320" s="57"/>
      <c r="CL320" s="57"/>
      <c r="CM320" s="57"/>
      <c r="CN320" s="57"/>
      <c r="CO320" s="57"/>
      <c r="CP320" s="57"/>
      <c r="CQ320" s="57"/>
      <c r="CR320" s="57"/>
      <c r="CS320" s="57"/>
      <c r="CT320" s="57"/>
      <c r="CU320" s="57"/>
      <c r="CV320" s="57"/>
      <c r="CW320" s="57"/>
      <c r="CX320" s="57"/>
      <c r="CY320" s="57"/>
      <c r="CZ320" s="57"/>
      <c r="DA320" s="57"/>
      <c r="DB320" s="57"/>
      <c r="DC320" s="57"/>
      <c r="DD320" s="57"/>
      <c r="DE320" s="57"/>
      <c r="DF320" s="57"/>
      <c r="DG320" s="57"/>
      <c r="DH320" s="57"/>
      <c r="DI320" s="57"/>
      <c r="DJ320" s="57"/>
      <c r="DK320" s="57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63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5"/>
    </row>
    <row r="321" spans="1:166" s="4" customFormat="1" ht="18.75" customHeight="1" hidden="1">
      <c r="A321" s="122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  <c r="X321" s="123"/>
      <c r="Y321" s="123"/>
      <c r="Z321" s="123"/>
      <c r="AA321" s="123"/>
      <c r="AB321" s="123"/>
      <c r="AC321" s="123"/>
      <c r="AD321" s="123"/>
      <c r="AE321" s="123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124"/>
      <c r="AP321" s="105"/>
      <c r="AQ321" s="106"/>
      <c r="AR321" s="106"/>
      <c r="AS321" s="106"/>
      <c r="AT321" s="106"/>
      <c r="AU321" s="107"/>
      <c r="AV321" s="125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1"/>
      <c r="BL321" s="63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1"/>
      <c r="CF321" s="63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5"/>
      <c r="CW321" s="63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5"/>
      <c r="DN321" s="63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5"/>
      <c r="EE321" s="63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5"/>
      <c r="ET321" s="63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5"/>
    </row>
    <row r="322" spans="1:166" s="4" customFormat="1" ht="18.7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56"/>
      <c r="AQ322" s="56"/>
      <c r="AR322" s="56"/>
      <c r="AS322" s="56"/>
      <c r="AT322" s="56"/>
      <c r="AU322" s="56"/>
      <c r="AV322" s="63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5"/>
      <c r="BL322" s="63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5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  <c r="DK322" s="57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63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5"/>
    </row>
    <row r="323" spans="1:166" s="4" customFormat="1" ht="18.75">
      <c r="A323" s="114" t="s">
        <v>74</v>
      </c>
      <c r="B323" s="114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  <c r="AC323" s="114"/>
      <c r="AD323" s="114"/>
      <c r="AE323" s="114"/>
      <c r="AF323" s="114"/>
      <c r="AG323" s="114"/>
      <c r="AH323" s="114"/>
      <c r="AI323" s="114"/>
      <c r="AJ323" s="114"/>
      <c r="AK323" s="114"/>
      <c r="AL323" s="114"/>
      <c r="AM323" s="114"/>
      <c r="AN323" s="114"/>
      <c r="AO323" s="114"/>
      <c r="AP323" s="56" t="s">
        <v>75</v>
      </c>
      <c r="AQ323" s="56"/>
      <c r="AR323" s="56"/>
      <c r="AS323" s="56"/>
      <c r="AT323" s="56"/>
      <c r="AU323" s="56"/>
      <c r="AV323" s="63" t="s">
        <v>286</v>
      </c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5"/>
      <c r="BL323" s="63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5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  <c r="DK323" s="57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63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5"/>
    </row>
    <row r="324" spans="1:166" s="4" customFormat="1" ht="18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56"/>
      <c r="AQ324" s="56"/>
      <c r="AR324" s="56"/>
      <c r="AS324" s="56"/>
      <c r="AT324" s="56"/>
      <c r="AU324" s="56"/>
      <c r="AV324" s="63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5"/>
      <c r="BL324" s="63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5"/>
      <c r="CF324" s="57"/>
      <c r="CG324" s="57"/>
      <c r="CH324" s="57"/>
      <c r="CI324" s="57"/>
      <c r="CJ324" s="57"/>
      <c r="CK324" s="57"/>
      <c r="CL324" s="57"/>
      <c r="CM324" s="57"/>
      <c r="CN324" s="57"/>
      <c r="CO324" s="57"/>
      <c r="CP324" s="57"/>
      <c r="CQ324" s="57"/>
      <c r="CR324" s="57"/>
      <c r="CS324" s="57"/>
      <c r="CT324" s="57"/>
      <c r="CU324" s="57"/>
      <c r="CV324" s="57"/>
      <c r="CW324" s="57"/>
      <c r="CX324" s="57"/>
      <c r="CY324" s="57"/>
      <c r="CZ324" s="57"/>
      <c r="DA324" s="57"/>
      <c r="DB324" s="57"/>
      <c r="DC324" s="57"/>
      <c r="DD324" s="57"/>
      <c r="DE324" s="57"/>
      <c r="DF324" s="57"/>
      <c r="DG324" s="57"/>
      <c r="DH324" s="57"/>
      <c r="DI324" s="57"/>
      <c r="DJ324" s="57"/>
      <c r="DK324" s="57"/>
      <c r="DL324" s="57"/>
      <c r="DM324" s="57"/>
      <c r="DN324" s="57"/>
      <c r="DO324" s="57"/>
      <c r="DP324" s="57"/>
      <c r="DQ324" s="57"/>
      <c r="DR324" s="57"/>
      <c r="DS324" s="57"/>
      <c r="DT324" s="57"/>
      <c r="DU324" s="57"/>
      <c r="DV324" s="57"/>
      <c r="DW324" s="57"/>
      <c r="DX324" s="57"/>
      <c r="DY324" s="57"/>
      <c r="DZ324" s="57"/>
      <c r="EA324" s="57"/>
      <c r="EB324" s="57"/>
      <c r="EC324" s="57"/>
      <c r="ED324" s="57"/>
      <c r="EE324" s="57"/>
      <c r="EF324" s="57"/>
      <c r="EG324" s="57"/>
      <c r="EH324" s="57"/>
      <c r="EI324" s="57"/>
      <c r="EJ324" s="57"/>
      <c r="EK324" s="57"/>
      <c r="EL324" s="57"/>
      <c r="EM324" s="57"/>
      <c r="EN324" s="57"/>
      <c r="EO324" s="57"/>
      <c r="EP324" s="57"/>
      <c r="EQ324" s="57"/>
      <c r="ER324" s="57"/>
      <c r="ES324" s="57"/>
      <c r="ET324" s="63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5"/>
    </row>
    <row r="325" spans="1:166" s="4" customFormat="1" ht="18.75">
      <c r="A325" s="103" t="s">
        <v>76</v>
      </c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56" t="s">
        <v>77</v>
      </c>
      <c r="AQ325" s="56"/>
      <c r="AR325" s="56"/>
      <c r="AS325" s="56"/>
      <c r="AT325" s="56"/>
      <c r="AU325" s="56"/>
      <c r="AV325" s="63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5"/>
      <c r="BL325" s="63">
        <f>BL326+BL327</f>
        <v>0</v>
      </c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5"/>
      <c r="CF325" s="57">
        <f>CF326+CF327</f>
        <v>-83771.33000000007</v>
      </c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>
        <f>CF325</f>
        <v>-83771.33000000007</v>
      </c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63">
        <f>ET327+ET326</f>
        <v>83771.33000000007</v>
      </c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5"/>
    </row>
    <row r="326" spans="1:166" s="4" customFormat="1" ht="18.75">
      <c r="A326" s="103" t="s">
        <v>85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56" t="s">
        <v>284</v>
      </c>
      <c r="AQ326" s="56"/>
      <c r="AR326" s="56"/>
      <c r="AS326" s="56"/>
      <c r="AT326" s="56"/>
      <c r="AU326" s="56"/>
      <c r="AV326" s="63" t="s">
        <v>86</v>
      </c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5"/>
      <c r="BL326" s="63">
        <f>-BJ13</f>
        <v>-8985046</v>
      </c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5"/>
      <c r="CF326" s="57">
        <f>-CF13</f>
        <v>-4456661.5</v>
      </c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/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>
        <f>CF326</f>
        <v>-4456661.5</v>
      </c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63">
        <f>BL326-CF326</f>
        <v>-4528384.5</v>
      </c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5"/>
    </row>
    <row r="327" spans="1:166" s="4" customFormat="1" ht="18.75">
      <c r="A327" s="103" t="s">
        <v>87</v>
      </c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56" t="s">
        <v>285</v>
      </c>
      <c r="AQ327" s="56"/>
      <c r="AR327" s="56"/>
      <c r="AS327" s="56"/>
      <c r="AT327" s="56"/>
      <c r="AU327" s="56"/>
      <c r="AV327" s="63" t="s">
        <v>88</v>
      </c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5"/>
      <c r="BL327" s="63">
        <f>BC311</f>
        <v>8985046</v>
      </c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5"/>
      <c r="CF327" s="57">
        <f>CH311</f>
        <v>4372890.17</v>
      </c>
      <c r="CG327" s="57"/>
      <c r="CH327" s="57"/>
      <c r="CI327" s="57"/>
      <c r="CJ327" s="57"/>
      <c r="CK327" s="57"/>
      <c r="CL327" s="57"/>
      <c r="CM327" s="57"/>
      <c r="CN327" s="57"/>
      <c r="CO327" s="57"/>
      <c r="CP327" s="57"/>
      <c r="CQ327" s="57"/>
      <c r="CR327" s="57"/>
      <c r="CS327" s="57"/>
      <c r="CT327" s="57"/>
      <c r="CU327" s="57"/>
      <c r="CV327" s="57"/>
      <c r="CW327" s="57"/>
      <c r="CX327" s="57"/>
      <c r="CY327" s="57"/>
      <c r="CZ327" s="57"/>
      <c r="DA327" s="57"/>
      <c r="DB327" s="57"/>
      <c r="DC327" s="57"/>
      <c r="DD327" s="57"/>
      <c r="DE327" s="57"/>
      <c r="DF327" s="57"/>
      <c r="DG327" s="57"/>
      <c r="DH327" s="57"/>
      <c r="DI327" s="57"/>
      <c r="DJ327" s="57"/>
      <c r="DK327" s="57"/>
      <c r="DL327" s="57"/>
      <c r="DM327" s="57"/>
      <c r="DN327" s="57"/>
      <c r="DO327" s="57"/>
      <c r="DP327" s="57"/>
      <c r="DQ327" s="57"/>
      <c r="DR327" s="57"/>
      <c r="DS327" s="57"/>
      <c r="DT327" s="57"/>
      <c r="DU327" s="57"/>
      <c r="DV327" s="57"/>
      <c r="DW327" s="57"/>
      <c r="DX327" s="57"/>
      <c r="DY327" s="57"/>
      <c r="DZ327" s="57"/>
      <c r="EA327" s="57"/>
      <c r="EB327" s="57"/>
      <c r="EC327" s="57"/>
      <c r="ED327" s="57"/>
      <c r="EE327" s="57">
        <f>CF327</f>
        <v>4372890.17</v>
      </c>
      <c r="EF327" s="57"/>
      <c r="EG327" s="57"/>
      <c r="EH327" s="57"/>
      <c r="EI327" s="57"/>
      <c r="EJ327" s="57"/>
      <c r="EK327" s="57"/>
      <c r="EL327" s="57"/>
      <c r="EM327" s="57"/>
      <c r="EN327" s="57"/>
      <c r="EO327" s="57"/>
      <c r="EP327" s="57"/>
      <c r="EQ327" s="57"/>
      <c r="ER327" s="57"/>
      <c r="ES327" s="57"/>
      <c r="ET327" s="63">
        <f>+BL327-CF327</f>
        <v>4612155.83</v>
      </c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5"/>
    </row>
    <row r="328" s="4" customFormat="1" ht="18.75"/>
    <row r="329" spans="1:84" s="4" customFormat="1" ht="18.75">
      <c r="A329" s="4" t="s">
        <v>9</v>
      </c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  <c r="Z329" s="116"/>
      <c r="AA329" s="116"/>
      <c r="AB329" s="116"/>
      <c r="AC329" s="116"/>
      <c r="AD329" s="116"/>
      <c r="AE329" s="116"/>
      <c r="AH329" s="116" t="s">
        <v>67</v>
      </c>
      <c r="AI329" s="116"/>
      <c r="AJ329" s="116"/>
      <c r="AK329" s="116"/>
      <c r="AL329" s="116"/>
      <c r="AM329" s="116"/>
      <c r="AN329" s="116"/>
      <c r="AO329" s="116"/>
      <c r="AP329" s="116"/>
      <c r="AQ329" s="116"/>
      <c r="AR329" s="116"/>
      <c r="AS329" s="116"/>
      <c r="AT329" s="116"/>
      <c r="AU329" s="116"/>
      <c r="AV329" s="116"/>
      <c r="AW329" s="116"/>
      <c r="AX329" s="116"/>
      <c r="AY329" s="116"/>
      <c r="AZ329" s="116"/>
      <c r="BA329" s="116"/>
      <c r="BB329" s="116"/>
      <c r="BC329" s="116"/>
      <c r="BD329" s="116"/>
      <c r="BE329" s="116"/>
      <c r="BF329" s="116"/>
      <c r="BG329" s="116"/>
      <c r="BH329" s="116"/>
      <c r="CF329" s="4" t="s">
        <v>42</v>
      </c>
    </row>
    <row r="330" spans="14:149" s="4" customFormat="1" ht="18.75">
      <c r="N330" s="117" t="s">
        <v>11</v>
      </c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H330" s="117" t="s">
        <v>12</v>
      </c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17"/>
      <c r="BG330" s="117"/>
      <c r="BH330" s="117"/>
      <c r="CF330" s="4" t="s">
        <v>43</v>
      </c>
      <c r="DC330" s="116"/>
      <c r="DD330" s="116"/>
      <c r="DE330" s="116"/>
      <c r="DF330" s="116"/>
      <c r="DG330" s="116"/>
      <c r="DH330" s="116"/>
      <c r="DI330" s="116"/>
      <c r="DJ330" s="116"/>
      <c r="DK330" s="116"/>
      <c r="DL330" s="116"/>
      <c r="DM330" s="116"/>
      <c r="DN330" s="116"/>
      <c r="DO330" s="116"/>
      <c r="DP330" s="116"/>
      <c r="DS330" s="116" t="s">
        <v>183</v>
      </c>
      <c r="DT330" s="116"/>
      <c r="DU330" s="116"/>
      <c r="DV330" s="116"/>
      <c r="DW330" s="116"/>
      <c r="DX330" s="116"/>
      <c r="DY330" s="116"/>
      <c r="DZ330" s="116"/>
      <c r="EA330" s="116"/>
      <c r="EB330" s="116"/>
      <c r="EC330" s="116"/>
      <c r="ED330" s="116"/>
      <c r="EE330" s="116"/>
      <c r="EF330" s="116"/>
      <c r="EG330" s="116"/>
      <c r="EH330" s="116"/>
      <c r="EI330" s="116"/>
      <c r="EJ330" s="116"/>
      <c r="EK330" s="116"/>
      <c r="EL330" s="116"/>
      <c r="EM330" s="116"/>
      <c r="EN330" s="116"/>
      <c r="EO330" s="116"/>
      <c r="EP330" s="116"/>
      <c r="EQ330" s="116"/>
      <c r="ER330" s="116"/>
      <c r="ES330" s="116"/>
    </row>
    <row r="331" spans="1:149" s="4" customFormat="1" ht="18.75">
      <c r="A331" s="4" t="s">
        <v>10</v>
      </c>
      <c r="R331" s="116"/>
      <c r="S331" s="116"/>
      <c r="T331" s="116"/>
      <c r="U331" s="116"/>
      <c r="V331" s="116"/>
      <c r="W331" s="116"/>
      <c r="X331" s="116"/>
      <c r="Y331" s="116"/>
      <c r="Z331" s="116"/>
      <c r="AA331" s="116"/>
      <c r="AB331" s="116"/>
      <c r="AC331" s="116"/>
      <c r="AD331" s="116"/>
      <c r="AE331" s="116"/>
      <c r="AH331" s="116" t="s">
        <v>82</v>
      </c>
      <c r="AI331" s="116"/>
      <c r="AJ331" s="116"/>
      <c r="AK331" s="116"/>
      <c r="AL331" s="116"/>
      <c r="AM331" s="116"/>
      <c r="AN331" s="116"/>
      <c r="AO331" s="116"/>
      <c r="AP331" s="116"/>
      <c r="AQ331" s="116"/>
      <c r="AR331" s="116"/>
      <c r="AS331" s="116"/>
      <c r="AT331" s="116"/>
      <c r="AU331" s="116"/>
      <c r="AV331" s="116"/>
      <c r="AW331" s="116"/>
      <c r="AX331" s="116"/>
      <c r="AY331" s="116"/>
      <c r="AZ331" s="116"/>
      <c r="BA331" s="116"/>
      <c r="BB331" s="116"/>
      <c r="BC331" s="116"/>
      <c r="BD331" s="116"/>
      <c r="BE331" s="116"/>
      <c r="BF331" s="116"/>
      <c r="BG331" s="116"/>
      <c r="BH331" s="116"/>
      <c r="DC331" s="117" t="s">
        <v>11</v>
      </c>
      <c r="DD331" s="117"/>
      <c r="DE331" s="117"/>
      <c r="DF331" s="117"/>
      <c r="DG331" s="117"/>
      <c r="DH331" s="117"/>
      <c r="DI331" s="117"/>
      <c r="DJ331" s="117"/>
      <c r="DK331" s="117"/>
      <c r="DL331" s="117"/>
      <c r="DM331" s="117"/>
      <c r="DN331" s="117"/>
      <c r="DO331" s="117"/>
      <c r="DP331" s="117"/>
      <c r="DS331" s="117" t="s">
        <v>12</v>
      </c>
      <c r="DT331" s="117"/>
      <c r="DU331" s="117"/>
      <c r="DV331" s="117"/>
      <c r="DW331" s="117"/>
      <c r="DX331" s="117"/>
      <c r="DY331" s="117"/>
      <c r="DZ331" s="117"/>
      <c r="EA331" s="117"/>
      <c r="EB331" s="117"/>
      <c r="EC331" s="117"/>
      <c r="ED331" s="117"/>
      <c r="EE331" s="117"/>
      <c r="EF331" s="117"/>
      <c r="EG331" s="117"/>
      <c r="EH331" s="117"/>
      <c r="EI331" s="117"/>
      <c r="EJ331" s="117"/>
      <c r="EK331" s="117"/>
      <c r="EL331" s="117"/>
      <c r="EM331" s="117"/>
      <c r="EN331" s="117"/>
      <c r="EO331" s="117"/>
      <c r="EP331" s="117"/>
      <c r="EQ331" s="117"/>
      <c r="ER331" s="117"/>
      <c r="ES331" s="117"/>
    </row>
    <row r="332" spans="18:60" s="4" customFormat="1" ht="18.75">
      <c r="R332" s="117" t="s">
        <v>11</v>
      </c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H332" s="117" t="s">
        <v>12</v>
      </c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17"/>
      <c r="BG332" s="117"/>
      <c r="BH332" s="117"/>
    </row>
    <row r="333" spans="64:166" s="4" customFormat="1" ht="18.75">
      <c r="BL333" s="26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8"/>
    </row>
    <row r="334" spans="1:166" s="4" customFormat="1" ht="18.75">
      <c r="A334" s="118" t="s">
        <v>13</v>
      </c>
      <c r="B334" s="118"/>
      <c r="C334" s="119" t="s">
        <v>328</v>
      </c>
      <c r="D334" s="119"/>
      <c r="E334" s="119"/>
      <c r="F334" s="4" t="s">
        <v>13</v>
      </c>
      <c r="I334" s="116" t="s">
        <v>329</v>
      </c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8">
        <v>20</v>
      </c>
      <c r="Z334" s="118"/>
      <c r="AA334" s="118"/>
      <c r="AB334" s="118"/>
      <c r="AC334" s="118"/>
      <c r="AD334" s="115" t="s">
        <v>296</v>
      </c>
      <c r="AE334" s="115"/>
      <c r="AF334" s="115"/>
      <c r="BL334" s="29"/>
      <c r="BM334" s="5" t="s">
        <v>44</v>
      </c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30"/>
    </row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31" customFormat="1" ht="20.25"/>
    <row r="421" s="31" customFormat="1" ht="20.25"/>
    <row r="422" s="31" customFormat="1" ht="20.25"/>
    <row r="423" s="31" customFormat="1" ht="20.25"/>
    <row r="424" s="31" customFormat="1" ht="20.25"/>
    <row r="425" s="31" customFormat="1" ht="20.25"/>
    <row r="426" s="31" customFormat="1" ht="20.25"/>
    <row r="427" s="31" customFormat="1" ht="20.25"/>
    <row r="428" s="31" customFormat="1" ht="20.25"/>
    <row r="429" s="31" customFormat="1" ht="20.25"/>
    <row r="430" s="4" customFormat="1" ht="18.75"/>
    <row r="431" s="4" customFormat="1" ht="18.75"/>
    <row r="432" s="4" customFormat="1" ht="18.75"/>
    <row r="433" s="4" customFormat="1" ht="18.75"/>
    <row r="434" s="4" customFormat="1" ht="18.75"/>
    <row r="435" s="4" customFormat="1" ht="18.75"/>
    <row r="436" s="4" customFormat="1" ht="18.75"/>
    <row r="437" s="4" customFormat="1" ht="18.75"/>
    <row r="438" s="4" customFormat="1" ht="18.75"/>
    <row r="439" s="4" customFormat="1" ht="18.75"/>
    <row r="440" s="4" customFormat="1" ht="18.75"/>
    <row r="441" s="4" customFormat="1" ht="18.7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</sheetData>
  <sheetProtection/>
  <mergeCells count="3001">
    <mergeCell ref="CW84:DM84"/>
    <mergeCell ref="DN84:ED84"/>
    <mergeCell ref="EE84:ES84"/>
    <mergeCell ref="ET84:FJ84"/>
    <mergeCell ref="AN84:AS84"/>
    <mergeCell ref="AT84:BI84"/>
    <mergeCell ref="BJ84:CE84"/>
    <mergeCell ref="CF84:CV84"/>
    <mergeCell ref="CW83:DM83"/>
    <mergeCell ref="DN83:ED83"/>
    <mergeCell ref="EE83:ES83"/>
    <mergeCell ref="ET83:FJ83"/>
    <mergeCell ref="AN83:AS83"/>
    <mergeCell ref="AT83:BI83"/>
    <mergeCell ref="BJ83:CE83"/>
    <mergeCell ref="CF83:CV83"/>
    <mergeCell ref="EK289:EW289"/>
    <mergeCell ref="EX289:FJ289"/>
    <mergeCell ref="BU289:CG289"/>
    <mergeCell ref="CH289:CW289"/>
    <mergeCell ref="CX289:DJ289"/>
    <mergeCell ref="DK289:DW289"/>
    <mergeCell ref="DX288:EJ288"/>
    <mergeCell ref="A289:AJ289"/>
    <mergeCell ref="AK289:AP289"/>
    <mergeCell ref="AQ289:BB289"/>
    <mergeCell ref="BC289:BT289"/>
    <mergeCell ref="BU288:CG288"/>
    <mergeCell ref="CH288:CW288"/>
    <mergeCell ref="CX288:DJ288"/>
    <mergeCell ref="DK288:DW288"/>
    <mergeCell ref="A288:AJ288"/>
    <mergeCell ref="ET110:FJ110"/>
    <mergeCell ref="A111:AM111"/>
    <mergeCell ref="AN111:AS111"/>
    <mergeCell ref="AT111:BI111"/>
    <mergeCell ref="BJ111:CE111"/>
    <mergeCell ref="CF111:CV111"/>
    <mergeCell ref="CW111:DM111"/>
    <mergeCell ref="AT110:BI110"/>
    <mergeCell ref="BJ110:CE110"/>
    <mergeCell ref="CW110:DM110"/>
    <mergeCell ref="AK288:AP288"/>
    <mergeCell ref="AQ288:BB288"/>
    <mergeCell ref="BC288:BT288"/>
    <mergeCell ref="A295:AJ295"/>
    <mergeCell ref="AK295:AP295"/>
    <mergeCell ref="AQ295:BB295"/>
    <mergeCell ref="BC295:BT295"/>
    <mergeCell ref="AK294:AP294"/>
    <mergeCell ref="AK290:AP290"/>
    <mergeCell ref="AK291:AP291"/>
    <mergeCell ref="EX151:FG151"/>
    <mergeCell ref="DX224:EJ224"/>
    <mergeCell ref="BU295:CG295"/>
    <mergeCell ref="CH295:CW295"/>
    <mergeCell ref="CH291:CW291"/>
    <mergeCell ref="CH287:CW287"/>
    <mergeCell ref="DK295:DW295"/>
    <mergeCell ref="BU282:CG282"/>
    <mergeCell ref="CH278:CW278"/>
    <mergeCell ref="BU280:CG280"/>
    <mergeCell ref="EX140:FJ140"/>
    <mergeCell ref="EX147:FJ147"/>
    <mergeCell ref="EX143:FJ143"/>
    <mergeCell ref="EX142:FJ142"/>
    <mergeCell ref="EX141:FJ141"/>
    <mergeCell ref="EX144:FJ144"/>
    <mergeCell ref="EX145:FJ145"/>
    <mergeCell ref="DX227:EJ227"/>
    <mergeCell ref="EK214:EW214"/>
    <mergeCell ref="DX214:EJ214"/>
    <mergeCell ref="EK204:EW204"/>
    <mergeCell ref="DX223:EJ223"/>
    <mergeCell ref="EK223:EW223"/>
    <mergeCell ref="DX213:EJ213"/>
    <mergeCell ref="DX218:EJ218"/>
    <mergeCell ref="DX220:EJ220"/>
    <mergeCell ref="DX219:EJ219"/>
    <mergeCell ref="EE58:ES58"/>
    <mergeCell ref="DX295:EJ295"/>
    <mergeCell ref="EK295:EW295"/>
    <mergeCell ref="EX295:FJ295"/>
    <mergeCell ref="CH222:EJ222"/>
    <mergeCell ref="CH292:CW292"/>
    <mergeCell ref="CH228:CW228"/>
    <mergeCell ref="CH231:CW231"/>
    <mergeCell ref="DK260:DW260"/>
    <mergeCell ref="CX259:DJ259"/>
    <mergeCell ref="CW50:DM50"/>
    <mergeCell ref="ET52:FG52"/>
    <mergeCell ref="ET51:FG51"/>
    <mergeCell ref="ET53:FG53"/>
    <mergeCell ref="CW53:DM53"/>
    <mergeCell ref="CW51:DM51"/>
    <mergeCell ref="DN51:ED51"/>
    <mergeCell ref="DN52:ED52"/>
    <mergeCell ref="CH255:CW255"/>
    <mergeCell ref="BU253:CG254"/>
    <mergeCell ref="BU255:CG255"/>
    <mergeCell ref="BU256:CG256"/>
    <mergeCell ref="CH256:CW256"/>
    <mergeCell ref="CX273:DJ273"/>
    <mergeCell ref="CX275:DJ275"/>
    <mergeCell ref="DK274:DW274"/>
    <mergeCell ref="CX258:DJ258"/>
    <mergeCell ref="DK259:DW259"/>
    <mergeCell ref="DK273:DW273"/>
    <mergeCell ref="CX272:DJ272"/>
    <mergeCell ref="DK268:DW268"/>
    <mergeCell ref="DK272:DW272"/>
    <mergeCell ref="CX268:DJ268"/>
    <mergeCell ref="CX153:DJ153"/>
    <mergeCell ref="CH143:CW143"/>
    <mergeCell ref="CX143:DJ143"/>
    <mergeCell ref="CH275:CW275"/>
    <mergeCell ref="CH274:CW274"/>
    <mergeCell ref="CI267:CW267"/>
    <mergeCell ref="CH268:CW268"/>
    <mergeCell ref="CH273:CW273"/>
    <mergeCell ref="CH271:EJ271"/>
    <mergeCell ref="CH269:CW269"/>
    <mergeCell ref="CF85:CV85"/>
    <mergeCell ref="CF88:CV88"/>
    <mergeCell ref="BJ77:CE77"/>
    <mergeCell ref="BJ82:CE82"/>
    <mergeCell ref="CF80:CV80"/>
    <mergeCell ref="BJ88:CE88"/>
    <mergeCell ref="BJ85:CE85"/>
    <mergeCell ref="BJ87:CE87"/>
    <mergeCell ref="BJ86:CE86"/>
    <mergeCell ref="BJ80:CE80"/>
    <mergeCell ref="CF55:CV55"/>
    <mergeCell ref="DK225:DW225"/>
    <mergeCell ref="AT76:BI76"/>
    <mergeCell ref="CH141:CW141"/>
    <mergeCell ref="CX224:DJ224"/>
    <mergeCell ref="BU213:CG213"/>
    <mergeCell ref="CX142:DJ142"/>
    <mergeCell ref="CX225:DJ225"/>
    <mergeCell ref="CF96:CV96"/>
    <mergeCell ref="AT75:BI75"/>
    <mergeCell ref="BJ54:CE54"/>
    <mergeCell ref="EE56:ES56"/>
    <mergeCell ref="EE57:ES57"/>
    <mergeCell ref="BJ56:CE56"/>
    <mergeCell ref="BJ55:CE55"/>
    <mergeCell ref="CW57:DM57"/>
    <mergeCell ref="BJ57:CE57"/>
    <mergeCell ref="CF56:CV56"/>
    <mergeCell ref="DN56:ED56"/>
    <mergeCell ref="CW56:DM56"/>
    <mergeCell ref="BJ53:CE53"/>
    <mergeCell ref="CF52:CV52"/>
    <mergeCell ref="CF53:CV53"/>
    <mergeCell ref="CW52:DM52"/>
    <mergeCell ref="AT54:BI54"/>
    <mergeCell ref="AT56:BI56"/>
    <mergeCell ref="AN53:AS53"/>
    <mergeCell ref="AN57:AS57"/>
    <mergeCell ref="AN54:AS54"/>
    <mergeCell ref="AN55:AS55"/>
    <mergeCell ref="AT55:BI55"/>
    <mergeCell ref="AT57:BI57"/>
    <mergeCell ref="AT53:BI53"/>
    <mergeCell ref="AN56:AS56"/>
    <mergeCell ref="AT45:BI45"/>
    <mergeCell ref="AT44:BI44"/>
    <mergeCell ref="AT33:BI33"/>
    <mergeCell ref="AT37:BI37"/>
    <mergeCell ref="AT36:BI36"/>
    <mergeCell ref="AT41:BI41"/>
    <mergeCell ref="AT34:BI34"/>
    <mergeCell ref="BJ40:CE40"/>
    <mergeCell ref="BJ39:CE39"/>
    <mergeCell ref="AT23:BI23"/>
    <mergeCell ref="AT29:BI29"/>
    <mergeCell ref="AT25:BI25"/>
    <mergeCell ref="BJ31:CE31"/>
    <mergeCell ref="AT31:BI31"/>
    <mergeCell ref="BJ36:CE36"/>
    <mergeCell ref="BJ34:CE34"/>
    <mergeCell ref="BJ28:CE28"/>
    <mergeCell ref="BJ22:CE22"/>
    <mergeCell ref="DN36:ED36"/>
    <mergeCell ref="CW36:DM36"/>
    <mergeCell ref="CW37:DM37"/>
    <mergeCell ref="DN33:ED33"/>
    <mergeCell ref="DN34:ED34"/>
    <mergeCell ref="DN35:ED35"/>
    <mergeCell ref="CW35:DM35"/>
    <mergeCell ref="CW33:DM33"/>
    <mergeCell ref="DN37:ED37"/>
    <mergeCell ref="EE41:ES41"/>
    <mergeCell ref="EE42:ES42"/>
    <mergeCell ref="EE47:ES47"/>
    <mergeCell ref="ET48:FG48"/>
    <mergeCell ref="ET42:FJ42"/>
    <mergeCell ref="ET46:FJ46"/>
    <mergeCell ref="ET44:FJ44"/>
    <mergeCell ref="ET45:FJ45"/>
    <mergeCell ref="ET43:FJ43"/>
    <mergeCell ref="ET47:FJ47"/>
    <mergeCell ref="EX211:FJ211"/>
    <mergeCell ref="EX213:FJ213"/>
    <mergeCell ref="EK212:EW212"/>
    <mergeCell ref="EX208:FJ208"/>
    <mergeCell ref="EK208:EW208"/>
    <mergeCell ref="EX212:FG212"/>
    <mergeCell ref="EK209:EW209"/>
    <mergeCell ref="EX209:FJ209"/>
    <mergeCell ref="EK210:EW210"/>
    <mergeCell ref="EK213:EW213"/>
    <mergeCell ref="EX259:FG259"/>
    <mergeCell ref="EX260:FG260"/>
    <mergeCell ref="EX249:FG249"/>
    <mergeCell ref="EX246:FG246"/>
    <mergeCell ref="EX258:FG258"/>
    <mergeCell ref="EX248:FG248"/>
    <mergeCell ref="EX257:FG257"/>
    <mergeCell ref="EX256:FJ256"/>
    <mergeCell ref="EK260:EW260"/>
    <mergeCell ref="EK262:EW262"/>
    <mergeCell ref="EK261:EW261"/>
    <mergeCell ref="EK271:FJ271"/>
    <mergeCell ref="EX267:FE267"/>
    <mergeCell ref="EX263:FJ263"/>
    <mergeCell ref="EK266:EW266"/>
    <mergeCell ref="EX266:FJ266"/>
    <mergeCell ref="EK265:EW265"/>
    <mergeCell ref="EX264:FJ264"/>
    <mergeCell ref="CX218:DJ218"/>
    <mergeCell ref="DK218:DW218"/>
    <mergeCell ref="EK215:EW215"/>
    <mergeCell ref="DK215:DW215"/>
    <mergeCell ref="CX215:DJ215"/>
    <mergeCell ref="CX243:DJ243"/>
    <mergeCell ref="CX232:DJ232"/>
    <mergeCell ref="CX235:DJ235"/>
    <mergeCell ref="DK243:DW243"/>
    <mergeCell ref="DK238:DW238"/>
    <mergeCell ref="DK237:DW237"/>
    <mergeCell ref="DK236:DW236"/>
    <mergeCell ref="CX241:DJ241"/>
    <mergeCell ref="CX233:DJ233"/>
    <mergeCell ref="DK233:DW233"/>
    <mergeCell ref="EX214:FG214"/>
    <mergeCell ref="EX261:FJ261"/>
    <mergeCell ref="A252:FJ252"/>
    <mergeCell ref="AQ255:BB255"/>
    <mergeCell ref="CX244:DJ244"/>
    <mergeCell ref="CH246:CW246"/>
    <mergeCell ref="EK257:EW257"/>
    <mergeCell ref="EK250:EW250"/>
    <mergeCell ref="CH235:CW235"/>
    <mergeCell ref="DK232:DW232"/>
    <mergeCell ref="EX280:FJ280"/>
    <mergeCell ref="EX279:FJ279"/>
    <mergeCell ref="EX278:FJ278"/>
    <mergeCell ref="EX277:FJ277"/>
    <mergeCell ref="EX273:FJ273"/>
    <mergeCell ref="EK278:EW278"/>
    <mergeCell ref="EK277:EW277"/>
    <mergeCell ref="EK276:EW276"/>
    <mergeCell ref="EX276:FJ276"/>
    <mergeCell ref="EX275:FJ275"/>
    <mergeCell ref="EX274:FJ274"/>
    <mergeCell ref="EK274:EW274"/>
    <mergeCell ref="EK275:EW275"/>
    <mergeCell ref="EK273:EW273"/>
    <mergeCell ref="EX281:FJ281"/>
    <mergeCell ref="EX285:FG285"/>
    <mergeCell ref="EX284:FG284"/>
    <mergeCell ref="EX283:FJ283"/>
    <mergeCell ref="EX282:FJ282"/>
    <mergeCell ref="EX293:FJ293"/>
    <mergeCell ref="EX287:FJ287"/>
    <mergeCell ref="EX294:FJ294"/>
    <mergeCell ref="EX288:FJ288"/>
    <mergeCell ref="EX286:FJ286"/>
    <mergeCell ref="EX292:FJ292"/>
    <mergeCell ref="EX291:FJ291"/>
    <mergeCell ref="EX290:FJ290"/>
    <mergeCell ref="DX293:EJ293"/>
    <mergeCell ref="EX304:FJ304"/>
    <mergeCell ref="EK302:FJ302"/>
    <mergeCell ref="EK297:EW297"/>
    <mergeCell ref="EX297:FG297"/>
    <mergeCell ref="EK294:EW294"/>
    <mergeCell ref="DX294:EJ294"/>
    <mergeCell ref="EX298:FJ298"/>
    <mergeCell ref="CH302:EJ302"/>
    <mergeCell ref="EX296:FJ296"/>
    <mergeCell ref="EE319:ES319"/>
    <mergeCell ref="EK309:EW309"/>
    <mergeCell ref="DX311:EJ311"/>
    <mergeCell ref="EX307:FG307"/>
    <mergeCell ref="EK308:EW308"/>
    <mergeCell ref="EK307:EW307"/>
    <mergeCell ref="EX308:FJ308"/>
    <mergeCell ref="EX311:FJ311"/>
    <mergeCell ref="EK311:EW311"/>
    <mergeCell ref="EE318:ES318"/>
    <mergeCell ref="ET317:FJ317"/>
    <mergeCell ref="EE317:ES317"/>
    <mergeCell ref="ET54:FJ54"/>
    <mergeCell ref="EE55:ES55"/>
    <mergeCell ref="ET55:FJ55"/>
    <mergeCell ref="EE60:ES60"/>
    <mergeCell ref="EE59:ES59"/>
    <mergeCell ref="EE61:ES61"/>
    <mergeCell ref="ET112:FJ112"/>
    <mergeCell ref="EE112:ES112"/>
    <mergeCell ref="ET323:FJ323"/>
    <mergeCell ref="ET322:FJ322"/>
    <mergeCell ref="ET321:FJ321"/>
    <mergeCell ref="ET320:FJ320"/>
    <mergeCell ref="ET319:FJ319"/>
    <mergeCell ref="ET318:FJ318"/>
    <mergeCell ref="EX309:FJ309"/>
    <mergeCell ref="ET56:FJ56"/>
    <mergeCell ref="EK224:EW224"/>
    <mergeCell ref="EK228:EW228"/>
    <mergeCell ref="EK227:EW227"/>
    <mergeCell ref="EK226:EW226"/>
    <mergeCell ref="EE100:ES100"/>
    <mergeCell ref="DX243:EJ243"/>
    <mergeCell ref="CF40:CV40"/>
    <mergeCell ref="CW40:DM40"/>
    <mergeCell ref="AN43:AS43"/>
    <mergeCell ref="AT43:BI43"/>
    <mergeCell ref="CF43:CV43"/>
    <mergeCell ref="CF41:CV41"/>
    <mergeCell ref="AT42:BI42"/>
    <mergeCell ref="BJ42:CE42"/>
    <mergeCell ref="CF42:CV42"/>
    <mergeCell ref="BJ41:CE41"/>
    <mergeCell ref="A40:AM40"/>
    <mergeCell ref="AT38:BI38"/>
    <mergeCell ref="AN38:AS38"/>
    <mergeCell ref="A38:AM38"/>
    <mergeCell ref="AN39:AS39"/>
    <mergeCell ref="A39:AM39"/>
    <mergeCell ref="AT39:BI39"/>
    <mergeCell ref="AN40:AS40"/>
    <mergeCell ref="AT40:BI40"/>
    <mergeCell ref="AN37:AS37"/>
    <mergeCell ref="A34:AM34"/>
    <mergeCell ref="AN34:AS34"/>
    <mergeCell ref="A33:AM33"/>
    <mergeCell ref="A37:AM37"/>
    <mergeCell ref="A35:AM35"/>
    <mergeCell ref="AN35:AS35"/>
    <mergeCell ref="AN36:AS36"/>
    <mergeCell ref="A36:AM36"/>
    <mergeCell ref="AN33:AS33"/>
    <mergeCell ref="A28:AM28"/>
    <mergeCell ref="A26:AM26"/>
    <mergeCell ref="AN28:AS28"/>
    <mergeCell ref="AT20:BI20"/>
    <mergeCell ref="A21:AM21"/>
    <mergeCell ref="AN21:AS21"/>
    <mergeCell ref="A20:AM20"/>
    <mergeCell ref="AN20:AS20"/>
    <mergeCell ref="AT22:BI22"/>
    <mergeCell ref="A31:AM31"/>
    <mergeCell ref="A22:AM22"/>
    <mergeCell ref="A23:AM23"/>
    <mergeCell ref="AN23:AS23"/>
    <mergeCell ref="AN22:AS22"/>
    <mergeCell ref="A25:AM25"/>
    <mergeCell ref="AN26:AS26"/>
    <mergeCell ref="A27:AM27"/>
    <mergeCell ref="A24:AM24"/>
    <mergeCell ref="AN25:AS25"/>
    <mergeCell ref="BJ25:CE25"/>
    <mergeCell ref="AT27:BI27"/>
    <mergeCell ref="AT26:BI26"/>
    <mergeCell ref="CF39:CV39"/>
    <mergeCell ref="AT28:BI28"/>
    <mergeCell ref="BJ37:CE37"/>
    <mergeCell ref="BJ38:CE38"/>
    <mergeCell ref="AT30:BI30"/>
    <mergeCell ref="BJ30:CE30"/>
    <mergeCell ref="CF38:CV38"/>
    <mergeCell ref="CW55:DM55"/>
    <mergeCell ref="CW49:DM49"/>
    <mergeCell ref="CF51:CV51"/>
    <mergeCell ref="CW64:DM64"/>
    <mergeCell ref="CW58:DM58"/>
    <mergeCell ref="CW62:DM62"/>
    <mergeCell ref="CW59:DM59"/>
    <mergeCell ref="CW63:DM63"/>
    <mergeCell ref="CW54:DM54"/>
    <mergeCell ref="CF54:CV54"/>
    <mergeCell ref="CW45:DM45"/>
    <mergeCell ref="CW44:DM44"/>
    <mergeCell ref="CF46:CV46"/>
    <mergeCell ref="CW92:DM92"/>
    <mergeCell ref="CF63:CV63"/>
    <mergeCell ref="CF62:CV62"/>
    <mergeCell ref="CF59:CV59"/>
    <mergeCell ref="CW65:DM65"/>
    <mergeCell ref="CW73:DM73"/>
    <mergeCell ref="CF67:CV67"/>
    <mergeCell ref="AN46:AS46"/>
    <mergeCell ref="CW47:DM47"/>
    <mergeCell ref="CF49:CV49"/>
    <mergeCell ref="CW48:DM48"/>
    <mergeCell ref="CW46:DM46"/>
    <mergeCell ref="BJ47:CE47"/>
    <mergeCell ref="AT47:BI47"/>
    <mergeCell ref="AT49:BI49"/>
    <mergeCell ref="AT46:BI46"/>
    <mergeCell ref="CF47:CV47"/>
    <mergeCell ref="AT51:BI51"/>
    <mergeCell ref="BJ51:CE51"/>
    <mergeCell ref="AT48:BI48"/>
    <mergeCell ref="AN52:AS52"/>
    <mergeCell ref="AT52:BI52"/>
    <mergeCell ref="AT50:BI50"/>
    <mergeCell ref="BJ50:CE50"/>
    <mergeCell ref="A50:AM50"/>
    <mergeCell ref="AN50:AS50"/>
    <mergeCell ref="A49:AM49"/>
    <mergeCell ref="CF50:CV50"/>
    <mergeCell ref="A41:AM41"/>
    <mergeCell ref="AN41:AS41"/>
    <mergeCell ref="AN45:AS45"/>
    <mergeCell ref="CF48:CV48"/>
    <mergeCell ref="CF45:CV45"/>
    <mergeCell ref="CF44:CV44"/>
    <mergeCell ref="AN47:AS47"/>
    <mergeCell ref="AN42:AS42"/>
    <mergeCell ref="A43:AM43"/>
    <mergeCell ref="A45:AM45"/>
    <mergeCell ref="DN38:ED38"/>
    <mergeCell ref="EE33:ES33"/>
    <mergeCell ref="DN39:ED39"/>
    <mergeCell ref="CW39:DM39"/>
    <mergeCell ref="EE35:ES35"/>
    <mergeCell ref="EE38:ES38"/>
    <mergeCell ref="EE37:ES37"/>
    <mergeCell ref="EE36:ES36"/>
    <mergeCell ref="EE39:ES39"/>
    <mergeCell ref="CW38:DM38"/>
    <mergeCell ref="DN40:ED40"/>
    <mergeCell ref="DN42:ED42"/>
    <mergeCell ref="CW43:DM43"/>
    <mergeCell ref="DN43:ED43"/>
    <mergeCell ref="CW42:DM42"/>
    <mergeCell ref="DN41:ED41"/>
    <mergeCell ref="CW41:DM41"/>
    <mergeCell ref="DN47:ED47"/>
    <mergeCell ref="DN49:ED49"/>
    <mergeCell ref="DN44:ED44"/>
    <mergeCell ref="EE54:ES54"/>
    <mergeCell ref="EE53:ES53"/>
    <mergeCell ref="EE48:ES48"/>
    <mergeCell ref="EE51:ES51"/>
    <mergeCell ref="EE52:ES52"/>
    <mergeCell ref="EE49:ES49"/>
    <mergeCell ref="EE50:ES50"/>
    <mergeCell ref="DN57:ED57"/>
    <mergeCell ref="DN62:ED62"/>
    <mergeCell ref="DN61:ED61"/>
    <mergeCell ref="EE40:ES40"/>
    <mergeCell ref="DN48:ED48"/>
    <mergeCell ref="DN58:ED58"/>
    <mergeCell ref="EE44:ES44"/>
    <mergeCell ref="EE45:ES45"/>
    <mergeCell ref="EE46:ES46"/>
    <mergeCell ref="EE43:ES43"/>
    <mergeCell ref="DN59:ED59"/>
    <mergeCell ref="CF112:CV112"/>
    <mergeCell ref="CX140:DJ140"/>
    <mergeCell ref="CX128:DJ128"/>
    <mergeCell ref="CX129:DJ129"/>
    <mergeCell ref="CX134:DJ134"/>
    <mergeCell ref="CX135:DJ135"/>
    <mergeCell ref="CW71:DM71"/>
    <mergeCell ref="CW67:DM67"/>
    <mergeCell ref="DN64:ED64"/>
    <mergeCell ref="CX119:DJ119"/>
    <mergeCell ref="CX117:DJ117"/>
    <mergeCell ref="CF77:CV77"/>
    <mergeCell ref="CF82:CV82"/>
    <mergeCell ref="CF104:CV104"/>
    <mergeCell ref="CF100:CV100"/>
    <mergeCell ref="CF91:CV91"/>
    <mergeCell ref="CF95:CV95"/>
    <mergeCell ref="CF81:CV81"/>
    <mergeCell ref="CF79:CV79"/>
    <mergeCell ref="DN65:ED65"/>
    <mergeCell ref="DN60:ED60"/>
    <mergeCell ref="CX147:DJ147"/>
    <mergeCell ref="DN63:ED63"/>
    <mergeCell ref="CW96:DM96"/>
    <mergeCell ref="CX139:DJ139"/>
    <mergeCell ref="CH139:CW139"/>
    <mergeCell ref="CF102:CV102"/>
    <mergeCell ref="CX124:DJ124"/>
    <mergeCell ref="DK122:DW122"/>
    <mergeCell ref="BU201:CG201"/>
    <mergeCell ref="BU205:CG205"/>
    <mergeCell ref="BU203:CG203"/>
    <mergeCell ref="BU191:CG191"/>
    <mergeCell ref="BU193:CG193"/>
    <mergeCell ref="BU196:CG196"/>
    <mergeCell ref="BU195:CG195"/>
    <mergeCell ref="CX226:DJ226"/>
    <mergeCell ref="CX227:DJ227"/>
    <mergeCell ref="CX236:DJ236"/>
    <mergeCell ref="DK226:DW226"/>
    <mergeCell ref="DK227:DW227"/>
    <mergeCell ref="DK235:DW235"/>
    <mergeCell ref="CX231:DJ231"/>
    <mergeCell ref="DK231:DW231"/>
    <mergeCell ref="CX234:DJ234"/>
    <mergeCell ref="DK234:DW234"/>
    <mergeCell ref="AK240:AP241"/>
    <mergeCell ref="AK243:AP243"/>
    <mergeCell ref="AK245:AP245"/>
    <mergeCell ref="AQ235:BB235"/>
    <mergeCell ref="AQ242:BB242"/>
    <mergeCell ref="AQ243:BB243"/>
    <mergeCell ref="AQ244:BB244"/>
    <mergeCell ref="AQ236:BB236"/>
    <mergeCell ref="AQ240:BB241"/>
    <mergeCell ref="AK236:AP236"/>
    <mergeCell ref="AQ248:BB248"/>
    <mergeCell ref="AK248:AP248"/>
    <mergeCell ref="AK249:AP249"/>
    <mergeCell ref="A247:AJ247"/>
    <mergeCell ref="AQ247:BB247"/>
    <mergeCell ref="AK247:AP247"/>
    <mergeCell ref="A217:AJ217"/>
    <mergeCell ref="A215:AJ215"/>
    <mergeCell ref="A249:AJ249"/>
    <mergeCell ref="A248:AJ248"/>
    <mergeCell ref="A240:AJ241"/>
    <mergeCell ref="A246:AJ246"/>
    <mergeCell ref="A225:AJ225"/>
    <mergeCell ref="A219:AJ219"/>
    <mergeCell ref="A218:AJ218"/>
    <mergeCell ref="CH223:CW223"/>
    <mergeCell ref="BC225:BT225"/>
    <mergeCell ref="BC226:BT226"/>
    <mergeCell ref="A220:AJ220"/>
    <mergeCell ref="BC216:BT216"/>
    <mergeCell ref="AQ217:BB217"/>
    <mergeCell ref="BC217:BT217"/>
    <mergeCell ref="AQ213:BB213"/>
    <mergeCell ref="BC202:BR202"/>
    <mergeCell ref="BC201:BR201"/>
    <mergeCell ref="AQ204:BB204"/>
    <mergeCell ref="BC207:BT208"/>
    <mergeCell ref="BC204:BT204"/>
    <mergeCell ref="AQ205:BB205"/>
    <mergeCell ref="AQ207:BB208"/>
    <mergeCell ref="BC205:BT205"/>
    <mergeCell ref="BC203:BT203"/>
    <mergeCell ref="AQ203:BB203"/>
    <mergeCell ref="BC213:BT213"/>
    <mergeCell ref="BC212:BR212"/>
    <mergeCell ref="BC214:BR214"/>
    <mergeCell ref="BU214:CG214"/>
    <mergeCell ref="BU212:CG212"/>
    <mergeCell ref="AK215:AP215"/>
    <mergeCell ref="AQ214:BB214"/>
    <mergeCell ref="A203:AJ203"/>
    <mergeCell ref="AK207:AP208"/>
    <mergeCell ref="AK205:AP205"/>
    <mergeCell ref="AK213:AP213"/>
    <mergeCell ref="A209:AJ209"/>
    <mergeCell ref="A211:AJ211"/>
    <mergeCell ref="A210:AJ210"/>
    <mergeCell ref="AQ212:BB212"/>
    <mergeCell ref="AK200:AP200"/>
    <mergeCell ref="AK211:AP211"/>
    <mergeCell ref="AK212:AP212"/>
    <mergeCell ref="A213:AJ213"/>
    <mergeCell ref="A212:AJ212"/>
    <mergeCell ref="A207:AJ208"/>
    <mergeCell ref="A202:AJ202"/>
    <mergeCell ref="A200:AJ200"/>
    <mergeCell ref="A201:AJ201"/>
    <mergeCell ref="A205:AJ205"/>
    <mergeCell ref="BC175:BT175"/>
    <mergeCell ref="BC171:BT171"/>
    <mergeCell ref="BC178:BT178"/>
    <mergeCell ref="BC177:BT177"/>
    <mergeCell ref="BC176:BR176"/>
    <mergeCell ref="BC173:BT174"/>
    <mergeCell ref="BU151:CG151"/>
    <mergeCell ref="CX157:DJ157"/>
    <mergeCell ref="CH155:CW155"/>
    <mergeCell ref="CX155:DJ155"/>
    <mergeCell ref="CX156:DJ156"/>
    <mergeCell ref="CH156:CW156"/>
    <mergeCell ref="CH151:CW151"/>
    <mergeCell ref="CI152:CW152"/>
    <mergeCell ref="BU152:CG152"/>
    <mergeCell ref="CH154:CW154"/>
    <mergeCell ref="AK166:AP166"/>
    <mergeCell ref="AK167:AP167"/>
    <mergeCell ref="AQ166:BB166"/>
    <mergeCell ref="BU171:CG171"/>
    <mergeCell ref="AQ168:BB168"/>
    <mergeCell ref="AQ189:BB190"/>
    <mergeCell ref="A198:AJ198"/>
    <mergeCell ref="AQ197:BB197"/>
    <mergeCell ref="A196:AJ196"/>
    <mergeCell ref="A195:AJ195"/>
    <mergeCell ref="AQ193:BB193"/>
    <mergeCell ref="AQ192:BB192"/>
    <mergeCell ref="A193:AJ193"/>
    <mergeCell ref="A192:AJ192"/>
    <mergeCell ref="A197:AJ197"/>
    <mergeCell ref="CX168:DJ168"/>
    <mergeCell ref="CG163:CX163"/>
    <mergeCell ref="BU167:CG167"/>
    <mergeCell ref="CX158:DJ158"/>
    <mergeCell ref="CX159:DJ159"/>
    <mergeCell ref="CH160:CW160"/>
    <mergeCell ref="BU161:CG161"/>
    <mergeCell ref="BU158:CG158"/>
    <mergeCell ref="BU160:CG160"/>
    <mergeCell ref="CH174:CW174"/>
    <mergeCell ref="BU162:CG162"/>
    <mergeCell ref="BU170:CG170"/>
    <mergeCell ref="BU164:CG165"/>
    <mergeCell ref="CH170:CW170"/>
    <mergeCell ref="CH165:CW165"/>
    <mergeCell ref="A172:CD172"/>
    <mergeCell ref="A170:AJ170"/>
    <mergeCell ref="A166:AJ166"/>
    <mergeCell ref="BC166:BT166"/>
    <mergeCell ref="CH150:CW150"/>
    <mergeCell ref="BC162:BR162"/>
    <mergeCell ref="BC161:BR161"/>
    <mergeCell ref="BU169:CG169"/>
    <mergeCell ref="BU166:CG166"/>
    <mergeCell ref="BC153:BR153"/>
    <mergeCell ref="BC159:BR159"/>
    <mergeCell ref="BU150:CG150"/>
    <mergeCell ref="BU156:CG156"/>
    <mergeCell ref="BU155:CG155"/>
    <mergeCell ref="BU178:CG178"/>
    <mergeCell ref="CH181:CW181"/>
    <mergeCell ref="CH179:CW179"/>
    <mergeCell ref="CH178:CW178"/>
    <mergeCell ref="BU181:CG181"/>
    <mergeCell ref="CH184:CW184"/>
    <mergeCell ref="CH190:CW190"/>
    <mergeCell ref="CH186:CW186"/>
    <mergeCell ref="BC179:BT179"/>
    <mergeCell ref="BU179:CG179"/>
    <mergeCell ref="BC181:BR181"/>
    <mergeCell ref="BC180:BT180"/>
    <mergeCell ref="BU189:CG190"/>
    <mergeCell ref="BC183:BR183"/>
    <mergeCell ref="BU186:CG186"/>
    <mergeCell ref="BC197:BT197"/>
    <mergeCell ref="BU192:CG192"/>
    <mergeCell ref="BC193:BT193"/>
    <mergeCell ref="CH194:CW194"/>
    <mergeCell ref="CH196:CW196"/>
    <mergeCell ref="CH195:CW195"/>
    <mergeCell ref="BC196:BT196"/>
    <mergeCell ref="BC194:BT194"/>
    <mergeCell ref="BC192:BT192"/>
    <mergeCell ref="BC195:BT195"/>
    <mergeCell ref="A199:AJ199"/>
    <mergeCell ref="A221:BH221"/>
    <mergeCell ref="A214:AJ214"/>
    <mergeCell ref="A216:AJ216"/>
    <mergeCell ref="AK218:AP218"/>
    <mergeCell ref="BC220:BT220"/>
    <mergeCell ref="BC219:BT219"/>
    <mergeCell ref="AK220:AP220"/>
    <mergeCell ref="AK219:AP219"/>
    <mergeCell ref="AQ215:BB215"/>
    <mergeCell ref="A226:AJ226"/>
    <mergeCell ref="A222:AJ223"/>
    <mergeCell ref="A224:AJ224"/>
    <mergeCell ref="AQ224:BB224"/>
    <mergeCell ref="AQ222:BB223"/>
    <mergeCell ref="AQ226:BB226"/>
    <mergeCell ref="AQ225:BB225"/>
    <mergeCell ref="AK225:AP225"/>
    <mergeCell ref="AK224:AP224"/>
    <mergeCell ref="AK222:AP223"/>
    <mergeCell ref="AK227:AP227"/>
    <mergeCell ref="AK231:AP231"/>
    <mergeCell ref="AQ231:BB231"/>
    <mergeCell ref="AQ228:BB228"/>
    <mergeCell ref="AK228:AP228"/>
    <mergeCell ref="AK229:AP229"/>
    <mergeCell ref="AQ227:BB227"/>
    <mergeCell ref="AK246:AP246"/>
    <mergeCell ref="AQ246:BB246"/>
    <mergeCell ref="AQ245:BB245"/>
    <mergeCell ref="AK242:AP242"/>
    <mergeCell ref="AK244:AP244"/>
    <mergeCell ref="A194:AJ194"/>
    <mergeCell ref="AK204:AP204"/>
    <mergeCell ref="AK203:AP203"/>
    <mergeCell ref="AK198:AP198"/>
    <mergeCell ref="AK202:AP202"/>
    <mergeCell ref="AK195:AP195"/>
    <mergeCell ref="AK196:AP196"/>
    <mergeCell ref="AK201:AP201"/>
    <mergeCell ref="AK197:AP197"/>
    <mergeCell ref="AK194:AP194"/>
    <mergeCell ref="BC227:BR227"/>
    <mergeCell ref="BC229:BR229"/>
    <mergeCell ref="AQ218:BB218"/>
    <mergeCell ref="BC222:BT223"/>
    <mergeCell ref="AQ220:BB220"/>
    <mergeCell ref="BC228:BR228"/>
    <mergeCell ref="AQ229:BB229"/>
    <mergeCell ref="BC218:BT218"/>
    <mergeCell ref="BC224:BT224"/>
    <mergeCell ref="AK217:AP217"/>
    <mergeCell ref="AQ216:BB216"/>
    <mergeCell ref="AQ219:BB219"/>
    <mergeCell ref="AK235:AP235"/>
    <mergeCell ref="AK230:AP230"/>
    <mergeCell ref="AQ230:BB230"/>
    <mergeCell ref="AK226:AP226"/>
    <mergeCell ref="AK216:AP216"/>
    <mergeCell ref="AK232:AP232"/>
    <mergeCell ref="AQ232:BB232"/>
    <mergeCell ref="AQ198:BB198"/>
    <mergeCell ref="AK199:AP199"/>
    <mergeCell ref="AK210:AP210"/>
    <mergeCell ref="AQ209:BB209"/>
    <mergeCell ref="AQ202:BB202"/>
    <mergeCell ref="AQ210:BB210"/>
    <mergeCell ref="AQ200:BB200"/>
    <mergeCell ref="AK209:AP209"/>
    <mergeCell ref="AQ199:BB199"/>
    <mergeCell ref="AQ201:BB201"/>
    <mergeCell ref="AK214:AP214"/>
    <mergeCell ref="A235:AJ235"/>
    <mergeCell ref="A227:AJ227"/>
    <mergeCell ref="A231:AJ231"/>
    <mergeCell ref="A232:AJ232"/>
    <mergeCell ref="A234:AJ234"/>
    <mergeCell ref="A233:AJ233"/>
    <mergeCell ref="A229:AJ229"/>
    <mergeCell ref="A230:AJ230"/>
    <mergeCell ref="A228:AJ228"/>
    <mergeCell ref="A244:AJ244"/>
    <mergeCell ref="A242:AJ242"/>
    <mergeCell ref="A243:AJ243"/>
    <mergeCell ref="A237:AJ237"/>
    <mergeCell ref="A238:AJ238"/>
    <mergeCell ref="A245:AJ245"/>
    <mergeCell ref="A186:AJ186"/>
    <mergeCell ref="A191:AJ191"/>
    <mergeCell ref="AK189:AP190"/>
    <mergeCell ref="A187:FG187"/>
    <mergeCell ref="AQ191:BB191"/>
    <mergeCell ref="BC189:BT190"/>
    <mergeCell ref="DK190:DW190"/>
    <mergeCell ref="DK191:DW191"/>
    <mergeCell ref="EK186:EW186"/>
    <mergeCell ref="A189:AJ190"/>
    <mergeCell ref="AK180:AP180"/>
    <mergeCell ref="AK179:AP179"/>
    <mergeCell ref="AK178:AP178"/>
    <mergeCell ref="A180:AJ180"/>
    <mergeCell ref="A179:AJ179"/>
    <mergeCell ref="A183:AJ183"/>
    <mergeCell ref="A182:AJ182"/>
    <mergeCell ref="A184:AJ184"/>
    <mergeCell ref="A185:AJ185"/>
    <mergeCell ref="AQ178:BB178"/>
    <mergeCell ref="AK177:AP177"/>
    <mergeCell ref="AK192:AP192"/>
    <mergeCell ref="AK186:AP186"/>
    <mergeCell ref="AK191:AP191"/>
    <mergeCell ref="AK185:AP185"/>
    <mergeCell ref="AK183:AP183"/>
    <mergeCell ref="AK181:AP181"/>
    <mergeCell ref="AQ181:BB181"/>
    <mergeCell ref="AQ180:BB180"/>
    <mergeCell ref="AQ176:BB176"/>
    <mergeCell ref="AK176:AP176"/>
    <mergeCell ref="AK169:AP169"/>
    <mergeCell ref="AK175:AP175"/>
    <mergeCell ref="AK173:AP174"/>
    <mergeCell ref="AQ173:BB174"/>
    <mergeCell ref="AK171:AP171"/>
    <mergeCell ref="AK170:AP170"/>
    <mergeCell ref="AQ171:BB171"/>
    <mergeCell ref="A167:AJ167"/>
    <mergeCell ref="A169:AJ169"/>
    <mergeCell ref="BC170:BT170"/>
    <mergeCell ref="AQ169:BB169"/>
    <mergeCell ref="BC169:BR169"/>
    <mergeCell ref="BC168:BT168"/>
    <mergeCell ref="AQ170:BB170"/>
    <mergeCell ref="BC167:BR167"/>
    <mergeCell ref="AK156:AP156"/>
    <mergeCell ref="AQ155:BB155"/>
    <mergeCell ref="A177:AJ177"/>
    <mergeCell ref="A178:AJ178"/>
    <mergeCell ref="A164:AJ165"/>
    <mergeCell ref="A168:AJ168"/>
    <mergeCell ref="A171:AJ171"/>
    <mergeCell ref="A176:AJ176"/>
    <mergeCell ref="A173:AJ174"/>
    <mergeCell ref="A175:AJ175"/>
    <mergeCell ref="A152:AH152"/>
    <mergeCell ref="AK158:AP158"/>
    <mergeCell ref="AK164:AP165"/>
    <mergeCell ref="AK152:BB152"/>
    <mergeCell ref="A153:AJ153"/>
    <mergeCell ref="AQ153:BB153"/>
    <mergeCell ref="AK154:AP154"/>
    <mergeCell ref="AK155:AP155"/>
    <mergeCell ref="A159:AJ159"/>
    <mergeCell ref="A156:AJ156"/>
    <mergeCell ref="A149:AJ149"/>
    <mergeCell ref="AK118:AP118"/>
    <mergeCell ref="A120:AJ120"/>
    <mergeCell ref="A129:AJ129"/>
    <mergeCell ref="A141:AJ141"/>
    <mergeCell ref="AK141:AP141"/>
    <mergeCell ref="AK143:AP143"/>
    <mergeCell ref="A145:AJ145"/>
    <mergeCell ref="AK135:AP135"/>
    <mergeCell ref="A135:AJ135"/>
    <mergeCell ref="A146:AJ146"/>
    <mergeCell ref="AK145:AP145"/>
    <mergeCell ref="AK125:AP125"/>
    <mergeCell ref="BC136:BT136"/>
    <mergeCell ref="BC144:BT144"/>
    <mergeCell ref="BC146:BT146"/>
    <mergeCell ref="AQ136:BB136"/>
    <mergeCell ref="AQ135:BB135"/>
    <mergeCell ref="AQ137:BB137"/>
    <mergeCell ref="A132:CF132"/>
    <mergeCell ref="AQ120:BB120"/>
    <mergeCell ref="BU145:CG145"/>
    <mergeCell ref="BU135:CG135"/>
    <mergeCell ref="BU129:CG129"/>
    <mergeCell ref="BU143:CG143"/>
    <mergeCell ref="BC135:BT135"/>
    <mergeCell ref="AS129:BB129"/>
    <mergeCell ref="AQ144:BB144"/>
    <mergeCell ref="AQ131:BB131"/>
    <mergeCell ref="BU133:CG134"/>
    <mergeCell ref="AK120:AP120"/>
    <mergeCell ref="AQ125:BB125"/>
    <mergeCell ref="BC126:BR126"/>
    <mergeCell ref="BC122:BT122"/>
    <mergeCell ref="AQ122:BB122"/>
    <mergeCell ref="AK121:AP121"/>
    <mergeCell ref="AQ121:BB121"/>
    <mergeCell ref="AK126:AP126"/>
    <mergeCell ref="BU118:CG118"/>
    <mergeCell ref="CF109:CV109"/>
    <mergeCell ref="AT112:BI112"/>
    <mergeCell ref="BJ112:CE112"/>
    <mergeCell ref="A115:FJ115"/>
    <mergeCell ref="CF113:CV113"/>
    <mergeCell ref="AN113:AS113"/>
    <mergeCell ref="A113:AM113"/>
    <mergeCell ref="DN111:ED111"/>
    <mergeCell ref="EE111:ES111"/>
    <mergeCell ref="CF110:CV110"/>
    <mergeCell ref="A110:AM110"/>
    <mergeCell ref="BJ89:CE89"/>
    <mergeCell ref="CF92:CV92"/>
    <mergeCell ref="A105:AM105"/>
    <mergeCell ref="AT104:BI104"/>
    <mergeCell ref="A101:AM101"/>
    <mergeCell ref="AN102:AS102"/>
    <mergeCell ref="A96:AM96"/>
    <mergeCell ref="AN110:AS110"/>
    <mergeCell ref="BJ81:CE81"/>
    <mergeCell ref="BJ78:CE78"/>
    <mergeCell ref="CF66:CV66"/>
    <mergeCell ref="BJ61:CE61"/>
    <mergeCell ref="CF61:CV61"/>
    <mergeCell ref="CF64:CV64"/>
    <mergeCell ref="BJ63:CE63"/>
    <mergeCell ref="BJ64:CE64"/>
    <mergeCell ref="BJ66:CE66"/>
    <mergeCell ref="CF74:CV74"/>
    <mergeCell ref="CF57:CV57"/>
    <mergeCell ref="BJ59:CE59"/>
    <mergeCell ref="BJ60:CE60"/>
    <mergeCell ref="CF60:CV60"/>
    <mergeCell ref="CF58:CV58"/>
    <mergeCell ref="BJ58:CE58"/>
    <mergeCell ref="CF65:CV65"/>
    <mergeCell ref="AN96:AS96"/>
    <mergeCell ref="A109:AM109"/>
    <mergeCell ref="AN109:AS109"/>
    <mergeCell ref="A102:AM102"/>
    <mergeCell ref="A108:AM108"/>
    <mergeCell ref="AN108:AS108"/>
    <mergeCell ref="AN107:AS107"/>
    <mergeCell ref="A106:AM106"/>
    <mergeCell ref="AN105:AS105"/>
    <mergeCell ref="A98:AM98"/>
    <mergeCell ref="A99:AM99"/>
    <mergeCell ref="A97:AM97"/>
    <mergeCell ref="AN100:AS100"/>
    <mergeCell ref="AN99:AS99"/>
    <mergeCell ref="A100:AM100"/>
    <mergeCell ref="AT78:BI78"/>
    <mergeCell ref="A78:AM78"/>
    <mergeCell ref="A85:AM85"/>
    <mergeCell ref="A89:AM89"/>
    <mergeCell ref="AT87:BI87"/>
    <mergeCell ref="AT86:BI86"/>
    <mergeCell ref="AN80:AS80"/>
    <mergeCell ref="AT82:BI82"/>
    <mergeCell ref="AN85:AS85"/>
    <mergeCell ref="AN81:AS81"/>
    <mergeCell ref="AT105:BI105"/>
    <mergeCell ref="BJ107:CE107"/>
    <mergeCell ref="A112:AM112"/>
    <mergeCell ref="A107:AM107"/>
    <mergeCell ref="BJ108:CE108"/>
    <mergeCell ref="BJ105:CE105"/>
    <mergeCell ref="BJ106:CE106"/>
    <mergeCell ref="AT109:BI109"/>
    <mergeCell ref="AT108:BI108"/>
    <mergeCell ref="BJ109:CE109"/>
    <mergeCell ref="AT77:BI77"/>
    <mergeCell ref="AN77:AS77"/>
    <mergeCell ref="AN104:AS104"/>
    <mergeCell ref="A104:AM104"/>
    <mergeCell ref="AT79:BI79"/>
    <mergeCell ref="A79:AM79"/>
    <mergeCell ref="AN79:AS79"/>
    <mergeCell ref="AN78:AS78"/>
    <mergeCell ref="A80:AM80"/>
    <mergeCell ref="AN88:AS88"/>
    <mergeCell ref="CH119:CW119"/>
    <mergeCell ref="AN106:AS106"/>
    <mergeCell ref="CW113:DM113"/>
    <mergeCell ref="CW107:DM107"/>
    <mergeCell ref="CW108:DM108"/>
    <mergeCell ref="AN112:AS112"/>
    <mergeCell ref="BC118:BT118"/>
    <mergeCell ref="AT106:BI106"/>
    <mergeCell ref="AT107:BI107"/>
    <mergeCell ref="AT113:BI113"/>
    <mergeCell ref="A116:AJ117"/>
    <mergeCell ref="BC116:BT117"/>
    <mergeCell ref="A119:AJ119"/>
    <mergeCell ref="AQ118:BB118"/>
    <mergeCell ref="BC119:BT119"/>
    <mergeCell ref="AT116:BB117"/>
    <mergeCell ref="AQ119:BB119"/>
    <mergeCell ref="AK119:AP119"/>
    <mergeCell ref="AK116:AP117"/>
    <mergeCell ref="A118:AJ118"/>
    <mergeCell ref="A62:AM62"/>
    <mergeCell ref="A71:AM71"/>
    <mergeCell ref="AN63:AS63"/>
    <mergeCell ref="AN64:AS64"/>
    <mergeCell ref="AN65:AS65"/>
    <mergeCell ref="AN69:AS69"/>
    <mergeCell ref="A64:AM64"/>
    <mergeCell ref="A68:AM68"/>
    <mergeCell ref="AN67:AS67"/>
    <mergeCell ref="A72:AM72"/>
    <mergeCell ref="A65:AM65"/>
    <mergeCell ref="AN70:AS70"/>
    <mergeCell ref="A67:AM67"/>
    <mergeCell ref="A70:AM70"/>
    <mergeCell ref="A69:AM69"/>
    <mergeCell ref="AN66:AS66"/>
    <mergeCell ref="A66:AM66"/>
    <mergeCell ref="AN71:AS71"/>
    <mergeCell ref="AN68:AS68"/>
    <mergeCell ref="A58:AM58"/>
    <mergeCell ref="A63:AM63"/>
    <mergeCell ref="A60:AM60"/>
    <mergeCell ref="A44:AM44"/>
    <mergeCell ref="A54:AM54"/>
    <mergeCell ref="A59:AM59"/>
    <mergeCell ref="A56:AM56"/>
    <mergeCell ref="A57:AM57"/>
    <mergeCell ref="A53:AM53"/>
    <mergeCell ref="A55:AM55"/>
    <mergeCell ref="AN44:AS44"/>
    <mergeCell ref="AN49:AS49"/>
    <mergeCell ref="A46:AM46"/>
    <mergeCell ref="A61:AM61"/>
    <mergeCell ref="AN48:AS48"/>
    <mergeCell ref="A47:AM47"/>
    <mergeCell ref="AN58:AS58"/>
    <mergeCell ref="A51:AM51"/>
    <mergeCell ref="AN51:AS51"/>
    <mergeCell ref="A52:AM52"/>
    <mergeCell ref="AN60:AS60"/>
    <mergeCell ref="AN62:AS62"/>
    <mergeCell ref="AN61:AS61"/>
    <mergeCell ref="AN59:AS59"/>
    <mergeCell ref="AN76:AS76"/>
    <mergeCell ref="AN73:AS73"/>
    <mergeCell ref="A75:AM75"/>
    <mergeCell ref="A73:AM73"/>
    <mergeCell ref="AN74:AS74"/>
    <mergeCell ref="A76:AM76"/>
    <mergeCell ref="AN75:AS75"/>
    <mergeCell ref="A74:AM74"/>
    <mergeCell ref="A77:AM77"/>
    <mergeCell ref="A90:AM90"/>
    <mergeCell ref="A91:AM91"/>
    <mergeCell ref="A88:AM88"/>
    <mergeCell ref="A81:AM81"/>
    <mergeCell ref="A82:AM82"/>
    <mergeCell ref="A83:AM83"/>
    <mergeCell ref="A84:AM84"/>
    <mergeCell ref="AN90:AS90"/>
    <mergeCell ref="A95:AK95"/>
    <mergeCell ref="A93:AK93"/>
    <mergeCell ref="A86:AK86"/>
    <mergeCell ref="A87:AK87"/>
    <mergeCell ref="AN92:AS92"/>
    <mergeCell ref="A94:AK94"/>
    <mergeCell ref="A92:AM92"/>
    <mergeCell ref="AT98:BI98"/>
    <mergeCell ref="AN98:AS98"/>
    <mergeCell ref="AT97:BI97"/>
    <mergeCell ref="AN97:AS97"/>
    <mergeCell ref="AT66:BI66"/>
    <mergeCell ref="DN106:ED106"/>
    <mergeCell ref="CW103:DM103"/>
    <mergeCell ref="CF97:CV97"/>
    <mergeCell ref="CF98:CV98"/>
    <mergeCell ref="CW101:DM101"/>
    <mergeCell ref="CW102:DM102"/>
    <mergeCell ref="CF101:CV101"/>
    <mergeCell ref="CW99:DM99"/>
    <mergeCell ref="CF103:CV103"/>
    <mergeCell ref="AT58:BI58"/>
    <mergeCell ref="AT59:BI59"/>
    <mergeCell ref="BJ65:CE65"/>
    <mergeCell ref="BJ62:CE62"/>
    <mergeCell ref="AT64:BI64"/>
    <mergeCell ref="AT60:BI60"/>
    <mergeCell ref="AT61:BI61"/>
    <mergeCell ref="AT63:BI63"/>
    <mergeCell ref="AT65:BI65"/>
    <mergeCell ref="AT62:BI62"/>
    <mergeCell ref="AT67:BI67"/>
    <mergeCell ref="CF69:CV69"/>
    <mergeCell ref="AT69:BI69"/>
    <mergeCell ref="CF99:CV99"/>
    <mergeCell ref="BJ69:CE69"/>
    <mergeCell ref="AT68:BI68"/>
    <mergeCell ref="AT89:BI89"/>
    <mergeCell ref="AT88:BI88"/>
    <mergeCell ref="BJ92:CE92"/>
    <mergeCell ref="AT99:BI99"/>
    <mergeCell ref="BJ72:CE72"/>
    <mergeCell ref="CH120:CW120"/>
    <mergeCell ref="CF105:CV105"/>
    <mergeCell ref="CF106:CV106"/>
    <mergeCell ref="CW106:DM106"/>
    <mergeCell ref="CW105:DM105"/>
    <mergeCell ref="DK119:DW119"/>
    <mergeCell ref="CH118:CW118"/>
    <mergeCell ref="BJ113:CE113"/>
    <mergeCell ref="BU116:CG117"/>
    <mergeCell ref="CY132:FG132"/>
    <mergeCell ref="EX122:FJ122"/>
    <mergeCell ref="EX127:FJ127"/>
    <mergeCell ref="EK129:EW129"/>
    <mergeCell ref="EK123:EW123"/>
    <mergeCell ref="CX125:DJ125"/>
    <mergeCell ref="DK130:DW130"/>
    <mergeCell ref="DX129:EJ129"/>
    <mergeCell ref="DX128:EJ128"/>
    <mergeCell ref="DK128:DW128"/>
    <mergeCell ref="EK140:EW140"/>
    <mergeCell ref="EX135:FJ135"/>
    <mergeCell ref="EK133:FJ133"/>
    <mergeCell ref="EK127:EW127"/>
    <mergeCell ref="EX139:FJ139"/>
    <mergeCell ref="EK138:EW138"/>
    <mergeCell ref="EK139:EW139"/>
    <mergeCell ref="EX136:FJ136"/>
    <mergeCell ref="EK136:EW136"/>
    <mergeCell ref="EX129:FG129"/>
    <mergeCell ref="EX137:FJ137"/>
    <mergeCell ref="EX138:FG138"/>
    <mergeCell ref="EX134:FJ134"/>
    <mergeCell ref="EK134:EW134"/>
    <mergeCell ref="EK137:EW137"/>
    <mergeCell ref="EK135:EW135"/>
    <mergeCell ref="EX150:FG150"/>
    <mergeCell ref="DK147:DW147"/>
    <mergeCell ref="DX195:EJ195"/>
    <mergeCell ref="EK141:EW141"/>
    <mergeCell ref="EK152:EW152"/>
    <mergeCell ref="EK143:EW143"/>
    <mergeCell ref="EK144:EW144"/>
    <mergeCell ref="EK146:EW146"/>
    <mergeCell ref="EK142:EW142"/>
    <mergeCell ref="DK192:DW192"/>
    <mergeCell ref="EK148:EW148"/>
    <mergeCell ref="EK149:EW149"/>
    <mergeCell ref="EX146:FJ146"/>
    <mergeCell ref="EX148:FJ148"/>
    <mergeCell ref="EX149:FJ149"/>
    <mergeCell ref="DX176:EJ176"/>
    <mergeCell ref="DK177:DW177"/>
    <mergeCell ref="EK203:EW203"/>
    <mergeCell ref="DK181:DW181"/>
    <mergeCell ref="DK180:DW180"/>
    <mergeCell ref="EK196:EW196"/>
    <mergeCell ref="DX196:EJ196"/>
    <mergeCell ref="DK178:DW178"/>
    <mergeCell ref="DX178:EJ178"/>
    <mergeCell ref="EK201:EW201"/>
    <mergeCell ref="BC200:BR200"/>
    <mergeCell ref="CX199:DJ199"/>
    <mergeCell ref="BC199:BT199"/>
    <mergeCell ref="BU200:CG200"/>
    <mergeCell ref="BU199:CG199"/>
    <mergeCell ref="AK193:AP193"/>
    <mergeCell ref="AQ194:BB194"/>
    <mergeCell ref="AQ195:BB195"/>
    <mergeCell ref="AQ196:BB196"/>
    <mergeCell ref="CH202:CW202"/>
    <mergeCell ref="CH201:CW201"/>
    <mergeCell ref="CH180:CW180"/>
    <mergeCell ref="BU180:CG180"/>
    <mergeCell ref="CH182:CW182"/>
    <mergeCell ref="CH183:CW183"/>
    <mergeCell ref="CH199:CW199"/>
    <mergeCell ref="CH197:CW197"/>
    <mergeCell ref="CH198:CW198"/>
    <mergeCell ref="BU194:CG194"/>
    <mergeCell ref="CX179:DJ179"/>
    <mergeCell ref="CX196:DJ196"/>
    <mergeCell ref="CX194:DJ194"/>
    <mergeCell ref="CX183:DJ183"/>
    <mergeCell ref="CH189:EJ189"/>
    <mergeCell ref="CX190:DJ190"/>
    <mergeCell ref="CH191:CW191"/>
    <mergeCell ref="CX193:DJ193"/>
    <mergeCell ref="DK196:DW196"/>
    <mergeCell ref="CH192:CW192"/>
    <mergeCell ref="CH176:CW176"/>
    <mergeCell ref="DK199:DW199"/>
    <mergeCell ref="CX181:DJ181"/>
    <mergeCell ref="CX180:DJ180"/>
    <mergeCell ref="A188:FJ188"/>
    <mergeCell ref="EK199:EW199"/>
    <mergeCell ref="A181:AJ181"/>
    <mergeCell ref="CX176:DJ176"/>
    <mergeCell ref="CX185:DJ185"/>
    <mergeCell ref="CX191:DJ191"/>
    <mergeCell ref="CX137:DJ137"/>
    <mergeCell ref="CX136:DJ136"/>
    <mergeCell ref="AK136:AP136"/>
    <mergeCell ref="AK147:AP147"/>
    <mergeCell ref="BU140:CG140"/>
    <mergeCell ref="BU142:CG142"/>
    <mergeCell ref="BU141:CG141"/>
    <mergeCell ref="AQ139:BB139"/>
    <mergeCell ref="AQ140:BB140"/>
    <mergeCell ref="BC137:BT137"/>
    <mergeCell ref="CX141:DJ141"/>
    <mergeCell ref="CH145:CW145"/>
    <mergeCell ref="CX144:DJ144"/>
    <mergeCell ref="CH140:CW140"/>
    <mergeCell ref="DX138:EJ138"/>
    <mergeCell ref="DX139:EJ139"/>
    <mergeCell ref="DK139:DW139"/>
    <mergeCell ref="AK138:AP138"/>
    <mergeCell ref="AK139:AP139"/>
    <mergeCell ref="AQ138:BB138"/>
    <mergeCell ref="CX138:DJ138"/>
    <mergeCell ref="DK138:DW138"/>
    <mergeCell ref="CH138:CW138"/>
    <mergeCell ref="BC145:BT145"/>
    <mergeCell ref="AQ147:BB147"/>
    <mergeCell ref="A147:AJ147"/>
    <mergeCell ref="EK151:EW151"/>
    <mergeCell ref="EK150:EW150"/>
    <mergeCell ref="EK145:EW145"/>
    <mergeCell ref="DX149:EJ149"/>
    <mergeCell ref="DX148:EJ148"/>
    <mergeCell ref="DX147:EJ147"/>
    <mergeCell ref="EK147:EW147"/>
    <mergeCell ref="BC140:BT140"/>
    <mergeCell ref="BC141:BT141"/>
    <mergeCell ref="A136:AJ136"/>
    <mergeCell ref="BU147:CG147"/>
    <mergeCell ref="AQ146:BB146"/>
    <mergeCell ref="A140:AJ140"/>
    <mergeCell ref="A138:AJ138"/>
    <mergeCell ref="AQ143:BB143"/>
    <mergeCell ref="BC143:BT143"/>
    <mergeCell ref="BC142:BT142"/>
    <mergeCell ref="ET97:FG97"/>
    <mergeCell ref="ET99:FJ99"/>
    <mergeCell ref="ET104:FJ104"/>
    <mergeCell ref="AK129:AP129"/>
    <mergeCell ref="CW112:DM112"/>
    <mergeCell ref="EK128:EW128"/>
    <mergeCell ref="CX118:DJ118"/>
    <mergeCell ref="EX118:FJ118"/>
    <mergeCell ref="DX117:EJ117"/>
    <mergeCell ref="CH125:CW125"/>
    <mergeCell ref="A125:AJ125"/>
    <mergeCell ref="CH126:CW126"/>
    <mergeCell ref="CH128:CW128"/>
    <mergeCell ref="CH130:CW130"/>
    <mergeCell ref="AQ127:BB127"/>
    <mergeCell ref="BC125:BT125"/>
    <mergeCell ref="BU125:CG125"/>
    <mergeCell ref="BC130:BT130"/>
    <mergeCell ref="BC129:BR129"/>
    <mergeCell ref="BU130:CG130"/>
    <mergeCell ref="A122:AJ122"/>
    <mergeCell ref="AK124:AP124"/>
    <mergeCell ref="A123:AJ123"/>
    <mergeCell ref="BC124:BT124"/>
    <mergeCell ref="A124:AJ124"/>
    <mergeCell ref="AK122:AP122"/>
    <mergeCell ref="AK123:AP123"/>
    <mergeCell ref="AQ124:BB124"/>
    <mergeCell ref="AQ123:BB123"/>
    <mergeCell ref="EE62:ES62"/>
    <mergeCell ref="EE66:ES66"/>
    <mergeCell ref="EE63:ES63"/>
    <mergeCell ref="ET86:FJ86"/>
    <mergeCell ref="ET82:FJ82"/>
    <mergeCell ref="ET78:FJ78"/>
    <mergeCell ref="EE81:ES81"/>
    <mergeCell ref="EE86:ES86"/>
    <mergeCell ref="EE85:ES85"/>
    <mergeCell ref="ET85:FJ85"/>
    <mergeCell ref="ET80:FJ80"/>
    <mergeCell ref="ET79:FH79"/>
    <mergeCell ref="EE82:ES82"/>
    <mergeCell ref="EE80:ES80"/>
    <mergeCell ref="EE79:ES79"/>
    <mergeCell ref="ET81:FJ81"/>
    <mergeCell ref="ET74:FG74"/>
    <mergeCell ref="ET76:FJ76"/>
    <mergeCell ref="ET75:FG75"/>
    <mergeCell ref="ET77:FJ77"/>
    <mergeCell ref="ET63:FG63"/>
    <mergeCell ref="ET64:FJ64"/>
    <mergeCell ref="ET62:FJ62"/>
    <mergeCell ref="ET61:FJ61"/>
    <mergeCell ref="EE64:ES64"/>
    <mergeCell ref="ET73:FJ73"/>
    <mergeCell ref="ET72:FG72"/>
    <mergeCell ref="ET67:FJ67"/>
    <mergeCell ref="ET65:FJ65"/>
    <mergeCell ref="EE65:ES65"/>
    <mergeCell ref="EE71:ES71"/>
    <mergeCell ref="EE73:ES73"/>
    <mergeCell ref="ET66:FJ66"/>
    <mergeCell ref="EE72:ES72"/>
    <mergeCell ref="ET70:FH70"/>
    <mergeCell ref="EE70:ES70"/>
    <mergeCell ref="ET69:FH69"/>
    <mergeCell ref="EE69:ES69"/>
    <mergeCell ref="ET71:FH71"/>
    <mergeCell ref="ET68:FJ68"/>
    <mergeCell ref="EE67:ES67"/>
    <mergeCell ref="CF78:CV78"/>
    <mergeCell ref="EE76:ES76"/>
    <mergeCell ref="EE74:ES74"/>
    <mergeCell ref="EE78:ES78"/>
    <mergeCell ref="CF73:CV73"/>
    <mergeCell ref="CF72:CV72"/>
    <mergeCell ref="CF75:CV75"/>
    <mergeCell ref="EE68:ES68"/>
    <mergeCell ref="CW72:DM72"/>
    <mergeCell ref="DN67:ED67"/>
    <mergeCell ref="DN71:ED71"/>
    <mergeCell ref="DN69:ED69"/>
    <mergeCell ref="DN68:ED68"/>
    <mergeCell ref="DN70:ED70"/>
    <mergeCell ref="CF108:CV108"/>
    <mergeCell ref="BU136:CG136"/>
    <mergeCell ref="DN66:ED66"/>
    <mergeCell ref="DN72:ED72"/>
    <mergeCell ref="CF68:CV68"/>
    <mergeCell ref="CX121:DJ121"/>
    <mergeCell ref="CH116:EJ116"/>
    <mergeCell ref="CH117:CW117"/>
    <mergeCell ref="DX127:EJ127"/>
    <mergeCell ref="DK117:DW117"/>
    <mergeCell ref="DN107:ED107"/>
    <mergeCell ref="DN105:ED105"/>
    <mergeCell ref="CF76:CV76"/>
    <mergeCell ref="BC139:BT139"/>
    <mergeCell ref="BU138:CG138"/>
    <mergeCell ref="CW85:DM85"/>
    <mergeCell ref="CW90:DM90"/>
    <mergeCell ref="BC138:BT138"/>
    <mergeCell ref="CW109:DM109"/>
    <mergeCell ref="CF89:CV89"/>
    <mergeCell ref="CW74:DM74"/>
    <mergeCell ref="DN113:ED113"/>
    <mergeCell ref="DN108:ED108"/>
    <mergeCell ref="DX123:EJ123"/>
    <mergeCell ref="DK123:DW123"/>
    <mergeCell ref="A114:FG114"/>
    <mergeCell ref="EK116:FJ116"/>
    <mergeCell ref="EK117:EW117"/>
    <mergeCell ref="EE103:ES103"/>
    <mergeCell ref="EE102:ES102"/>
    <mergeCell ref="CW86:DM86"/>
    <mergeCell ref="CF86:CV86"/>
    <mergeCell ref="CF87:CV87"/>
    <mergeCell ref="ET109:FG109"/>
    <mergeCell ref="ET91:FJ91"/>
    <mergeCell ref="ET92:FJ92"/>
    <mergeCell ref="ET95:FJ95"/>
    <mergeCell ref="ET96:FJ96"/>
    <mergeCell ref="ET103:FJ103"/>
    <mergeCell ref="ET100:FJ100"/>
    <mergeCell ref="DN99:ED99"/>
    <mergeCell ref="DN100:ED100"/>
    <mergeCell ref="DN101:ED101"/>
    <mergeCell ref="EE99:ES99"/>
    <mergeCell ref="ET87:FJ87"/>
    <mergeCell ref="ET88:FJ88"/>
    <mergeCell ref="DN95:ED95"/>
    <mergeCell ref="DN94:ED94"/>
    <mergeCell ref="DN93:ED93"/>
    <mergeCell ref="EE87:ES87"/>
    <mergeCell ref="EE89:ES89"/>
    <mergeCell ref="EE88:ES88"/>
    <mergeCell ref="ET89:FJ89"/>
    <mergeCell ref="EE93:ES93"/>
    <mergeCell ref="EE97:ES97"/>
    <mergeCell ref="DN90:ED90"/>
    <mergeCell ref="EE92:ES92"/>
    <mergeCell ref="EE95:ES95"/>
    <mergeCell ref="DN91:ED91"/>
    <mergeCell ref="DN92:ED92"/>
    <mergeCell ref="EE90:ES90"/>
    <mergeCell ref="EE91:ES91"/>
    <mergeCell ref="DN96:ED96"/>
    <mergeCell ref="EE96:ES96"/>
    <mergeCell ref="DK137:DW137"/>
    <mergeCell ref="DK140:DW140"/>
    <mergeCell ref="DK156:DW156"/>
    <mergeCell ref="DN102:ED102"/>
    <mergeCell ref="DX137:EJ137"/>
    <mergeCell ref="DN112:ED112"/>
    <mergeCell ref="DN109:ED109"/>
    <mergeCell ref="DN104:ED104"/>
    <mergeCell ref="DN103:ED103"/>
    <mergeCell ref="DX122:EJ122"/>
    <mergeCell ref="DX192:EJ192"/>
    <mergeCell ref="DX191:EJ191"/>
    <mergeCell ref="DX190:EJ190"/>
    <mergeCell ref="DX186:EJ186"/>
    <mergeCell ref="DK219:DW219"/>
    <mergeCell ref="DK220:DW220"/>
    <mergeCell ref="BC156:BR156"/>
    <mergeCell ref="AQ164:BB165"/>
    <mergeCell ref="CH167:CW167"/>
    <mergeCell ref="CX171:DJ171"/>
    <mergeCell ref="CX169:DJ169"/>
    <mergeCell ref="AQ157:BB157"/>
    <mergeCell ref="AQ156:BB156"/>
    <mergeCell ref="BC157:BT157"/>
    <mergeCell ref="BC243:BT243"/>
    <mergeCell ref="BC242:BT242"/>
    <mergeCell ref="BC231:BT231"/>
    <mergeCell ref="BC232:BT232"/>
    <mergeCell ref="BC236:BT236"/>
    <mergeCell ref="BC240:BT241"/>
    <mergeCell ref="BC234:BT234"/>
    <mergeCell ref="BC244:BT244"/>
    <mergeCell ref="BU245:CG245"/>
    <mergeCell ref="BC245:BR245"/>
    <mergeCell ref="BC248:BT248"/>
    <mergeCell ref="BC247:BT247"/>
    <mergeCell ref="BC246:BT246"/>
    <mergeCell ref="BC253:BT254"/>
    <mergeCell ref="AQ249:BB249"/>
    <mergeCell ref="BC249:BT249"/>
    <mergeCell ref="BI251:CQ251"/>
    <mergeCell ref="BU250:CG250"/>
    <mergeCell ref="CH249:CW249"/>
    <mergeCell ref="CH250:CW250"/>
    <mergeCell ref="CH253:EJ253"/>
    <mergeCell ref="CH254:CW254"/>
    <mergeCell ref="DK250:DW250"/>
    <mergeCell ref="A257:AJ257"/>
    <mergeCell ref="AQ257:BB257"/>
    <mergeCell ref="A253:AJ254"/>
    <mergeCell ref="AQ253:BB254"/>
    <mergeCell ref="A256:AJ256"/>
    <mergeCell ref="AK256:AP256"/>
    <mergeCell ref="A255:AJ255"/>
    <mergeCell ref="AK257:AP257"/>
    <mergeCell ref="A250:AJ250"/>
    <mergeCell ref="BC250:BT250"/>
    <mergeCell ref="AQ250:BB250"/>
    <mergeCell ref="BC256:BT256"/>
    <mergeCell ref="BC255:BT255"/>
    <mergeCell ref="AK255:AP255"/>
    <mergeCell ref="AK253:AP254"/>
    <mergeCell ref="AQ256:BB256"/>
    <mergeCell ref="A251:BH251"/>
    <mergeCell ref="AK250:AP250"/>
    <mergeCell ref="BC257:BR257"/>
    <mergeCell ref="BC258:BR258"/>
    <mergeCell ref="BU257:CG257"/>
    <mergeCell ref="CH257:CW257"/>
    <mergeCell ref="BU258:CG258"/>
    <mergeCell ref="CH258:CW258"/>
    <mergeCell ref="CH259:CW259"/>
    <mergeCell ref="BU262:CG262"/>
    <mergeCell ref="A258:AJ258"/>
    <mergeCell ref="AQ258:BB258"/>
    <mergeCell ref="AK258:AP258"/>
    <mergeCell ref="AK259:AP259"/>
    <mergeCell ref="BU259:CG259"/>
    <mergeCell ref="A259:AJ259"/>
    <mergeCell ref="BC259:BR259"/>
    <mergeCell ref="AQ259:BB259"/>
    <mergeCell ref="A264:AJ264"/>
    <mergeCell ref="AQ264:BB264"/>
    <mergeCell ref="AQ262:BB262"/>
    <mergeCell ref="AQ263:BB263"/>
    <mergeCell ref="AK264:AP264"/>
    <mergeCell ref="AK262:AP262"/>
    <mergeCell ref="AK263:AP263"/>
    <mergeCell ref="A263:AJ263"/>
    <mergeCell ref="DX264:EJ264"/>
    <mergeCell ref="DX266:EJ266"/>
    <mergeCell ref="DX265:EJ265"/>
    <mergeCell ref="CX266:DJ266"/>
    <mergeCell ref="DK266:DW266"/>
    <mergeCell ref="CX265:DJ265"/>
    <mergeCell ref="EK264:EW264"/>
    <mergeCell ref="BC260:BR260"/>
    <mergeCell ref="CH261:CW261"/>
    <mergeCell ref="A261:AJ261"/>
    <mergeCell ref="AK261:AP261"/>
    <mergeCell ref="BU261:CG261"/>
    <mergeCell ref="BU260:CG260"/>
    <mergeCell ref="AQ260:BB260"/>
    <mergeCell ref="BC261:BT261"/>
    <mergeCell ref="A262:AJ262"/>
    <mergeCell ref="A266:AJ266"/>
    <mergeCell ref="A285:AJ285"/>
    <mergeCell ref="A275:AJ275"/>
    <mergeCell ref="A282:AJ282"/>
    <mergeCell ref="A278:AJ278"/>
    <mergeCell ref="A277:AJ277"/>
    <mergeCell ref="A283:AJ283"/>
    <mergeCell ref="A279:AJ279"/>
    <mergeCell ref="AQ282:BB282"/>
    <mergeCell ref="AQ284:BB284"/>
    <mergeCell ref="AQ261:BB261"/>
    <mergeCell ref="AQ285:BB285"/>
    <mergeCell ref="AQ280:BB280"/>
    <mergeCell ref="AQ279:BB279"/>
    <mergeCell ref="AQ281:BB281"/>
    <mergeCell ref="AK281:AP281"/>
    <mergeCell ref="AK279:AP279"/>
    <mergeCell ref="BU296:CG296"/>
    <mergeCell ref="AQ305:BB305"/>
    <mergeCell ref="AQ298:BB298"/>
    <mergeCell ref="BC296:BT296"/>
    <mergeCell ref="BC298:BT298"/>
    <mergeCell ref="BC297:BR297"/>
    <mergeCell ref="AQ297:BB297"/>
    <mergeCell ref="BC302:BT303"/>
    <mergeCell ref="AQ302:BB303"/>
    <mergeCell ref="BU305:CG305"/>
    <mergeCell ref="AQ304:BB304"/>
    <mergeCell ref="AK305:AP305"/>
    <mergeCell ref="AK306:AP306"/>
    <mergeCell ref="A304:AJ304"/>
    <mergeCell ref="AK304:AP304"/>
    <mergeCell ref="AQ306:BB306"/>
    <mergeCell ref="BC306:BT306"/>
    <mergeCell ref="BU306:CG306"/>
    <mergeCell ref="A306:AJ306"/>
    <mergeCell ref="A305:AJ305"/>
    <mergeCell ref="DX306:EJ306"/>
    <mergeCell ref="CH305:CW305"/>
    <mergeCell ref="CH306:CW306"/>
    <mergeCell ref="EX306:FJ306"/>
    <mergeCell ref="DK304:DW304"/>
    <mergeCell ref="EX305:FJ305"/>
    <mergeCell ref="CX304:DJ304"/>
    <mergeCell ref="DK305:DW305"/>
    <mergeCell ref="A297:AJ297"/>
    <mergeCell ref="AK297:AP297"/>
    <mergeCell ref="A298:AJ298"/>
    <mergeCell ref="AK298:AP298"/>
    <mergeCell ref="EK292:EW292"/>
    <mergeCell ref="EK304:EW304"/>
    <mergeCell ref="EK303:EW303"/>
    <mergeCell ref="DX304:EJ304"/>
    <mergeCell ref="EK293:EW293"/>
    <mergeCell ref="EK296:EW296"/>
    <mergeCell ref="DX296:EJ296"/>
    <mergeCell ref="DX303:EJ303"/>
    <mergeCell ref="EK299:EW299"/>
    <mergeCell ref="DX292:EJ292"/>
    <mergeCell ref="AQ293:BB293"/>
    <mergeCell ref="AQ292:BB292"/>
    <mergeCell ref="AQ290:BB290"/>
    <mergeCell ref="AQ291:BB291"/>
    <mergeCell ref="BC291:BT291"/>
    <mergeCell ref="BU291:CG291"/>
    <mergeCell ref="A290:AJ290"/>
    <mergeCell ref="AK292:AP292"/>
    <mergeCell ref="A292:AJ292"/>
    <mergeCell ref="BU292:CG292"/>
    <mergeCell ref="AK280:AP280"/>
    <mergeCell ref="A284:AJ284"/>
    <mergeCell ref="AK282:AP282"/>
    <mergeCell ref="A291:AJ291"/>
    <mergeCell ref="A280:AJ280"/>
    <mergeCell ref="A281:AJ281"/>
    <mergeCell ref="AK285:AP285"/>
    <mergeCell ref="AK287:AP287"/>
    <mergeCell ref="AK284:AP284"/>
    <mergeCell ref="AK283:AP283"/>
    <mergeCell ref="AQ287:BB287"/>
    <mergeCell ref="A287:AJ287"/>
    <mergeCell ref="AK286:AP286"/>
    <mergeCell ref="AQ286:BB286"/>
    <mergeCell ref="A286:AJ286"/>
    <mergeCell ref="BC282:BT282"/>
    <mergeCell ref="BC281:BT281"/>
    <mergeCell ref="A276:AJ276"/>
    <mergeCell ref="AQ283:BB283"/>
    <mergeCell ref="AK278:AP278"/>
    <mergeCell ref="AQ278:BB278"/>
    <mergeCell ref="AQ277:BB277"/>
    <mergeCell ref="AK277:AP277"/>
    <mergeCell ref="AQ276:BB276"/>
    <mergeCell ref="AK276:AP276"/>
    <mergeCell ref="A274:AJ274"/>
    <mergeCell ref="A273:AJ273"/>
    <mergeCell ref="BC280:BT280"/>
    <mergeCell ref="BC277:BT277"/>
    <mergeCell ref="BC278:BT278"/>
    <mergeCell ref="BC276:BT276"/>
    <mergeCell ref="AK273:AP273"/>
    <mergeCell ref="AK274:AP274"/>
    <mergeCell ref="AK275:AP275"/>
    <mergeCell ref="BC275:BT275"/>
    <mergeCell ref="BU273:CG273"/>
    <mergeCell ref="BU276:CG276"/>
    <mergeCell ref="BU279:CG279"/>
    <mergeCell ref="BU277:CG277"/>
    <mergeCell ref="BU278:CG278"/>
    <mergeCell ref="BC279:BT279"/>
    <mergeCell ref="AQ275:BB275"/>
    <mergeCell ref="AQ274:BB274"/>
    <mergeCell ref="BC274:BT274"/>
    <mergeCell ref="EX272:FJ272"/>
    <mergeCell ref="CX269:DJ269"/>
    <mergeCell ref="CH272:CW272"/>
    <mergeCell ref="A270:FJ270"/>
    <mergeCell ref="BU271:CG272"/>
    <mergeCell ref="DX272:EJ272"/>
    <mergeCell ref="EK272:EW272"/>
    <mergeCell ref="DX269:EJ269"/>
    <mergeCell ref="BU269:CG269"/>
    <mergeCell ref="EX269:FG269"/>
    <mergeCell ref="EK269:EW269"/>
    <mergeCell ref="CH262:CW262"/>
    <mergeCell ref="DX263:EJ263"/>
    <mergeCell ref="EX262:FJ262"/>
    <mergeCell ref="EX268:FG268"/>
    <mergeCell ref="DX267:EJ267"/>
    <mergeCell ref="EK263:EW263"/>
    <mergeCell ref="EK267:EW267"/>
    <mergeCell ref="DX268:EJ268"/>
    <mergeCell ref="CX264:DJ264"/>
    <mergeCell ref="BC262:BT262"/>
    <mergeCell ref="CX267:DR267"/>
    <mergeCell ref="DK263:DW263"/>
    <mergeCell ref="DK264:DW264"/>
    <mergeCell ref="BU267:CG267"/>
    <mergeCell ref="BU263:CG263"/>
    <mergeCell ref="CH266:CW266"/>
    <mergeCell ref="CH265:CW265"/>
    <mergeCell ref="BC263:BT263"/>
    <mergeCell ref="CX262:DJ262"/>
    <mergeCell ref="CX256:DJ256"/>
    <mergeCell ref="DX254:EJ254"/>
    <mergeCell ref="DK254:DW254"/>
    <mergeCell ref="DX261:EJ261"/>
    <mergeCell ref="CX261:DJ261"/>
    <mergeCell ref="DX257:EJ257"/>
    <mergeCell ref="DK258:DW258"/>
    <mergeCell ref="DX258:EJ258"/>
    <mergeCell ref="CX257:DJ257"/>
    <mergeCell ref="CX260:DJ260"/>
    <mergeCell ref="BC273:BT273"/>
    <mergeCell ref="BC271:BT272"/>
    <mergeCell ref="BC269:BR269"/>
    <mergeCell ref="AK266:AP266"/>
    <mergeCell ref="AK268:AP268"/>
    <mergeCell ref="BC267:BI267"/>
    <mergeCell ref="AK271:AP272"/>
    <mergeCell ref="AK269:AP269"/>
    <mergeCell ref="BC264:BT264"/>
    <mergeCell ref="AQ269:BB269"/>
    <mergeCell ref="AK267:BB267"/>
    <mergeCell ref="AQ271:BB272"/>
    <mergeCell ref="AK153:AP153"/>
    <mergeCell ref="A155:AJ155"/>
    <mergeCell ref="A154:AJ154"/>
    <mergeCell ref="AQ273:BB273"/>
    <mergeCell ref="A268:AJ268"/>
    <mergeCell ref="A260:AJ260"/>
    <mergeCell ref="AK260:AP260"/>
    <mergeCell ref="A271:AJ272"/>
    <mergeCell ref="A269:AJ269"/>
    <mergeCell ref="A267:AH267"/>
    <mergeCell ref="A150:AJ150"/>
    <mergeCell ref="A151:AJ151"/>
    <mergeCell ref="AQ150:BB150"/>
    <mergeCell ref="AQ151:BB151"/>
    <mergeCell ref="AK150:AP150"/>
    <mergeCell ref="AK151:AP151"/>
    <mergeCell ref="CX154:DJ154"/>
    <mergeCell ref="BC155:BR155"/>
    <mergeCell ref="BC158:BR158"/>
    <mergeCell ref="AQ158:BB158"/>
    <mergeCell ref="CH158:CW158"/>
    <mergeCell ref="BU157:CG157"/>
    <mergeCell ref="CH157:CW157"/>
    <mergeCell ref="AQ154:BB154"/>
    <mergeCell ref="AQ182:BB182"/>
    <mergeCell ref="BC164:BT165"/>
    <mergeCell ref="AQ161:BB161"/>
    <mergeCell ref="A163:CF163"/>
    <mergeCell ref="AK168:AP168"/>
    <mergeCell ref="BU168:CG168"/>
    <mergeCell ref="A162:AJ162"/>
    <mergeCell ref="A161:AJ161"/>
    <mergeCell ref="AQ162:BB162"/>
    <mergeCell ref="AQ167:BB167"/>
    <mergeCell ref="CH215:CW215"/>
    <mergeCell ref="BI221:CL221"/>
    <mergeCell ref="BU218:CG218"/>
    <mergeCell ref="BU217:CG217"/>
    <mergeCell ref="BU215:CG215"/>
    <mergeCell ref="BU216:CG216"/>
    <mergeCell ref="BU219:CG219"/>
    <mergeCell ref="BU220:CG220"/>
    <mergeCell ref="CH219:CW219"/>
    <mergeCell ref="BC215:BR215"/>
    <mergeCell ref="CX220:DJ220"/>
    <mergeCell ref="CH220:CW220"/>
    <mergeCell ref="DK224:DW224"/>
    <mergeCell ref="CX213:DJ213"/>
    <mergeCell ref="CX214:DJ214"/>
    <mergeCell ref="DK217:DW217"/>
    <mergeCell ref="DK223:DW223"/>
    <mergeCell ref="CX219:DJ219"/>
    <mergeCell ref="CX217:DJ217"/>
    <mergeCell ref="DK213:DW213"/>
    <mergeCell ref="CX223:DJ223"/>
    <mergeCell ref="CH214:CW214"/>
    <mergeCell ref="BU229:CG229"/>
    <mergeCell ref="BU231:CG231"/>
    <mergeCell ref="CH216:CW216"/>
    <mergeCell ref="BU222:CG223"/>
    <mergeCell ref="CM221:FG221"/>
    <mergeCell ref="CH218:CW218"/>
    <mergeCell ref="CH217:CW217"/>
    <mergeCell ref="CX230:DJ230"/>
    <mergeCell ref="BU232:CG232"/>
    <mergeCell ref="BU230:CG230"/>
    <mergeCell ref="CH230:CW230"/>
    <mergeCell ref="BU224:CG224"/>
    <mergeCell ref="BU225:CG225"/>
    <mergeCell ref="BU228:CG228"/>
    <mergeCell ref="BU227:CG227"/>
    <mergeCell ref="CH225:CW225"/>
    <mergeCell ref="BU226:CG226"/>
    <mergeCell ref="CH244:CW244"/>
    <mergeCell ref="CH245:CW245"/>
    <mergeCell ref="CH224:CW224"/>
    <mergeCell ref="CH226:CW226"/>
    <mergeCell ref="CH227:CW227"/>
    <mergeCell ref="CH236:CW236"/>
    <mergeCell ref="CH234:CW234"/>
    <mergeCell ref="CH243:CW243"/>
    <mergeCell ref="CH232:CW232"/>
    <mergeCell ref="CH229:CW229"/>
    <mergeCell ref="BU240:CG241"/>
    <mergeCell ref="CH248:CW248"/>
    <mergeCell ref="DK245:DW245"/>
    <mergeCell ref="DK241:DW241"/>
    <mergeCell ref="BU247:CG247"/>
    <mergeCell ref="BU248:CG248"/>
    <mergeCell ref="CX247:DJ247"/>
    <mergeCell ref="CX246:DJ246"/>
    <mergeCell ref="CH247:CW247"/>
    <mergeCell ref="CX248:DJ248"/>
    <mergeCell ref="DK247:DW247"/>
    <mergeCell ref="CX249:DJ249"/>
    <mergeCell ref="CX250:DJ250"/>
    <mergeCell ref="DK249:DW249"/>
    <mergeCell ref="DK248:DW248"/>
    <mergeCell ref="DK242:DW242"/>
    <mergeCell ref="DK228:DW228"/>
    <mergeCell ref="DK230:DW230"/>
    <mergeCell ref="CX229:DJ229"/>
    <mergeCell ref="DK229:DW229"/>
    <mergeCell ref="CX228:DJ228"/>
    <mergeCell ref="CX237:DJ237"/>
    <mergeCell ref="CH240:EJ240"/>
    <mergeCell ref="CX242:DJ242"/>
    <mergeCell ref="CH242:CW242"/>
    <mergeCell ref="DX231:EJ231"/>
    <mergeCell ref="DX233:EJ233"/>
    <mergeCell ref="DX234:EJ234"/>
    <mergeCell ref="DX228:EJ228"/>
    <mergeCell ref="DK246:DW246"/>
    <mergeCell ref="DK255:DW255"/>
    <mergeCell ref="DX262:EJ262"/>
    <mergeCell ref="DK262:DW262"/>
    <mergeCell ref="DK261:DW261"/>
    <mergeCell ref="DX248:EJ248"/>
    <mergeCell ref="DX249:EJ249"/>
    <mergeCell ref="DK256:DW256"/>
    <mergeCell ref="DX250:EJ250"/>
    <mergeCell ref="DK257:DW257"/>
    <mergeCell ref="DX280:EJ280"/>
    <mergeCell ref="EK279:EW279"/>
    <mergeCell ref="DK281:DW281"/>
    <mergeCell ref="DX279:EJ279"/>
    <mergeCell ref="DX281:EJ281"/>
    <mergeCell ref="DK280:DW280"/>
    <mergeCell ref="EK280:EW280"/>
    <mergeCell ref="EK281:EW281"/>
    <mergeCell ref="DK279:DW279"/>
    <mergeCell ref="EX237:FG237"/>
    <mergeCell ref="EK248:EW248"/>
    <mergeCell ref="DX276:EJ276"/>
    <mergeCell ref="DX275:EJ275"/>
    <mergeCell ref="DX274:EJ274"/>
    <mergeCell ref="DX273:EJ273"/>
    <mergeCell ref="DX247:EJ247"/>
    <mergeCell ref="DX255:EJ255"/>
    <mergeCell ref="DX246:EJ246"/>
    <mergeCell ref="DX259:EJ259"/>
    <mergeCell ref="EK255:EW255"/>
    <mergeCell ref="EX247:FG247"/>
    <mergeCell ref="EX236:FG236"/>
    <mergeCell ref="EX243:FJ243"/>
    <mergeCell ref="EK241:EW241"/>
    <mergeCell ref="EK238:EW238"/>
    <mergeCell ref="EX242:FJ242"/>
    <mergeCell ref="EK242:EW242"/>
    <mergeCell ref="EK253:FJ253"/>
    <mergeCell ref="EX238:FG238"/>
    <mergeCell ref="EX234:FG234"/>
    <mergeCell ref="EX226:FJ226"/>
    <mergeCell ref="EX229:FG229"/>
    <mergeCell ref="EK232:EW232"/>
    <mergeCell ref="EX227:FG227"/>
    <mergeCell ref="EX228:FG228"/>
    <mergeCell ref="EK230:EW230"/>
    <mergeCell ref="EK233:EW233"/>
    <mergeCell ref="DX242:EJ242"/>
    <mergeCell ref="CH213:CW213"/>
    <mergeCell ref="CH212:CW212"/>
    <mergeCell ref="DK214:DW214"/>
    <mergeCell ref="DX226:EJ226"/>
    <mergeCell ref="DX225:EJ225"/>
    <mergeCell ref="DX229:EJ229"/>
    <mergeCell ref="DX232:EJ232"/>
    <mergeCell ref="DX230:EJ230"/>
    <mergeCell ref="DX238:EJ238"/>
    <mergeCell ref="BU207:CG208"/>
    <mergeCell ref="A204:AJ204"/>
    <mergeCell ref="BU211:CG211"/>
    <mergeCell ref="BU204:CG204"/>
    <mergeCell ref="BC211:BT211"/>
    <mergeCell ref="BC209:BT209"/>
    <mergeCell ref="BC210:BT210"/>
    <mergeCell ref="BU209:CG209"/>
    <mergeCell ref="AQ211:BB211"/>
    <mergeCell ref="BU210:CG210"/>
    <mergeCell ref="CW18:DM18"/>
    <mergeCell ref="CF29:CV29"/>
    <mergeCell ref="CW27:DM27"/>
    <mergeCell ref="CW28:DM28"/>
    <mergeCell ref="CF27:CV27"/>
    <mergeCell ref="CF34:CV34"/>
    <mergeCell ref="CF36:CV36"/>
    <mergeCell ref="A206:FJ206"/>
    <mergeCell ref="DN73:ED73"/>
    <mergeCell ref="ET60:FJ60"/>
    <mergeCell ref="ET57:FJ57"/>
    <mergeCell ref="ET36:FG36"/>
    <mergeCell ref="ET39:FJ39"/>
    <mergeCell ref="ET40:FJ40"/>
    <mergeCell ref="ET58:FG58"/>
    <mergeCell ref="CX245:DJ245"/>
    <mergeCell ref="EX204:FJ204"/>
    <mergeCell ref="EX215:FG215"/>
    <mergeCell ref="EK207:FJ207"/>
    <mergeCell ref="EX205:FJ205"/>
    <mergeCell ref="EK211:EW211"/>
    <mergeCell ref="EK234:EW234"/>
    <mergeCell ref="EK244:EW244"/>
    <mergeCell ref="EK220:EW220"/>
    <mergeCell ref="EK243:EW243"/>
    <mergeCell ref="CW32:DM32"/>
    <mergeCell ref="DN32:ED32"/>
    <mergeCell ref="CW60:DM60"/>
    <mergeCell ref="ET38:FJ38"/>
    <mergeCell ref="DN45:ED45"/>
    <mergeCell ref="DN53:ED53"/>
    <mergeCell ref="DN54:ED54"/>
    <mergeCell ref="DN46:ED46"/>
    <mergeCell ref="DN50:ED50"/>
    <mergeCell ref="DN55:ED55"/>
    <mergeCell ref="EE26:ES26"/>
    <mergeCell ref="CW26:DM26"/>
    <mergeCell ref="DN31:ED31"/>
    <mergeCell ref="ET32:FJ32"/>
    <mergeCell ref="EE31:ES31"/>
    <mergeCell ref="ET31:FJ31"/>
    <mergeCell ref="EE30:ES30"/>
    <mergeCell ref="ET30:FH30"/>
    <mergeCell ref="EE32:ES32"/>
    <mergeCell ref="CW29:DM29"/>
    <mergeCell ref="DN30:ED30"/>
    <mergeCell ref="CF22:CV22"/>
    <mergeCell ref="CF30:CV30"/>
    <mergeCell ref="CF35:CV35"/>
    <mergeCell ref="CF33:CV33"/>
    <mergeCell ref="CF32:CV32"/>
    <mergeCell ref="CF26:CV26"/>
    <mergeCell ref="CF23:CV23"/>
    <mergeCell ref="DN22:ED22"/>
    <mergeCell ref="DN27:ED27"/>
    <mergeCell ref="V6:EB6"/>
    <mergeCell ref="AN29:AS29"/>
    <mergeCell ref="A48:AM48"/>
    <mergeCell ref="CW34:DM34"/>
    <mergeCell ref="BJ35:CE35"/>
    <mergeCell ref="CF37:CV37"/>
    <mergeCell ref="AT35:BI35"/>
    <mergeCell ref="A42:AM42"/>
    <mergeCell ref="BJ33:CE33"/>
    <mergeCell ref="AT32:BI32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AT19:BI19"/>
    <mergeCell ref="BJ32:CE32"/>
    <mergeCell ref="CF20:CV20"/>
    <mergeCell ref="BJ20:CE20"/>
    <mergeCell ref="BJ23:CE23"/>
    <mergeCell ref="CF21:CV21"/>
    <mergeCell ref="BJ27:CE27"/>
    <mergeCell ref="CF28:CV28"/>
    <mergeCell ref="BJ26:CE26"/>
    <mergeCell ref="BJ29:CE29"/>
    <mergeCell ref="A1:EQ1"/>
    <mergeCell ref="A2:EQ2"/>
    <mergeCell ref="BI4:CD4"/>
    <mergeCell ref="BE5:EB5"/>
    <mergeCell ref="CE4:CI4"/>
    <mergeCell ref="CJ4:CK4"/>
    <mergeCell ref="AK3:DI3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CF15:CV15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ET12:FJ12"/>
    <mergeCell ref="EE12:ES12"/>
    <mergeCell ref="DN12:ED12"/>
    <mergeCell ref="DN13:ED13"/>
    <mergeCell ref="ET13:FJ13"/>
    <mergeCell ref="EE13:ES13"/>
    <mergeCell ref="BJ13:CE13"/>
    <mergeCell ref="CF13:CV13"/>
    <mergeCell ref="CW19:DM19"/>
    <mergeCell ref="DN14:ED14"/>
    <mergeCell ref="DN16:ED16"/>
    <mergeCell ref="CW16:DM16"/>
    <mergeCell ref="BJ19:CE19"/>
    <mergeCell ref="BJ18:CE18"/>
    <mergeCell ref="BJ17:CE17"/>
    <mergeCell ref="CF19:CV19"/>
    <mergeCell ref="CF16:CV16"/>
    <mergeCell ref="CF25:CV25"/>
    <mergeCell ref="CW25:DM25"/>
    <mergeCell ref="CW21:DM21"/>
    <mergeCell ref="CW20:DM20"/>
    <mergeCell ref="CW22:DM22"/>
    <mergeCell ref="CW23:DM23"/>
    <mergeCell ref="CW17:DM17"/>
    <mergeCell ref="CF18:CV18"/>
    <mergeCell ref="CF17:CV17"/>
    <mergeCell ref="ET14:FJ14"/>
    <mergeCell ref="EE14:ES14"/>
    <mergeCell ref="ET16:FH16"/>
    <mergeCell ref="DN15:ED15"/>
    <mergeCell ref="EE16:ES16"/>
    <mergeCell ref="ET17:FG17"/>
    <mergeCell ref="ET18:FJ18"/>
    <mergeCell ref="EE18:ES18"/>
    <mergeCell ref="ET19:FJ19"/>
    <mergeCell ref="EE19:ES19"/>
    <mergeCell ref="DN19:ED19"/>
    <mergeCell ref="EE17:ES17"/>
    <mergeCell ref="DN17:ED17"/>
    <mergeCell ref="DN18:ED18"/>
    <mergeCell ref="DN20:ED20"/>
    <mergeCell ref="DN23:ED23"/>
    <mergeCell ref="ET23:FJ23"/>
    <mergeCell ref="ET22:FJ22"/>
    <mergeCell ref="ET21:FJ21"/>
    <mergeCell ref="DN21:ED21"/>
    <mergeCell ref="EE20:ES20"/>
    <mergeCell ref="EE23:ES23"/>
    <mergeCell ref="EE21:ES21"/>
    <mergeCell ref="ET20:FJ20"/>
    <mergeCell ref="EE22:ES22"/>
    <mergeCell ref="EE25:ES25"/>
    <mergeCell ref="ET29:FH29"/>
    <mergeCell ref="EE29:ES29"/>
    <mergeCell ref="EE27:ES27"/>
    <mergeCell ref="ET26:FJ26"/>
    <mergeCell ref="ET27:FJ27"/>
    <mergeCell ref="EE28:ES28"/>
    <mergeCell ref="ET28:FJ28"/>
    <mergeCell ref="ET25:FJ25"/>
    <mergeCell ref="DN29:ED29"/>
    <mergeCell ref="DN26:ED26"/>
    <mergeCell ref="DN28:ED28"/>
    <mergeCell ref="DN24:ED24"/>
    <mergeCell ref="DN25:ED25"/>
    <mergeCell ref="ET59:FJ59"/>
    <mergeCell ref="ET49:FG49"/>
    <mergeCell ref="ET41:FJ41"/>
    <mergeCell ref="ET37:FG37"/>
    <mergeCell ref="ET33:FG33"/>
    <mergeCell ref="CW69:DM69"/>
    <mergeCell ref="CW70:DM70"/>
    <mergeCell ref="CW68:DM68"/>
    <mergeCell ref="CW61:DM61"/>
    <mergeCell ref="CW66:DM66"/>
    <mergeCell ref="ET50:FG50"/>
    <mergeCell ref="ET34:FG34"/>
    <mergeCell ref="ET35:FG35"/>
    <mergeCell ref="EE34:ES34"/>
    <mergeCell ref="EE75:ES75"/>
    <mergeCell ref="EE77:ES77"/>
    <mergeCell ref="BJ43:CE43"/>
    <mergeCell ref="BJ48:CE48"/>
    <mergeCell ref="BJ49:CE49"/>
    <mergeCell ref="BJ73:CE73"/>
    <mergeCell ref="BJ52:CE52"/>
    <mergeCell ref="BJ46:CE46"/>
    <mergeCell ref="BJ45:CE45"/>
    <mergeCell ref="BJ44:CE44"/>
    <mergeCell ref="BJ67:CE67"/>
    <mergeCell ref="BJ68:CE68"/>
    <mergeCell ref="CW97:DM97"/>
    <mergeCell ref="CF70:CV70"/>
    <mergeCell ref="BJ74:CE74"/>
    <mergeCell ref="CF71:CV71"/>
    <mergeCell ref="BJ70:CE70"/>
    <mergeCell ref="BJ71:CE71"/>
    <mergeCell ref="BJ75:CE75"/>
    <mergeCell ref="BJ95:CE95"/>
    <mergeCell ref="CF107:CV107"/>
    <mergeCell ref="CF94:CV94"/>
    <mergeCell ref="CF90:CV90"/>
    <mergeCell ref="CX149:DJ149"/>
    <mergeCell ref="CH149:CW149"/>
    <mergeCell ref="CX148:DJ148"/>
    <mergeCell ref="CX146:DJ146"/>
    <mergeCell ref="CH144:CW144"/>
    <mergeCell ref="BU119:CG119"/>
    <mergeCell ref="CH127:CW127"/>
    <mergeCell ref="CH136:CW136"/>
    <mergeCell ref="BJ104:CE104"/>
    <mergeCell ref="BJ97:CE97"/>
    <mergeCell ref="BJ96:CE96"/>
    <mergeCell ref="BJ102:CE102"/>
    <mergeCell ref="BJ103:CE103"/>
    <mergeCell ref="BJ101:CE101"/>
    <mergeCell ref="BJ99:CE99"/>
    <mergeCell ref="BJ98:CE98"/>
    <mergeCell ref="BJ100:CE100"/>
    <mergeCell ref="BU149:CG149"/>
    <mergeCell ref="BU139:CG139"/>
    <mergeCell ref="CH146:CW146"/>
    <mergeCell ref="CH137:CW137"/>
    <mergeCell ref="BU137:CG137"/>
    <mergeCell ref="CH142:CW142"/>
    <mergeCell ref="CH148:CW148"/>
    <mergeCell ref="CH147:CW147"/>
    <mergeCell ref="BU148:CG148"/>
    <mergeCell ref="BU146:CG146"/>
    <mergeCell ref="DK141:DW141"/>
    <mergeCell ref="DK142:DW142"/>
    <mergeCell ref="DK148:DW148"/>
    <mergeCell ref="DX198:EJ198"/>
    <mergeCell ref="DX182:EJ182"/>
    <mergeCell ref="DK149:DW149"/>
    <mergeCell ref="DK144:DW144"/>
    <mergeCell ref="DK146:DW146"/>
    <mergeCell ref="DX197:EJ197"/>
    <mergeCell ref="DX160:EJ160"/>
    <mergeCell ref="DX157:EJ157"/>
    <mergeCell ref="DX194:EJ194"/>
    <mergeCell ref="DX193:EJ193"/>
    <mergeCell ref="CH177:CW177"/>
    <mergeCell ref="CH169:CW169"/>
    <mergeCell ref="DK170:DW170"/>
    <mergeCell ref="CX166:DJ166"/>
    <mergeCell ref="CH168:CW168"/>
    <mergeCell ref="CX170:DJ170"/>
    <mergeCell ref="CH173:EJ173"/>
    <mergeCell ref="DX159:EJ159"/>
    <mergeCell ref="BU202:CG202"/>
    <mergeCell ref="BU175:CG175"/>
    <mergeCell ref="BU176:CG176"/>
    <mergeCell ref="BU173:CG174"/>
    <mergeCell ref="DX177:EJ177"/>
    <mergeCell ref="DK175:DW175"/>
    <mergeCell ref="CH166:CW166"/>
    <mergeCell ref="CH161:CW161"/>
    <mergeCell ref="CX192:DJ192"/>
    <mergeCell ref="EK192:EW192"/>
    <mergeCell ref="EK191:EW191"/>
    <mergeCell ref="DK158:DW158"/>
    <mergeCell ref="CX161:DJ161"/>
    <mergeCell ref="EK185:EW185"/>
    <mergeCell ref="CX167:DJ167"/>
    <mergeCell ref="DX174:EJ174"/>
    <mergeCell ref="DK174:DW174"/>
    <mergeCell ref="CG172:CX172"/>
    <mergeCell ref="CX175:DJ175"/>
    <mergeCell ref="CX276:DJ276"/>
    <mergeCell ref="CX274:DJ274"/>
    <mergeCell ref="EK178:EW178"/>
    <mergeCell ref="CH204:CW204"/>
    <mergeCell ref="CX205:DJ205"/>
    <mergeCell ref="CX204:DJ204"/>
    <mergeCell ref="EK195:EW195"/>
    <mergeCell ref="EK193:EW193"/>
    <mergeCell ref="EK190:EW190"/>
    <mergeCell ref="EK194:EW194"/>
    <mergeCell ref="CH286:CW286"/>
    <mergeCell ref="CX286:DJ286"/>
    <mergeCell ref="CX284:DJ284"/>
    <mergeCell ref="CX277:DJ277"/>
    <mergeCell ref="CH284:CW284"/>
    <mergeCell ref="CX283:DJ283"/>
    <mergeCell ref="CH277:CW277"/>
    <mergeCell ref="EK283:EW283"/>
    <mergeCell ref="DX285:EJ285"/>
    <mergeCell ref="EK282:EW282"/>
    <mergeCell ref="EK285:EW285"/>
    <mergeCell ref="EK284:EW284"/>
    <mergeCell ref="DX284:EJ284"/>
    <mergeCell ref="DX282:EJ282"/>
    <mergeCell ref="DX283:EJ283"/>
    <mergeCell ref="EK291:EW291"/>
    <mergeCell ref="EK287:EW287"/>
    <mergeCell ref="DK286:DW286"/>
    <mergeCell ref="EK286:EW286"/>
    <mergeCell ref="DX286:EJ286"/>
    <mergeCell ref="EK290:EW290"/>
    <mergeCell ref="DX287:EJ287"/>
    <mergeCell ref="DK287:DW287"/>
    <mergeCell ref="EK288:EW288"/>
    <mergeCell ref="DX289:EJ289"/>
    <mergeCell ref="DX291:EJ291"/>
    <mergeCell ref="DX290:EJ290"/>
    <mergeCell ref="CX292:DJ292"/>
    <mergeCell ref="BC292:BT292"/>
    <mergeCell ref="BC290:BT290"/>
    <mergeCell ref="BU290:CG290"/>
    <mergeCell ref="DK290:DW290"/>
    <mergeCell ref="CX291:DJ291"/>
    <mergeCell ref="DK291:DW291"/>
    <mergeCell ref="DK292:DW292"/>
    <mergeCell ref="BU293:CG293"/>
    <mergeCell ref="BC293:BT293"/>
    <mergeCell ref="A296:AJ296"/>
    <mergeCell ref="AK296:AP296"/>
    <mergeCell ref="AQ296:BB296"/>
    <mergeCell ref="AQ294:BB294"/>
    <mergeCell ref="A294:AJ294"/>
    <mergeCell ref="A293:AJ293"/>
    <mergeCell ref="AK293:AP293"/>
    <mergeCell ref="BC294:BT294"/>
    <mergeCell ref="CH304:CW304"/>
    <mergeCell ref="BL316:CE316"/>
    <mergeCell ref="BL314:CE315"/>
    <mergeCell ref="BU294:CG294"/>
    <mergeCell ref="CH303:CW303"/>
    <mergeCell ref="BU297:CG297"/>
    <mergeCell ref="CH299:CW299"/>
    <mergeCell ref="BC305:BT305"/>
    <mergeCell ref="BU304:CG304"/>
    <mergeCell ref="BC304:BT304"/>
    <mergeCell ref="BU302:CG303"/>
    <mergeCell ref="BU298:CG298"/>
    <mergeCell ref="A300:FG300"/>
    <mergeCell ref="BU299:CG299"/>
    <mergeCell ref="A301:FJ301"/>
    <mergeCell ref="EX303:FJ303"/>
    <mergeCell ref="A302:AJ303"/>
    <mergeCell ref="AK302:AP303"/>
    <mergeCell ref="DK303:DW303"/>
    <mergeCell ref="CX303:DJ303"/>
    <mergeCell ref="BU307:CG307"/>
    <mergeCell ref="BC307:BT307"/>
    <mergeCell ref="A313:FJ313"/>
    <mergeCell ref="CW316:DM316"/>
    <mergeCell ref="EE315:ES315"/>
    <mergeCell ref="ET314:FJ315"/>
    <mergeCell ref="DX308:EJ308"/>
    <mergeCell ref="CX311:DJ311"/>
    <mergeCell ref="ET316:FJ316"/>
    <mergeCell ref="EE316:ES316"/>
    <mergeCell ref="A312:BC312"/>
    <mergeCell ref="CT312:FG312"/>
    <mergeCell ref="BU311:CG311"/>
    <mergeCell ref="BU308:CG308"/>
    <mergeCell ref="BU309:CG309"/>
    <mergeCell ref="AK309:AP309"/>
    <mergeCell ref="AQ309:BB309"/>
    <mergeCell ref="AK308:AP308"/>
    <mergeCell ref="AQ308:BB308"/>
    <mergeCell ref="AV314:BK315"/>
    <mergeCell ref="DN316:ED316"/>
    <mergeCell ref="CF315:CV315"/>
    <mergeCell ref="CF314:ES314"/>
    <mergeCell ref="DN315:ED315"/>
    <mergeCell ref="CW315:DM315"/>
    <mergeCell ref="CF316:CV316"/>
    <mergeCell ref="A318:AO318"/>
    <mergeCell ref="AP318:AU318"/>
    <mergeCell ref="AV318:BK318"/>
    <mergeCell ref="AV317:BK317"/>
    <mergeCell ref="A317:AO317"/>
    <mergeCell ref="AP317:AU317"/>
    <mergeCell ref="DN318:ED318"/>
    <mergeCell ref="BL317:CE317"/>
    <mergeCell ref="CW317:DM317"/>
    <mergeCell ref="CW318:DM318"/>
    <mergeCell ref="CF317:CV317"/>
    <mergeCell ref="CF318:CV318"/>
    <mergeCell ref="DN317:ED317"/>
    <mergeCell ref="BL318:CE318"/>
    <mergeCell ref="DN319:ED319"/>
    <mergeCell ref="AV319:BK319"/>
    <mergeCell ref="AV320:BK320"/>
    <mergeCell ref="CF320:CV320"/>
    <mergeCell ref="CW319:DM319"/>
    <mergeCell ref="BL319:CE319"/>
    <mergeCell ref="CF319:CV319"/>
    <mergeCell ref="DN321:ED321"/>
    <mergeCell ref="A321:AO321"/>
    <mergeCell ref="AP321:AU321"/>
    <mergeCell ref="EE320:ES320"/>
    <mergeCell ref="AV321:BK321"/>
    <mergeCell ref="BL320:CE320"/>
    <mergeCell ref="EE321:ES321"/>
    <mergeCell ref="DN320:ED320"/>
    <mergeCell ref="EE323:ES323"/>
    <mergeCell ref="EE322:ES322"/>
    <mergeCell ref="DN322:ED322"/>
    <mergeCell ref="DN323:ED323"/>
    <mergeCell ref="AV323:BK323"/>
    <mergeCell ref="CW322:DM322"/>
    <mergeCell ref="CW321:DM321"/>
    <mergeCell ref="CF321:CV321"/>
    <mergeCell ref="BL321:CE321"/>
    <mergeCell ref="BL323:CE323"/>
    <mergeCell ref="BL322:CE322"/>
    <mergeCell ref="ET327:FJ327"/>
    <mergeCell ref="ET324:FJ324"/>
    <mergeCell ref="ET326:FJ326"/>
    <mergeCell ref="EE326:ES326"/>
    <mergeCell ref="ET325:FJ325"/>
    <mergeCell ref="EE324:ES324"/>
    <mergeCell ref="EE325:ES325"/>
    <mergeCell ref="AP326:AU326"/>
    <mergeCell ref="AV326:BK326"/>
    <mergeCell ref="A325:AO325"/>
    <mergeCell ref="AP325:AU325"/>
    <mergeCell ref="AV325:BK325"/>
    <mergeCell ref="BL325:CE325"/>
    <mergeCell ref="BL326:CE326"/>
    <mergeCell ref="CW326:DM326"/>
    <mergeCell ref="DN326:ED326"/>
    <mergeCell ref="CF326:CV326"/>
    <mergeCell ref="CF325:CV325"/>
    <mergeCell ref="CW325:DM325"/>
    <mergeCell ref="DN325:ED325"/>
    <mergeCell ref="N330:AE330"/>
    <mergeCell ref="BL327:CE327"/>
    <mergeCell ref="DS330:ES330"/>
    <mergeCell ref="EE327:ES327"/>
    <mergeCell ref="DC330:DP330"/>
    <mergeCell ref="DN327:ED327"/>
    <mergeCell ref="AH329:BH329"/>
    <mergeCell ref="N329:AE329"/>
    <mergeCell ref="AH332:BH332"/>
    <mergeCell ref="AH331:BH331"/>
    <mergeCell ref="AH330:BH330"/>
    <mergeCell ref="DS331:ES331"/>
    <mergeCell ref="DC331:DP331"/>
    <mergeCell ref="AD334:AF334"/>
    <mergeCell ref="R331:AE331"/>
    <mergeCell ref="R332:AE332"/>
    <mergeCell ref="A334:B334"/>
    <mergeCell ref="C334:E334"/>
    <mergeCell ref="I334:X334"/>
    <mergeCell ref="Y334:AC334"/>
    <mergeCell ref="CF324:CV324"/>
    <mergeCell ref="CF327:CV327"/>
    <mergeCell ref="CW327:DM327"/>
    <mergeCell ref="CW324:DM324"/>
    <mergeCell ref="AP322:AU322"/>
    <mergeCell ref="AV322:BK322"/>
    <mergeCell ref="A327:AO327"/>
    <mergeCell ref="AP327:AU327"/>
    <mergeCell ref="AV327:BK327"/>
    <mergeCell ref="A324:AO324"/>
    <mergeCell ref="AP324:AU324"/>
    <mergeCell ref="A322:AO322"/>
    <mergeCell ref="AV324:BK324"/>
    <mergeCell ref="A326:AO326"/>
    <mergeCell ref="DN324:ED324"/>
    <mergeCell ref="A320:AO320"/>
    <mergeCell ref="AP320:AU320"/>
    <mergeCell ref="CF323:CV323"/>
    <mergeCell ref="CW323:DM323"/>
    <mergeCell ref="A323:AO323"/>
    <mergeCell ref="AP323:AU323"/>
    <mergeCell ref="CW320:DM320"/>
    <mergeCell ref="CF322:CV322"/>
    <mergeCell ref="BL324:CE324"/>
    <mergeCell ref="A319:AO319"/>
    <mergeCell ref="AP319:AU319"/>
    <mergeCell ref="A308:AJ308"/>
    <mergeCell ref="DX309:EJ309"/>
    <mergeCell ref="DK308:DW308"/>
    <mergeCell ref="CH308:CW308"/>
    <mergeCell ref="CX308:DJ308"/>
    <mergeCell ref="DK309:DW309"/>
    <mergeCell ref="CH309:CW309"/>
    <mergeCell ref="CX309:DJ309"/>
    <mergeCell ref="BC308:BT308"/>
    <mergeCell ref="BC311:BT311"/>
    <mergeCell ref="A316:AO316"/>
    <mergeCell ref="AP314:AU315"/>
    <mergeCell ref="AP316:AU316"/>
    <mergeCell ref="AV316:BK316"/>
    <mergeCell ref="A314:AO315"/>
    <mergeCell ref="A311:AJ311"/>
    <mergeCell ref="A310:FG310"/>
    <mergeCell ref="BC309:BT309"/>
    <mergeCell ref="A309:AJ309"/>
    <mergeCell ref="AQ311:BB311"/>
    <mergeCell ref="CH311:CW311"/>
    <mergeCell ref="AK311:AP311"/>
    <mergeCell ref="DK311:DW311"/>
    <mergeCell ref="A307:AJ307"/>
    <mergeCell ref="EK305:EW305"/>
    <mergeCell ref="CX305:DJ305"/>
    <mergeCell ref="DX305:EJ305"/>
    <mergeCell ref="AQ307:BB307"/>
    <mergeCell ref="DX307:EJ307"/>
    <mergeCell ref="DK307:DW307"/>
    <mergeCell ref="DK306:DW306"/>
    <mergeCell ref="AK307:AP307"/>
    <mergeCell ref="CX295:DJ295"/>
    <mergeCell ref="CH307:CW307"/>
    <mergeCell ref="EK306:EW306"/>
    <mergeCell ref="CX306:DJ306"/>
    <mergeCell ref="CX307:DJ307"/>
    <mergeCell ref="EK298:EW298"/>
    <mergeCell ref="DX298:EJ298"/>
    <mergeCell ref="DK296:DW296"/>
    <mergeCell ref="DK297:DW297"/>
    <mergeCell ref="DX297:EJ297"/>
    <mergeCell ref="CX296:DJ296"/>
    <mergeCell ref="CH298:CW298"/>
    <mergeCell ref="CH297:CW297"/>
    <mergeCell ref="CX297:DJ297"/>
    <mergeCell ref="CH296:CW296"/>
    <mergeCell ref="A19:AM19"/>
    <mergeCell ref="AN19:AS19"/>
    <mergeCell ref="AN30:AS30"/>
    <mergeCell ref="AN32:AS32"/>
    <mergeCell ref="A29:AM29"/>
    <mergeCell ref="A32:AM32"/>
    <mergeCell ref="A30:AM30"/>
    <mergeCell ref="AN27:AS27"/>
    <mergeCell ref="AN24:AS24"/>
    <mergeCell ref="AN31:AS31"/>
    <mergeCell ref="AN101:AS101"/>
    <mergeCell ref="AN103:AS103"/>
    <mergeCell ref="AT101:BI101"/>
    <mergeCell ref="AT103:BI103"/>
    <mergeCell ref="AT102:BI102"/>
    <mergeCell ref="AT70:BI70"/>
    <mergeCell ref="AT72:BI72"/>
    <mergeCell ref="AT71:BI71"/>
    <mergeCell ref="AT73:BI73"/>
    <mergeCell ref="AT81:BI81"/>
    <mergeCell ref="DX118:EJ118"/>
    <mergeCell ref="EX119:FJ119"/>
    <mergeCell ref="CW89:DM89"/>
    <mergeCell ref="DN82:ED82"/>
    <mergeCell ref="CW82:DM82"/>
    <mergeCell ref="CW87:DM87"/>
    <mergeCell ref="CW88:DM88"/>
    <mergeCell ref="DN89:ED89"/>
    <mergeCell ref="AT100:BI100"/>
    <mergeCell ref="BC121:BT121"/>
    <mergeCell ref="BU121:CG121"/>
    <mergeCell ref="BU122:CG122"/>
    <mergeCell ref="BC120:BT120"/>
    <mergeCell ref="DK121:DW121"/>
    <mergeCell ref="CX123:DJ123"/>
    <mergeCell ref="CX122:DJ122"/>
    <mergeCell ref="BU120:CG120"/>
    <mergeCell ref="CX120:DJ120"/>
    <mergeCell ref="CH122:CW122"/>
    <mergeCell ref="CH123:CW123"/>
    <mergeCell ref="CH121:CW121"/>
    <mergeCell ref="CH124:CW124"/>
    <mergeCell ref="BU124:CG124"/>
    <mergeCell ref="BC128:BT128"/>
    <mergeCell ref="BU123:CG123"/>
    <mergeCell ref="BC127:BT127"/>
    <mergeCell ref="CX130:DJ130"/>
    <mergeCell ref="A127:AJ127"/>
    <mergeCell ref="AK128:AP128"/>
    <mergeCell ref="AQ128:BB128"/>
    <mergeCell ref="A128:AJ128"/>
    <mergeCell ref="AK127:AP127"/>
    <mergeCell ref="A130:AJ130"/>
    <mergeCell ref="AK130:AP130"/>
    <mergeCell ref="A121:AJ121"/>
    <mergeCell ref="BC123:BT123"/>
    <mergeCell ref="A15:AM15"/>
    <mergeCell ref="AN15:AS15"/>
    <mergeCell ref="AN18:AS18"/>
    <mergeCell ref="A17:AM17"/>
    <mergeCell ref="A18:AM18"/>
    <mergeCell ref="A16:AM16"/>
    <mergeCell ref="AN16:AS16"/>
    <mergeCell ref="AN17:AS17"/>
    <mergeCell ref="BU144:CG144"/>
    <mergeCell ref="A143:AJ143"/>
    <mergeCell ref="AK133:AP134"/>
    <mergeCell ref="AK131:AP131"/>
    <mergeCell ref="AK137:AP137"/>
    <mergeCell ref="AK140:AP140"/>
    <mergeCell ref="A139:AJ139"/>
    <mergeCell ref="A131:AJ131"/>
    <mergeCell ref="A133:AJ134"/>
    <mergeCell ref="A137:AJ137"/>
    <mergeCell ref="AQ149:BB149"/>
    <mergeCell ref="AQ148:BB148"/>
    <mergeCell ref="A126:AJ126"/>
    <mergeCell ref="AS126:BB126"/>
    <mergeCell ref="AQ142:BB142"/>
    <mergeCell ref="AQ130:BB130"/>
    <mergeCell ref="AQ141:BB141"/>
    <mergeCell ref="AQ133:BB134"/>
    <mergeCell ref="AQ145:BB145"/>
    <mergeCell ref="AK146:AP146"/>
    <mergeCell ref="BC147:BT147"/>
    <mergeCell ref="AK149:AP149"/>
    <mergeCell ref="A142:AJ142"/>
    <mergeCell ref="A144:AJ144"/>
    <mergeCell ref="AK142:AP142"/>
    <mergeCell ref="AK144:AP144"/>
    <mergeCell ref="BC149:BT149"/>
    <mergeCell ref="BC148:BT148"/>
    <mergeCell ref="A148:AJ148"/>
    <mergeCell ref="AK148:AP148"/>
    <mergeCell ref="CH153:CW153"/>
    <mergeCell ref="BU153:CG153"/>
    <mergeCell ref="BU154:CG154"/>
    <mergeCell ref="CX165:DJ165"/>
    <mergeCell ref="CH162:CW162"/>
    <mergeCell ref="CX162:DJ162"/>
    <mergeCell ref="BU159:CG159"/>
    <mergeCell ref="CH159:CW159"/>
    <mergeCell ref="CH164:EJ164"/>
    <mergeCell ref="DX161:EJ161"/>
    <mergeCell ref="A160:AJ160"/>
    <mergeCell ref="A157:AJ157"/>
    <mergeCell ref="DK160:DW160"/>
    <mergeCell ref="DK157:DW157"/>
    <mergeCell ref="AK157:AP157"/>
    <mergeCell ref="BC160:BP160"/>
    <mergeCell ref="AQ160:BB160"/>
    <mergeCell ref="CX160:DJ160"/>
    <mergeCell ref="A158:AJ158"/>
    <mergeCell ref="DK161:DW161"/>
    <mergeCell ref="DK165:DW165"/>
    <mergeCell ref="AK159:AP159"/>
    <mergeCell ref="AK162:AP162"/>
    <mergeCell ref="AQ159:BB159"/>
    <mergeCell ref="AK160:AP160"/>
    <mergeCell ref="AK161:AP161"/>
    <mergeCell ref="EX178:FG178"/>
    <mergeCell ref="EX161:FG161"/>
    <mergeCell ref="EX158:FG158"/>
    <mergeCell ref="EK160:EW160"/>
    <mergeCell ref="EX168:FG168"/>
    <mergeCell ref="EX165:FJ165"/>
    <mergeCell ref="EX167:FH167"/>
    <mergeCell ref="EK158:EW158"/>
    <mergeCell ref="EK161:EW161"/>
    <mergeCell ref="EK159:EW159"/>
    <mergeCell ref="EX179:FG179"/>
    <mergeCell ref="EX175:FJ175"/>
    <mergeCell ref="CX177:DJ177"/>
    <mergeCell ref="EX176:FH176"/>
    <mergeCell ref="EK175:EW175"/>
    <mergeCell ref="EX177:FG177"/>
    <mergeCell ref="EK177:EW177"/>
    <mergeCell ref="EK176:EW176"/>
    <mergeCell ref="DX175:EJ175"/>
    <mergeCell ref="CX178:DJ178"/>
    <mergeCell ref="EX185:FG185"/>
    <mergeCell ref="EK184:EW184"/>
    <mergeCell ref="EK180:EW180"/>
    <mergeCell ref="DX179:EJ179"/>
    <mergeCell ref="DX181:EJ181"/>
    <mergeCell ref="DX183:EJ183"/>
    <mergeCell ref="EK182:EW182"/>
    <mergeCell ref="EK181:EW181"/>
    <mergeCell ref="EK183:EW183"/>
    <mergeCell ref="DX180:EJ180"/>
    <mergeCell ref="EX192:FJ192"/>
    <mergeCell ref="EX191:FJ191"/>
    <mergeCell ref="EX182:FG182"/>
    <mergeCell ref="EX180:FG180"/>
    <mergeCell ref="EX181:FG181"/>
    <mergeCell ref="EX183:FG183"/>
    <mergeCell ref="EX184:FG184"/>
    <mergeCell ref="EK189:FJ189"/>
    <mergeCell ref="EX190:FJ190"/>
    <mergeCell ref="EX186:FG186"/>
    <mergeCell ref="EK202:EW202"/>
    <mergeCell ref="EK218:EW218"/>
    <mergeCell ref="EK205:EW205"/>
    <mergeCell ref="EK225:EW225"/>
    <mergeCell ref="EK216:EW216"/>
    <mergeCell ref="EK219:EW219"/>
    <mergeCell ref="EK217:EW217"/>
    <mergeCell ref="EK231:EW231"/>
    <mergeCell ref="EX233:FG233"/>
    <mergeCell ref="EX235:FG235"/>
    <mergeCell ref="DX204:EJ204"/>
    <mergeCell ref="DX205:EJ205"/>
    <mergeCell ref="EX210:FJ210"/>
    <mergeCell ref="EX231:FG231"/>
    <mergeCell ref="EX225:FJ225"/>
    <mergeCell ref="EX216:FJ216"/>
    <mergeCell ref="EK229:EW229"/>
    <mergeCell ref="EX203:FJ203"/>
    <mergeCell ref="EX198:FJ198"/>
    <mergeCell ref="EX199:FJ199"/>
    <mergeCell ref="DX199:EJ199"/>
    <mergeCell ref="EX202:FG202"/>
    <mergeCell ref="EX201:FG201"/>
    <mergeCell ref="DX200:EJ200"/>
    <mergeCell ref="EX200:FG200"/>
    <mergeCell ref="DX201:EJ201"/>
    <mergeCell ref="EK198:EW198"/>
    <mergeCell ref="EK200:EW200"/>
    <mergeCell ref="DX202:EJ202"/>
    <mergeCell ref="DX245:EJ245"/>
    <mergeCell ref="DX237:EJ237"/>
    <mergeCell ref="EK237:EW237"/>
    <mergeCell ref="DX210:EJ210"/>
    <mergeCell ref="EK240:FJ240"/>
    <mergeCell ref="EX217:FJ217"/>
    <mergeCell ref="EK222:FJ222"/>
    <mergeCell ref="EK235:EW235"/>
    <mergeCell ref="DX236:EJ236"/>
    <mergeCell ref="DX235:EJ235"/>
    <mergeCell ref="EK236:EW236"/>
    <mergeCell ref="A239:FJ239"/>
    <mergeCell ref="BU235:CG235"/>
    <mergeCell ref="BC235:BT235"/>
    <mergeCell ref="A236:AJ236"/>
    <mergeCell ref="BU236:CG236"/>
    <mergeCell ref="BU237:CG237"/>
    <mergeCell ref="CH237:CW237"/>
    <mergeCell ref="DX241:EJ241"/>
    <mergeCell ref="EK197:EW197"/>
    <mergeCell ref="EK179:EW179"/>
    <mergeCell ref="EX241:FJ241"/>
    <mergeCell ref="EX224:FJ224"/>
    <mergeCell ref="EX220:FJ220"/>
    <mergeCell ref="EX219:FJ219"/>
    <mergeCell ref="EX232:FG232"/>
    <mergeCell ref="EX230:FG230"/>
    <mergeCell ref="EX223:FJ223"/>
    <mergeCell ref="EX193:FJ193"/>
    <mergeCell ref="EX197:FJ197"/>
    <mergeCell ref="EX194:FJ194"/>
    <mergeCell ref="EX195:FJ195"/>
    <mergeCell ref="EX196:FJ196"/>
    <mergeCell ref="DK169:DW169"/>
    <mergeCell ref="DK166:DW166"/>
    <mergeCell ref="DK168:DW168"/>
    <mergeCell ref="DK167:DW167"/>
    <mergeCell ref="EX120:FJ120"/>
    <mergeCell ref="EX171:FJ171"/>
    <mergeCell ref="EK170:EW170"/>
    <mergeCell ref="EX162:FG162"/>
    <mergeCell ref="EK165:EW165"/>
    <mergeCell ref="EK167:EW167"/>
    <mergeCell ref="EK168:EW168"/>
    <mergeCell ref="EK169:EW169"/>
    <mergeCell ref="EX169:FG169"/>
    <mergeCell ref="EX170:FJ170"/>
    <mergeCell ref="CW76:DM76"/>
    <mergeCell ref="EE107:ES107"/>
    <mergeCell ref="EE104:ES104"/>
    <mergeCell ref="EE105:ES105"/>
    <mergeCell ref="CW95:DM95"/>
    <mergeCell ref="CW100:DM100"/>
    <mergeCell ref="CW104:DM104"/>
    <mergeCell ref="DN97:ED97"/>
    <mergeCell ref="CW98:DM98"/>
    <mergeCell ref="DN98:ED98"/>
    <mergeCell ref="DN86:ED86"/>
    <mergeCell ref="DN85:ED85"/>
    <mergeCell ref="DN88:ED88"/>
    <mergeCell ref="DN78:ED78"/>
    <mergeCell ref="DN79:ED79"/>
    <mergeCell ref="DN80:ED80"/>
    <mergeCell ref="DN81:ED81"/>
    <mergeCell ref="DN87:ED87"/>
    <mergeCell ref="DN74:ED74"/>
    <mergeCell ref="DN75:ED75"/>
    <mergeCell ref="DN76:ED76"/>
    <mergeCell ref="DN77:ED77"/>
    <mergeCell ref="DX124:EJ124"/>
    <mergeCell ref="DN110:ED110"/>
    <mergeCell ref="EE110:ES110"/>
    <mergeCell ref="DK124:DW124"/>
    <mergeCell ref="DK120:DW120"/>
    <mergeCell ref="DK118:DW118"/>
    <mergeCell ref="EK119:EW119"/>
    <mergeCell ref="EK118:EW118"/>
    <mergeCell ref="DX119:EJ119"/>
    <mergeCell ref="ET111:FJ111"/>
    <mergeCell ref="EX124:FJ124"/>
    <mergeCell ref="EX117:FJ117"/>
    <mergeCell ref="EX157:FJ157"/>
    <mergeCell ref="EX154:FG154"/>
    <mergeCell ref="EX155:FG155"/>
    <mergeCell ref="EX156:FG156"/>
    <mergeCell ref="EX125:FJ125"/>
    <mergeCell ref="EX126:FG126"/>
    <mergeCell ref="EX128:FJ128"/>
    <mergeCell ref="EX130:FJ130"/>
    <mergeCell ref="DK154:DW154"/>
    <mergeCell ref="DX154:EJ154"/>
    <mergeCell ref="DK155:DW155"/>
    <mergeCell ref="DX156:EJ156"/>
    <mergeCell ref="EX174:FJ174"/>
    <mergeCell ref="EK154:EW154"/>
    <mergeCell ref="EK155:EW155"/>
    <mergeCell ref="EK156:EW156"/>
    <mergeCell ref="EX160:FG160"/>
    <mergeCell ref="EK157:EW157"/>
    <mergeCell ref="EX159:FG159"/>
    <mergeCell ref="EX166:FJ166"/>
    <mergeCell ref="EK162:EW162"/>
    <mergeCell ref="EK166:EW166"/>
    <mergeCell ref="DX171:EJ171"/>
    <mergeCell ref="CH171:CW171"/>
    <mergeCell ref="CY172:FG172"/>
    <mergeCell ref="EK173:FJ173"/>
    <mergeCell ref="DK171:DW171"/>
    <mergeCell ref="EK171:EW171"/>
    <mergeCell ref="DK182:DW182"/>
    <mergeCell ref="AK182:AP182"/>
    <mergeCell ref="BU183:CG183"/>
    <mergeCell ref="CH175:CW175"/>
    <mergeCell ref="BU177:CG177"/>
    <mergeCell ref="AQ177:BB177"/>
    <mergeCell ref="AQ179:BB179"/>
    <mergeCell ref="AQ175:BB175"/>
    <mergeCell ref="BC182:BR182"/>
    <mergeCell ref="AQ183:BB183"/>
    <mergeCell ref="DK186:DW186"/>
    <mergeCell ref="AQ185:BB185"/>
    <mergeCell ref="DX184:EJ184"/>
    <mergeCell ref="AQ184:BB184"/>
    <mergeCell ref="BC186:BR186"/>
    <mergeCell ref="AQ186:BB186"/>
    <mergeCell ref="BC185:BR185"/>
    <mergeCell ref="DX185:EJ185"/>
    <mergeCell ref="CX186:DJ186"/>
    <mergeCell ref="BC184:BR184"/>
    <mergeCell ref="EX153:FG153"/>
    <mergeCell ref="CX152:DR152"/>
    <mergeCell ref="AK184:AP184"/>
    <mergeCell ref="CH290:CW290"/>
    <mergeCell ref="CX281:DJ281"/>
    <mergeCell ref="CH282:CW282"/>
    <mergeCell ref="CH283:CW283"/>
    <mergeCell ref="CX287:DJ287"/>
    <mergeCell ref="CH285:CW285"/>
    <mergeCell ref="CH281:CW281"/>
    <mergeCell ref="DK145:DW145"/>
    <mergeCell ref="DK143:DW143"/>
    <mergeCell ref="EK153:EW153"/>
    <mergeCell ref="EX152:FE152"/>
    <mergeCell ref="DK150:DW150"/>
    <mergeCell ref="DK151:DW151"/>
    <mergeCell ref="DK153:DW153"/>
    <mergeCell ref="DX153:EJ153"/>
    <mergeCell ref="DX151:EJ151"/>
    <mergeCell ref="DX150:EJ150"/>
    <mergeCell ref="CX151:DJ151"/>
    <mergeCell ref="CX145:DJ145"/>
    <mergeCell ref="CX150:DJ150"/>
    <mergeCell ref="BU126:CG126"/>
    <mergeCell ref="BU127:CG127"/>
    <mergeCell ref="CH129:CW129"/>
    <mergeCell ref="CH135:CW135"/>
    <mergeCell ref="BU131:CG131"/>
    <mergeCell ref="CG132:CX132"/>
    <mergeCell ref="CH134:CW134"/>
    <mergeCell ref="DK126:DW126"/>
    <mergeCell ref="DK125:DW125"/>
    <mergeCell ref="DK127:DW127"/>
    <mergeCell ref="CX127:DJ127"/>
    <mergeCell ref="CX126:DJ126"/>
    <mergeCell ref="DK129:DW129"/>
    <mergeCell ref="BU128:CG128"/>
    <mergeCell ref="DX136:EJ136"/>
    <mergeCell ref="DK135:DW135"/>
    <mergeCell ref="DX131:EJ131"/>
    <mergeCell ref="DK131:DW131"/>
    <mergeCell ref="DK134:DW134"/>
    <mergeCell ref="CH133:EJ133"/>
    <mergeCell ref="CH131:CW131"/>
    <mergeCell ref="CX131:DJ131"/>
    <mergeCell ref="DK136:DW136"/>
    <mergeCell ref="CX212:DJ212"/>
    <mergeCell ref="CX211:DJ211"/>
    <mergeCell ref="CX195:DJ195"/>
    <mergeCell ref="CX198:DJ198"/>
    <mergeCell ref="CX197:DJ197"/>
    <mergeCell ref="CX200:DJ200"/>
    <mergeCell ref="CX208:DJ208"/>
    <mergeCell ref="CX201:DJ201"/>
    <mergeCell ref="CX202:DJ202"/>
    <mergeCell ref="CH211:CW211"/>
    <mergeCell ref="CH200:CW200"/>
    <mergeCell ref="CH207:EJ207"/>
    <mergeCell ref="DK193:DW193"/>
    <mergeCell ref="DX209:EJ209"/>
    <mergeCell ref="DX208:EJ208"/>
    <mergeCell ref="CH203:CW203"/>
    <mergeCell ref="CX210:DJ210"/>
    <mergeCell ref="CX209:DJ209"/>
    <mergeCell ref="DK211:DW211"/>
    <mergeCell ref="DK212:DW212"/>
    <mergeCell ref="CX216:DJ216"/>
    <mergeCell ref="DK216:DW216"/>
    <mergeCell ref="EK174:EW174"/>
    <mergeCell ref="DX212:EJ212"/>
    <mergeCell ref="DX215:EJ215"/>
    <mergeCell ref="DX216:EJ216"/>
    <mergeCell ref="DK200:DW200"/>
    <mergeCell ref="DK203:DW203"/>
    <mergeCell ref="DK194:DW194"/>
    <mergeCell ref="CX174:DJ174"/>
    <mergeCell ref="CH210:CW210"/>
    <mergeCell ref="DK208:DW208"/>
    <mergeCell ref="DK204:DW204"/>
    <mergeCell ref="DK205:DW205"/>
    <mergeCell ref="DK210:DW210"/>
    <mergeCell ref="CH205:CW205"/>
    <mergeCell ref="CH209:CW209"/>
    <mergeCell ref="DK209:DW209"/>
    <mergeCell ref="CH208:CW208"/>
    <mergeCell ref="BU281:CG281"/>
    <mergeCell ref="BU246:CG246"/>
    <mergeCell ref="BU242:CG242"/>
    <mergeCell ref="BU243:CG243"/>
    <mergeCell ref="BU244:CG244"/>
    <mergeCell ref="BU249:CG249"/>
    <mergeCell ref="BU275:CG275"/>
    <mergeCell ref="BU264:CG264"/>
    <mergeCell ref="BU274:CG274"/>
    <mergeCell ref="BU268:CG268"/>
    <mergeCell ref="BC286:BT286"/>
    <mergeCell ref="BC285:BR285"/>
    <mergeCell ref="BU286:CG286"/>
    <mergeCell ref="BU287:CG287"/>
    <mergeCell ref="BU283:CG283"/>
    <mergeCell ref="BU285:CG285"/>
    <mergeCell ref="BC283:BT283"/>
    <mergeCell ref="BC284:BR284"/>
    <mergeCell ref="BU284:CG284"/>
    <mergeCell ref="BU184:CG184"/>
    <mergeCell ref="BU182:CG182"/>
    <mergeCell ref="BU185:CG185"/>
    <mergeCell ref="BU198:CG198"/>
    <mergeCell ref="BU197:CG197"/>
    <mergeCell ref="BC191:BT191"/>
    <mergeCell ref="AT93:BI93"/>
    <mergeCell ref="AT90:BI90"/>
    <mergeCell ref="AT94:BI94"/>
    <mergeCell ref="BC150:BR150"/>
    <mergeCell ref="BC151:BR151"/>
    <mergeCell ref="BC152:BI152"/>
    <mergeCell ref="BC154:BR154"/>
    <mergeCell ref="BC131:BT131"/>
    <mergeCell ref="BC133:BT134"/>
    <mergeCell ref="CW94:DM94"/>
    <mergeCell ref="BJ91:CE91"/>
    <mergeCell ref="BJ90:CE90"/>
    <mergeCell ref="BJ94:CE94"/>
    <mergeCell ref="CW91:DM91"/>
    <mergeCell ref="ET113:FJ113"/>
    <mergeCell ref="EX123:FJ123"/>
    <mergeCell ref="ET90:FJ90"/>
    <mergeCell ref="EE94:ES94"/>
    <mergeCell ref="ET94:FJ94"/>
    <mergeCell ref="DX120:EJ120"/>
    <mergeCell ref="EK120:EW120"/>
    <mergeCell ref="DX121:EJ121"/>
    <mergeCell ref="EX121:FJ121"/>
    <mergeCell ref="EK121:EW121"/>
    <mergeCell ref="ET106:FJ106"/>
    <mergeCell ref="ET101:FJ101"/>
    <mergeCell ref="ET105:FJ105"/>
    <mergeCell ref="ET102:FJ102"/>
    <mergeCell ref="CH276:CW276"/>
    <mergeCell ref="CH233:CW233"/>
    <mergeCell ref="DX140:EJ140"/>
    <mergeCell ref="CH260:CW260"/>
    <mergeCell ref="CH263:CW263"/>
    <mergeCell ref="CH264:CW264"/>
    <mergeCell ref="DX203:EJ203"/>
    <mergeCell ref="DX211:EJ211"/>
    <mergeCell ref="DX217:EJ217"/>
    <mergeCell ref="CX203:DJ203"/>
    <mergeCell ref="DK278:DW278"/>
    <mergeCell ref="CX299:DJ299"/>
    <mergeCell ref="CH279:CW279"/>
    <mergeCell ref="CH280:CW280"/>
    <mergeCell ref="CX293:DJ293"/>
    <mergeCell ref="CX290:DJ290"/>
    <mergeCell ref="CX285:DJ285"/>
    <mergeCell ref="CH293:CW293"/>
    <mergeCell ref="CH294:CW294"/>
    <mergeCell ref="CX294:DJ294"/>
    <mergeCell ref="CX278:DJ278"/>
    <mergeCell ref="CX280:DJ280"/>
    <mergeCell ref="CX279:DJ279"/>
    <mergeCell ref="CX282:DJ282"/>
    <mergeCell ref="DK284:DW284"/>
    <mergeCell ref="A299:AJ299"/>
    <mergeCell ref="AK299:AP299"/>
    <mergeCell ref="AQ299:BB299"/>
    <mergeCell ref="BC299:BT299"/>
    <mergeCell ref="DK299:DW299"/>
    <mergeCell ref="CX298:DJ298"/>
    <mergeCell ref="DK298:DW298"/>
    <mergeCell ref="DK293:DW293"/>
    <mergeCell ref="BC287:BT287"/>
    <mergeCell ref="EX299:FJ299"/>
    <mergeCell ref="DX146:EJ146"/>
    <mergeCell ref="DX144:EJ144"/>
    <mergeCell ref="DX152:EJ152"/>
    <mergeCell ref="DX299:EJ299"/>
    <mergeCell ref="EX218:FG218"/>
    <mergeCell ref="DX155:EJ155"/>
    <mergeCell ref="DX162:EJ162"/>
    <mergeCell ref="DX169:EJ169"/>
    <mergeCell ref="DX168:EJ168"/>
    <mergeCell ref="DK282:DW282"/>
    <mergeCell ref="DK198:DW198"/>
    <mergeCell ref="DK201:DW201"/>
    <mergeCell ref="DK202:DW202"/>
    <mergeCell ref="CR251:FG251"/>
    <mergeCell ref="CX255:DJ255"/>
    <mergeCell ref="CX254:DJ254"/>
    <mergeCell ref="EX255:FJ255"/>
    <mergeCell ref="EK254:EW254"/>
    <mergeCell ref="EX254:FJ254"/>
    <mergeCell ref="DX277:EJ277"/>
    <mergeCell ref="EK268:EW268"/>
    <mergeCell ref="EK259:EW259"/>
    <mergeCell ref="EK246:EW246"/>
    <mergeCell ref="DX260:EJ260"/>
    <mergeCell ref="DX256:EJ256"/>
    <mergeCell ref="EK249:EW249"/>
    <mergeCell ref="EK247:EW247"/>
    <mergeCell ref="EK256:EW256"/>
    <mergeCell ref="EK258:EW258"/>
    <mergeCell ref="DX278:EJ278"/>
    <mergeCell ref="DK285:DW285"/>
    <mergeCell ref="DK294:DW294"/>
    <mergeCell ref="DK244:DW244"/>
    <mergeCell ref="DK277:DW277"/>
    <mergeCell ref="DK265:DW265"/>
    <mergeCell ref="DK283:DW283"/>
    <mergeCell ref="DK276:DW276"/>
    <mergeCell ref="DK275:DW275"/>
    <mergeCell ref="DK269:DW269"/>
    <mergeCell ref="AN72:AS72"/>
    <mergeCell ref="AN91:AS91"/>
    <mergeCell ref="BJ76:CE76"/>
    <mergeCell ref="AN89:AS89"/>
    <mergeCell ref="AT74:BI74"/>
    <mergeCell ref="BJ79:CE79"/>
    <mergeCell ref="AN82:AS82"/>
    <mergeCell ref="AT80:BI80"/>
    <mergeCell ref="AT91:BI91"/>
    <mergeCell ref="AT85:BI85"/>
    <mergeCell ref="AT92:BI92"/>
    <mergeCell ref="AK234:AP234"/>
    <mergeCell ref="AQ234:BB234"/>
    <mergeCell ref="AK233:AP233"/>
    <mergeCell ref="AQ233:BB233"/>
    <mergeCell ref="BC233:BT233"/>
    <mergeCell ref="A103:AM103"/>
    <mergeCell ref="BC198:BT198"/>
    <mergeCell ref="AT96:BI96"/>
    <mergeCell ref="AT95:BI95"/>
    <mergeCell ref="BU233:CG233"/>
    <mergeCell ref="BU234:CG234"/>
    <mergeCell ref="BC230:BT230"/>
    <mergeCell ref="AQ268:BB268"/>
    <mergeCell ref="BC268:BR268"/>
    <mergeCell ref="AQ266:BB266"/>
    <mergeCell ref="BC266:BT266"/>
    <mergeCell ref="BU265:CG265"/>
    <mergeCell ref="BU238:CG238"/>
    <mergeCell ref="BU266:CG266"/>
    <mergeCell ref="DX167:EJ167"/>
    <mergeCell ref="DX165:EJ165"/>
    <mergeCell ref="DX166:EJ166"/>
    <mergeCell ref="EK126:EW126"/>
    <mergeCell ref="DX130:EJ130"/>
    <mergeCell ref="EK130:EW130"/>
    <mergeCell ref="EK131:EW131"/>
    <mergeCell ref="CY163:FG163"/>
    <mergeCell ref="EK164:FJ164"/>
    <mergeCell ref="DK162:DW162"/>
    <mergeCell ref="EE109:ES109"/>
    <mergeCell ref="EE113:ES113"/>
    <mergeCell ref="DX125:EJ125"/>
    <mergeCell ref="ET93:FJ93"/>
    <mergeCell ref="ET98:FJ98"/>
    <mergeCell ref="EE101:ES101"/>
    <mergeCell ref="EE98:ES98"/>
    <mergeCell ref="ET108:FG108"/>
    <mergeCell ref="ET107:FJ107"/>
    <mergeCell ref="EE106:ES106"/>
    <mergeCell ref="DK197:DW197"/>
    <mergeCell ref="CW24:DM24"/>
    <mergeCell ref="BJ93:CE93"/>
    <mergeCell ref="CF93:CV93"/>
    <mergeCell ref="CW93:DM93"/>
    <mergeCell ref="CW80:DM80"/>
    <mergeCell ref="CW81:DM81"/>
    <mergeCell ref="CW75:DM75"/>
    <mergeCell ref="CW78:DM78"/>
    <mergeCell ref="CW79:DM79"/>
    <mergeCell ref="AT24:BI24"/>
    <mergeCell ref="BJ24:CE24"/>
    <mergeCell ref="CF24:CV24"/>
    <mergeCell ref="DK195:DW195"/>
    <mergeCell ref="CH185:CW185"/>
    <mergeCell ref="DK176:DW176"/>
    <mergeCell ref="DK184:DW184"/>
    <mergeCell ref="CX184:DJ184"/>
    <mergeCell ref="CX182:DJ182"/>
    <mergeCell ref="DK179:DW179"/>
    <mergeCell ref="DK185:DW185"/>
    <mergeCell ref="DK183:DW183"/>
    <mergeCell ref="CH193:CW193"/>
    <mergeCell ref="EE24:ES24"/>
    <mergeCell ref="DX170:EJ170"/>
    <mergeCell ref="DX142:EJ142"/>
    <mergeCell ref="DX141:EJ141"/>
    <mergeCell ref="EE108:ES108"/>
    <mergeCell ref="DX143:EJ143"/>
    <mergeCell ref="DX145:EJ145"/>
    <mergeCell ref="ET24:FJ24"/>
    <mergeCell ref="CW77:DM77"/>
    <mergeCell ref="DK159:DW159"/>
    <mergeCell ref="EK124:EW124"/>
    <mergeCell ref="EK125:EW125"/>
    <mergeCell ref="EX131:FJ131"/>
    <mergeCell ref="DX135:EJ135"/>
    <mergeCell ref="DX126:EJ126"/>
    <mergeCell ref="DX134:EJ134"/>
    <mergeCell ref="DX158:EJ158"/>
    <mergeCell ref="A265:AJ265"/>
    <mergeCell ref="AK265:AP265"/>
    <mergeCell ref="AQ265:BB265"/>
    <mergeCell ref="BC265:BT265"/>
    <mergeCell ref="EX265:FJ265"/>
    <mergeCell ref="CX263:DJ263"/>
    <mergeCell ref="CH238:CW238"/>
    <mergeCell ref="CX238:DJ238"/>
    <mergeCell ref="EX250:FG250"/>
    <mergeCell ref="EX245:FG245"/>
    <mergeCell ref="EX244:FJ244"/>
    <mergeCell ref="EK245:EW245"/>
    <mergeCell ref="DX244:EJ244"/>
    <mergeCell ref="CH241:CW241"/>
    <mergeCell ref="AK237:AP237"/>
    <mergeCell ref="AK238:AP238"/>
    <mergeCell ref="AQ238:BB238"/>
    <mergeCell ref="BC238:BT238"/>
    <mergeCell ref="AQ237:BB237"/>
    <mergeCell ref="BC237:BT237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2" r:id="rId1"/>
  <rowBreaks count="7" manualBreakCount="7">
    <brk id="43" max="163" man="1"/>
    <brk id="84" max="163" man="1"/>
    <brk id="113" max="255" man="1"/>
    <brk id="162" max="163" man="1"/>
    <brk id="205" max="163" man="1"/>
    <brk id="250" max="163" man="1"/>
    <brk id="300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2013-08-01T11:25:14Z</cp:lastPrinted>
  <dcterms:created xsi:type="dcterms:W3CDTF">2005-02-01T12:32:18Z</dcterms:created>
  <dcterms:modified xsi:type="dcterms:W3CDTF">2013-08-01T11:26:24Z</dcterms:modified>
  <cp:category/>
  <cp:version/>
  <cp:contentType/>
  <cp:contentStatus/>
</cp:coreProperties>
</file>