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'отчет'!$A$47:$AM$47</definedName>
    <definedName name="_xlnm.Print_Area" localSheetId="0">'отчет'!$A$1:$FH$338</definedName>
  </definedNames>
  <calcPr fullCalcOnLoad="1"/>
</workbook>
</file>

<file path=xl/sharedStrings.xml><?xml version="1.0" encoding="utf-8"?>
<sst xmlns="http://schemas.openxmlformats.org/spreadsheetml/2006/main" count="704" uniqueCount="342">
  <si>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</si>
  <si>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</si>
  <si>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</si>
  <si>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</si>
  <si>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</si>
  <si>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</si>
  <si>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</si>
  <si>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</si>
  <si>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</si>
  <si>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</si>
  <si>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</si>
  <si>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</si>
  <si>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</si>
  <si>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</si>
  <si>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</si>
  <si>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</si>
  <si>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</si>
  <si>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</si>
  <si>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</si>
  <si>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</si>
  <si>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</si>
  <si>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</si>
  <si>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</si>
  <si>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</si>
  <si>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</si>
  <si>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</si>
  <si>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</si>
  <si>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</si>
  <si>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</si>
  <si>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</si>
  <si>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</si>
  <si>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</si>
  <si>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</si>
  <si>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</si>
  <si>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</si>
  <si>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</si>
  <si>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</si>
  <si>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</si>
  <si>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</si>
  <si>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</si>
  <si>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</si>
  <si>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</si>
  <si>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</si>
  <si>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</si>
  <si>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</si>
  <si>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</si>
  <si>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</si>
  <si>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</si>
  <si>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</si>
  <si>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</si>
  <si>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</si>
  <si>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</si>
  <si>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</si>
  <si>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</si>
  <si>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</si>
  <si>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</si>
  <si>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</si>
  <si>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</si>
  <si>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</si>
  <si>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</si>
  <si>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</si>
  <si>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</si>
  <si>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</si>
  <si>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</si>
  <si>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</si>
  <si>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</si>
  <si>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</si>
  <si>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</si>
  <si>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</si>
  <si>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</si>
  <si>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</si>
  <si>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</si>
  <si>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</si>
  <si>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</si>
  <si>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</si>
  <si>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</si>
  <si>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</si>
  <si>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</si>
  <si>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</si>
  <si>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</si>
  <si>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</si>
  <si>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</si>
  <si>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</si>
  <si>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</si>
  <si>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</si>
  <si>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</si>
  <si>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</si>
  <si>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</si>
  <si>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</si>
  <si>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</si>
  <si>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</si>
  <si>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</si>
  <si>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</si>
  <si>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</si>
  <si>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</si>
  <si>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</si>
  <si>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</si>
  <si>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</si>
  <si>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</si>
  <si>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</si>
  <si>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</si>
  <si>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</si>
  <si>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</si>
  <si>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</si>
  <si>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</si>
  <si>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</si>
  <si>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</si>
  <si>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</si>
  <si>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</si>
  <si>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</si>
  <si>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</si>
  <si>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</si>
  <si>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</si>
  <si>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</si>
  <si>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</si>
  <si>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</si>
  <si>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</si>
  <si>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</si>
  <si>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</si>
  <si>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</si>
  <si>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</si>
  <si>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</si>
  <si>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</si>
  <si>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</si>
  <si>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</si>
  <si>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</si>
  <si>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</si>
  <si>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</si>
  <si>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</si>
  <si>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</si>
  <si>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</si>
  <si>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</si>
  <si>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</si>
  <si>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</si>
  <si>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</si>
  <si>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</si>
  <si>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</si>
  <si>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</si>
  <si>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</si>
  <si>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</si>
  <si>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</si>
  <si>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</si>
  <si>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</si>
  <si>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</si>
  <si>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</si>
  <si>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</si>
  <si>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</si>
  <si>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</si>
  <si>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</si>
  <si>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</si>
  <si>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</si>
  <si>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</si>
  <si>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</si>
  <si>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</si>
  <si>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</si>
  <si>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</si>
  <si>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</si>
  <si>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</si>
  <si>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</si>
  <si>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</si>
  <si>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</si>
  <si>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</si>
  <si>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</si>
  <si>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</si>
  <si>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</si>
  <si>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</si>
  <si>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</si>
  <si>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</si>
  <si>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</si>
  <si>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</si>
  <si>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</si>
  <si>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</si>
  <si>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</si>
  <si>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</si>
  <si>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</si>
  <si>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</si>
  <si>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</si>
  <si>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</si>
  <si>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</si>
  <si>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</si>
  <si>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</si>
  <si>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</si>
  <si>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</si>
  <si>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</si>
  <si>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</si>
  <si>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</si>
  <si>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</si>
  <si>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</si>
  <si>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</si>
  <si>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</si>
  <si>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</si>
  <si>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</si>
  <si>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</si>
  <si>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</si>
  <si>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</si>
  <si>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</si>
  <si>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</si>
  <si>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</si>
  <si>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</si>
  <si>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</si>
  <si>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</si>
  <si>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</si>
  <si>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</si>
  <si>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</si>
  <si>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</si>
  <si>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</si>
  <si>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</si>
  <si>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</si>
  <si>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</si>
  <si>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</si>
  <si>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</si>
  <si>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951.0113.0920300.244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</si>
  <si>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</si>
  <si>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</si>
  <si>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</si>
  <si>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</si>
  <si>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</si>
  <si>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</si>
  <si>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</si>
  <si>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</si>
  <si>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</si>
  <si>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</si>
  <si>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</si>
  <si>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</si>
  <si>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</si>
  <si>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</si>
  <si>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</si>
  <si>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</si>
  <si>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</si>
  <si>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</si>
  <si>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</si>
  <si>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</si>
  <si>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</si>
  <si>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</si>
  <si>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</si>
  <si>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</si>
  <si>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</si>
  <si>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</si>
  <si>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</si>
  <si>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</si>
  <si>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</si>
  <si>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</si>
  <si>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</si>
  <si>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</si>
  <si>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</si>
  <si>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</si>
  <si>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</si>
  <si>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</si>
  <si>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</si>
  <si>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</si>
  <si>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</si>
  <si>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Работы, услуги по содержанию имущества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</si>
  <si>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</si>
  <si>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</si>
  <si>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</si>
  <si>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</si>
  <si>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</si>
  <si>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</si>
  <si>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</si>
  <si>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</si>
  <si>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</si>
  <si>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</si>
  <si>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</si>
  <si>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</si>
  <si>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</si>
  <si>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</si>
  <si>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</si>
  <si>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</si>
  <si>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</si>
  <si>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</si>
  <si>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</si>
  <si>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</si>
  <si>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</si>
  <si>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</si>
  <si>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</si>
  <si>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</si>
  <si>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951.0113.0900200.244  ф.00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</si>
  <si>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</si>
  <si>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</si>
  <si>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</si>
  <si>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</si>
  <si>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</si>
  <si>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</si>
  <si>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</si>
  <si>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</si>
  <si>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</si>
  <si>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</si>
  <si>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</si>
  <si>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</si>
  <si>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</si>
  <si>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</si>
  <si>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</si>
  <si>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</si>
  <si>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</si>
  <si>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</si>
  <si>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</si>
  <si>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13 г.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</si>
  <si>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</si>
  <si>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</si>
  <si>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</si>
  <si>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</si>
  <si>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</si>
  <si>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</si>
  <si>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</si>
  <si>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951.0409.5222700.244 ф.19</t>
  </si>
  <si>
    <t>951.0503.7955546.244 ф.32</t>
  </si>
  <si>
    <t>951.0503.7953546.244 ф.36</t>
  </si>
  <si>
    <t>951.0503.7953546.244 ф.37</t>
  </si>
  <si>
    <t>1 09 04053 10 3000 110</t>
  </si>
  <si>
    <t>951.0309.7952646.244 ф.00</t>
  </si>
  <si>
    <t>951.0113.7952746.244   ф.00</t>
  </si>
  <si>
    <t>951.0409.5222700.243 ф.16</t>
  </si>
  <si>
    <t>951.0409.5222700.243 ф.85</t>
  </si>
  <si>
    <t xml:space="preserve">951.0502.5221500.411 </t>
  </si>
  <si>
    <t>951.0502.5221500.411 ф.16</t>
  </si>
  <si>
    <t>951.0502.5221500.411 ф.85</t>
  </si>
  <si>
    <t xml:space="preserve">951.0409.5222700.243 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</si>
  <si>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</si>
  <si>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</si>
  <si>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</si>
  <si>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</si>
  <si>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951.0503.7953546.244 ф.32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</si>
  <si>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</si>
  <si>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</si>
  <si>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</si>
  <si>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951.0801.7950801 611  ф.01</t>
  </si>
  <si>
    <t xml:space="preserve">      225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</si>
  <si>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</si>
  <si>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</si>
  <si>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</si>
  <si>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</si>
  <si>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</si>
  <si>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</si>
  <si>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</si>
  <si>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</si>
  <si>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</si>
  <si>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</si>
  <si>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</si>
  <si>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01</t>
  </si>
  <si>
    <t>ноября</t>
  </si>
  <si>
    <t>951.0203.0013600.242    ф.15</t>
  </si>
  <si>
    <t>01.11.2013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</si>
</sst>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49" fontId="5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31" fillId="0" borderId="13" xfId="0" applyFont="1" applyBorder="1" applyAlignment="1">
      <alignment horizontal="left" wrapText="1"/>
    </xf>
    <xf numFmtId="166" fontId="5" fillId="0" borderId="13" xfId="43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 vertical="top"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tabSelected="1" view="pageBreakPreview" zoomScaleSheetLayoutView="100" workbookViewId="0" topLeftCell="A193">
      <selection activeCell="A259" sqref="A259:AJ259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1" t="s">
        <v>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58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5"/>
      <c r="ES2" s="5"/>
      <c r="ET2" s="146" t="s">
        <v>0</v>
      </c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47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48" t="s">
        <v>17</v>
      </c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50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3" t="s">
        <v>339</v>
      </c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5">
        <v>2013</v>
      </c>
      <c r="CF4" s="165"/>
      <c r="CG4" s="165"/>
      <c r="CH4" s="165"/>
      <c r="CI4" s="165"/>
      <c r="CJ4" s="116" t="s">
        <v>4</v>
      </c>
      <c r="CK4" s="116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1" t="s">
        <v>341</v>
      </c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5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4" t="s">
        <v>51</v>
      </c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2" t="s">
        <v>52</v>
      </c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4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4" t="s">
        <v>121</v>
      </c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1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5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1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5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5">
        <v>383</v>
      </c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7"/>
    </row>
    <row r="9" spans="1:166" s="4" customFormat="1" ht="15.75" customHeight="1">
      <c r="A9" s="158" t="s">
        <v>20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60"/>
    </row>
    <row r="10" spans="1:167" s="4" customFormat="1" ht="19.5" customHeight="1">
      <c r="A10" s="128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30"/>
      <c r="AN10" s="128" t="s">
        <v>23</v>
      </c>
      <c r="AO10" s="129"/>
      <c r="AP10" s="129"/>
      <c r="AQ10" s="129"/>
      <c r="AR10" s="129"/>
      <c r="AS10" s="130"/>
      <c r="AT10" s="128" t="s">
        <v>28</v>
      </c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30"/>
      <c r="BJ10" s="128" t="s">
        <v>138</v>
      </c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30"/>
      <c r="CF10" s="91" t="s">
        <v>24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3"/>
      <c r="ET10" s="53" t="s">
        <v>29</v>
      </c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"/>
    </row>
    <row r="11" spans="1:167" s="4" customFormat="1" ht="109.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131"/>
      <c r="AO11" s="132"/>
      <c r="AP11" s="132"/>
      <c r="AQ11" s="132"/>
      <c r="AR11" s="132"/>
      <c r="AS11" s="133"/>
      <c r="AT11" s="131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3"/>
      <c r="BJ11" s="131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3"/>
      <c r="CF11" s="92" t="s">
        <v>139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3"/>
      <c r="CW11" s="91" t="s">
        <v>25</v>
      </c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3"/>
      <c r="DN11" s="91" t="s">
        <v>26</v>
      </c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3"/>
      <c r="EE11" s="91" t="s">
        <v>27</v>
      </c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"/>
    </row>
    <row r="12" spans="1:167" s="4" customFormat="1" ht="11.25" customHeigh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1"/>
      <c r="AN12" s="139">
        <v>2</v>
      </c>
      <c r="AO12" s="140"/>
      <c r="AP12" s="140"/>
      <c r="AQ12" s="140"/>
      <c r="AR12" s="140"/>
      <c r="AS12" s="141"/>
      <c r="AT12" s="139">
        <v>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1"/>
      <c r="BJ12" s="139">
        <v>4</v>
      </c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1"/>
      <c r="CF12" s="139">
        <v>5</v>
      </c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  <c r="CW12" s="139">
        <v>6</v>
      </c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1"/>
      <c r="DN12" s="139">
        <v>7</v>
      </c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1"/>
      <c r="EE12" s="139">
        <v>8</v>
      </c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1"/>
      <c r="ET12" s="138">
        <v>9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5"/>
    </row>
    <row r="13" spans="1:167" s="12" customFormat="1" ht="20.25" customHeight="1">
      <c r="A13" s="142" t="s">
        <v>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45" t="s">
        <v>30</v>
      </c>
      <c r="AO13" s="145"/>
      <c r="AP13" s="145"/>
      <c r="AQ13" s="145"/>
      <c r="AR13" s="145"/>
      <c r="AS13" s="145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59">
        <f>BJ15+BJ103</f>
        <v>9170046</v>
      </c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>
        <f>CF15+CF104</f>
        <v>8267458.55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59">
        <f>CF13</f>
        <v>8267458.55</v>
      </c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11"/>
    </row>
    <row r="14" spans="1:167" s="4" customFormat="1" ht="15" customHeight="1">
      <c r="A14" s="101" t="s">
        <v>22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99" t="s">
        <v>31</v>
      </c>
      <c r="AO14" s="99"/>
      <c r="AP14" s="99"/>
      <c r="AQ14" s="99"/>
      <c r="AR14" s="99"/>
      <c r="AS14" s="99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5"/>
    </row>
    <row r="15" spans="1:167" s="12" customFormat="1" ht="18" customHeight="1">
      <c r="A15" s="104" t="s">
        <v>147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67"/>
      <c r="AO15" s="67"/>
      <c r="AP15" s="67"/>
      <c r="AQ15" s="67"/>
      <c r="AR15" s="67"/>
      <c r="AS15" s="67"/>
      <c r="AT15" s="67" t="s">
        <v>89</v>
      </c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59">
        <f>BJ16+BJ52+BJ68+BJ79+BJ85+BJ29+BJ93</f>
        <v>2825100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>
        <f>CF16+CF52+CF68+CF85+CF72+CF79+CF100+CF29+CF93</f>
        <v>1934759.42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59">
        <f>CF15</f>
        <v>1934759.42</v>
      </c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11"/>
    </row>
    <row r="16" spans="1:167" s="12" customFormat="1" ht="18" customHeight="1">
      <c r="A16" s="105" t="s">
        <v>167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67"/>
      <c r="AO16" s="67"/>
      <c r="AP16" s="67"/>
      <c r="AQ16" s="67"/>
      <c r="AR16" s="67"/>
      <c r="AS16" s="67"/>
      <c r="AT16" s="67" t="s">
        <v>148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59">
        <f>BJ17</f>
        <v>807800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>
        <f>CF17</f>
        <v>322286.37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59">
        <f>CF16</f>
        <v>322286.37</v>
      </c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10"/>
      <c r="FJ16" s="10"/>
      <c r="FK16" s="11"/>
    </row>
    <row r="17" spans="1:167" s="12" customFormat="1" ht="18.75" customHeight="1">
      <c r="A17" s="105" t="s">
        <v>50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67"/>
      <c r="AO17" s="67"/>
      <c r="AP17" s="67"/>
      <c r="AQ17" s="67"/>
      <c r="AR17" s="67"/>
      <c r="AS17" s="67"/>
      <c r="AT17" s="67" t="s">
        <v>107</v>
      </c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59">
        <f>BJ18</f>
        <v>807800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>
        <f>CF18+CF25+CF22</f>
        <v>322286.37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59">
        <f>CF17</f>
        <v>322286.37</v>
      </c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10"/>
      <c r="FI17" s="10"/>
      <c r="FJ17" s="10"/>
      <c r="FK17" s="11"/>
    </row>
    <row r="18" spans="1:167" s="12" customFormat="1" ht="18" customHeight="1">
      <c r="A18" s="104" t="s">
        <v>50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67"/>
      <c r="AO18" s="67"/>
      <c r="AP18" s="67"/>
      <c r="AQ18" s="67"/>
      <c r="AR18" s="67"/>
      <c r="AS18" s="67"/>
      <c r="AT18" s="67" t="s">
        <v>191</v>
      </c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59">
        <v>807800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>
        <f>CF19+CF20+CF21</f>
        <v>307800.22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59">
        <f>CF18</f>
        <v>307800.22</v>
      </c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11"/>
    </row>
    <row r="19" spans="1:170" s="4" customFormat="1" ht="15.75" customHeight="1">
      <c r="A19" s="95" t="s">
        <v>50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4"/>
      <c r="AO19" s="64"/>
      <c r="AP19" s="64"/>
      <c r="AQ19" s="64"/>
      <c r="AR19" s="64"/>
      <c r="AS19" s="64"/>
      <c r="AT19" s="64" t="s">
        <v>190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55">
        <v>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306777.92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55">
        <f>CF19</f>
        <v>306777.92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5"/>
      <c r="FN19" s="5"/>
    </row>
    <row r="20" spans="1:170" s="4" customFormat="1" ht="15.75" customHeight="1">
      <c r="A20" s="95" t="s">
        <v>50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64"/>
      <c r="AO20" s="64"/>
      <c r="AP20" s="64"/>
      <c r="AQ20" s="64"/>
      <c r="AR20" s="64"/>
      <c r="AS20" s="64"/>
      <c r="AT20" s="64" t="s">
        <v>236</v>
      </c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55">
        <v>0</v>
      </c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>
        <v>1022.3</v>
      </c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55">
        <f aca="true" t="shared" si="0" ref="EE20:EE27">CF20</f>
        <v>1022.3</v>
      </c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5"/>
      <c r="FN20" s="5"/>
    </row>
    <row r="21" spans="1:170" s="4" customFormat="1" ht="15.75" customHeight="1">
      <c r="A21" s="95" t="s">
        <v>50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64"/>
      <c r="AO21" s="64"/>
      <c r="AP21" s="64"/>
      <c r="AQ21" s="64"/>
      <c r="AR21" s="64"/>
      <c r="AS21" s="64"/>
      <c r="AT21" s="64" t="s">
        <v>289</v>
      </c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55">
        <v>0</v>
      </c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>
        <v>0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55">
        <f>CF21</f>
        <v>0</v>
      </c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5"/>
      <c r="FN21" s="5"/>
    </row>
    <row r="22" spans="1:170" s="12" customFormat="1" ht="15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67"/>
      <c r="AO22" s="67"/>
      <c r="AP22" s="67"/>
      <c r="AQ22" s="67"/>
      <c r="AR22" s="67"/>
      <c r="AS22" s="67"/>
      <c r="AT22" s="67" t="s">
        <v>278</v>
      </c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59">
        <v>0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>
        <f>CF23+CF24</f>
        <v>1032.52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59">
        <f t="shared" si="0"/>
        <v>1032.52</v>
      </c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11"/>
      <c r="FN22" s="11"/>
    </row>
    <row r="23" spans="1:170" s="4" customFormat="1" ht="15.75" customHeight="1">
      <c r="A23" s="95" t="s">
        <v>50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64"/>
      <c r="AO23" s="64"/>
      <c r="AP23" s="64"/>
      <c r="AQ23" s="64"/>
      <c r="AR23" s="64"/>
      <c r="AS23" s="64"/>
      <c r="AT23" s="64" t="s">
        <v>277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55">
        <v>0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>
        <v>1013.9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55">
        <f t="shared" si="0"/>
        <v>1013.9</v>
      </c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5"/>
      <c r="FN23" s="5"/>
    </row>
    <row r="24" spans="1:170" s="4" customFormat="1" ht="15.75" customHeight="1">
      <c r="A24" s="95" t="s">
        <v>50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64"/>
      <c r="AO24" s="64"/>
      <c r="AP24" s="64"/>
      <c r="AQ24" s="64"/>
      <c r="AR24" s="64"/>
      <c r="AS24" s="64"/>
      <c r="AT24" s="64" t="s">
        <v>320</v>
      </c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55">
        <v>0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>
        <v>18.62</v>
      </c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55">
        <f>CF24</f>
        <v>18.62</v>
      </c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5"/>
      <c r="FN24" s="5"/>
    </row>
    <row r="25" spans="1:170" s="12" customFormat="1" ht="15.75" customHeight="1">
      <c r="A25" s="104" t="s">
        <v>50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67"/>
      <c r="AO25" s="67"/>
      <c r="AP25" s="67"/>
      <c r="AQ25" s="67"/>
      <c r="AR25" s="67"/>
      <c r="AS25" s="67"/>
      <c r="AT25" s="67" t="s">
        <v>264</v>
      </c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59">
        <v>0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>
        <f>CF26+CF27+CF28</f>
        <v>13453.63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59">
        <f t="shared" si="0"/>
        <v>13453.63</v>
      </c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11"/>
      <c r="FN25" s="11"/>
    </row>
    <row r="26" spans="1:170" s="4" customFormat="1" ht="15.75" customHeight="1">
      <c r="A26" s="95" t="s">
        <v>50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64"/>
      <c r="AO26" s="64"/>
      <c r="AP26" s="64"/>
      <c r="AQ26" s="64"/>
      <c r="AR26" s="64"/>
      <c r="AS26" s="64"/>
      <c r="AT26" s="64" t="s">
        <v>237</v>
      </c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55">
        <v>0</v>
      </c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>
        <v>13121.8</v>
      </c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55">
        <f t="shared" si="0"/>
        <v>13121.8</v>
      </c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5"/>
      <c r="FN26" s="5"/>
    </row>
    <row r="27" spans="1:170" s="4" customFormat="1" ht="15.75" customHeight="1">
      <c r="A27" s="95" t="s">
        <v>50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64"/>
      <c r="AO27" s="64"/>
      <c r="AP27" s="64"/>
      <c r="AQ27" s="64"/>
      <c r="AR27" s="64"/>
      <c r="AS27" s="64"/>
      <c r="AT27" s="64" t="s">
        <v>238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55">
        <v>0</v>
      </c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>
        <v>31.83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55">
        <f t="shared" si="0"/>
        <v>31.83</v>
      </c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5"/>
      <c r="FN27" s="5"/>
    </row>
    <row r="28" spans="1:170" s="4" customFormat="1" ht="15.75" customHeight="1">
      <c r="A28" s="95" t="s">
        <v>50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64"/>
      <c r="AO28" s="64"/>
      <c r="AP28" s="64"/>
      <c r="AQ28" s="64"/>
      <c r="AR28" s="64"/>
      <c r="AS28" s="64"/>
      <c r="AT28" s="64" t="s">
        <v>293</v>
      </c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55">
        <v>0</v>
      </c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>
        <v>300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55">
        <f>CF28</f>
        <v>300</v>
      </c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5"/>
      <c r="FN28" s="5"/>
    </row>
    <row r="29" spans="1:167" s="4" customFormat="1" ht="23.25" customHeight="1">
      <c r="A29" s="100" t="s">
        <v>149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67"/>
      <c r="AO29" s="67"/>
      <c r="AP29" s="67"/>
      <c r="AQ29" s="67"/>
      <c r="AR29" s="67"/>
      <c r="AS29" s="67"/>
      <c r="AT29" s="67" t="s">
        <v>108</v>
      </c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59">
        <f>BJ30+BJ47</f>
        <v>472300</v>
      </c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>
        <f>CF30</f>
        <v>530747.85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59">
        <f aca="true" t="shared" si="1" ref="EE29:EE38">CF29</f>
        <v>530747.85</v>
      </c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16"/>
      <c r="FJ29" s="16"/>
      <c r="FK29" s="5"/>
    </row>
    <row r="30" spans="1:175" s="4" customFormat="1" ht="34.5" customHeight="1">
      <c r="A30" s="104" t="s">
        <v>157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67"/>
      <c r="AO30" s="67"/>
      <c r="AP30" s="67"/>
      <c r="AQ30" s="67"/>
      <c r="AR30" s="67"/>
      <c r="AS30" s="67"/>
      <c r="AT30" s="67" t="s">
        <v>155</v>
      </c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59">
        <f>BJ31+BJ37</f>
        <v>322300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>
        <f>CF31+CF37+CF45+CF47</f>
        <v>530747.85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59">
        <f t="shared" si="1"/>
        <v>530747.85</v>
      </c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16"/>
      <c r="FJ30" s="16"/>
      <c r="FK30" s="5"/>
      <c r="FS30" s="5"/>
    </row>
    <row r="31" spans="1:167" s="12" customFormat="1" ht="46.5" customHeight="1">
      <c r="A31" s="104" t="s">
        <v>158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67"/>
      <c r="AO31" s="67"/>
      <c r="AP31" s="67"/>
      <c r="AQ31" s="67"/>
      <c r="AR31" s="67"/>
      <c r="AS31" s="67"/>
      <c r="AT31" s="67" t="s">
        <v>192</v>
      </c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59">
        <f>BJ32+BJ33+BJ34+BJ36</f>
        <v>322300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>
        <f>CF32</f>
        <v>175666.59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59">
        <f t="shared" si="1"/>
        <v>175666.59</v>
      </c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11"/>
    </row>
    <row r="32" spans="1:167" s="4" customFormat="1" ht="33" customHeight="1">
      <c r="A32" s="95" t="s">
        <v>158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64"/>
      <c r="AO32" s="64"/>
      <c r="AP32" s="64"/>
      <c r="AQ32" s="64"/>
      <c r="AR32" s="64"/>
      <c r="AS32" s="64"/>
      <c r="AT32" s="64" t="s">
        <v>193</v>
      </c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55">
        <v>322300</v>
      </c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>
        <f>CF33+CF34</f>
        <v>175666.59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55">
        <f t="shared" si="1"/>
        <v>175666.59</v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5"/>
    </row>
    <row r="33" spans="1:167" s="12" customFormat="1" ht="34.5" customHeight="1">
      <c r="A33" s="95" t="s">
        <v>158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67"/>
      <c r="AO33" s="97"/>
      <c r="AP33" s="97"/>
      <c r="AQ33" s="97"/>
      <c r="AR33" s="97"/>
      <c r="AS33" s="97"/>
      <c r="AT33" s="64" t="s">
        <v>187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55">
        <v>0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>
        <v>175348.12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55">
        <f t="shared" si="1"/>
        <v>175348.12</v>
      </c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10"/>
      <c r="FI33" s="10"/>
      <c r="FJ33" s="10"/>
      <c r="FK33" s="11"/>
    </row>
    <row r="34" spans="1:167" s="4" customFormat="1" ht="36.75" customHeight="1">
      <c r="A34" s="95" t="s">
        <v>261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67"/>
      <c r="AO34" s="67"/>
      <c r="AP34" s="67"/>
      <c r="AQ34" s="67"/>
      <c r="AR34" s="67"/>
      <c r="AS34" s="67"/>
      <c r="AT34" s="64" t="s">
        <v>252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55">
        <v>0</v>
      </c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>
        <v>318.47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7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7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55">
        <f t="shared" si="1"/>
        <v>318.47</v>
      </c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7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16"/>
      <c r="FI34" s="16"/>
      <c r="FJ34" s="16"/>
      <c r="FK34" s="5"/>
    </row>
    <row r="35" spans="1:167" s="4" customFormat="1" ht="53.25" customHeight="1">
      <c r="A35" s="95" t="s">
        <v>260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67"/>
      <c r="AO35" s="67"/>
      <c r="AP35" s="67"/>
      <c r="AQ35" s="67"/>
      <c r="AR35" s="67"/>
      <c r="AS35" s="67"/>
      <c r="AT35" s="64" t="s">
        <v>279</v>
      </c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55">
        <v>0</v>
      </c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>
        <v>0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7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7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55">
        <f t="shared" si="1"/>
        <v>0</v>
      </c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7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16"/>
      <c r="FI35" s="16"/>
      <c r="FJ35" s="16"/>
      <c r="FK35" s="5"/>
    </row>
    <row r="36" spans="1:167" s="4" customFormat="1" ht="53.25" customHeight="1">
      <c r="A36" s="95" t="s">
        <v>260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67"/>
      <c r="AO36" s="67"/>
      <c r="AP36" s="67"/>
      <c r="AQ36" s="67"/>
      <c r="AR36" s="67"/>
      <c r="AS36" s="67"/>
      <c r="AT36" s="64" t="s">
        <v>253</v>
      </c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55">
        <v>0</v>
      </c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>
        <v>0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7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7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55">
        <f t="shared" si="1"/>
        <v>0</v>
      </c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7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16"/>
      <c r="FI36" s="16"/>
      <c r="FJ36" s="16"/>
      <c r="FK36" s="5"/>
    </row>
    <row r="37" spans="1:167" s="4" customFormat="1" ht="55.5" customHeight="1">
      <c r="A37" s="104" t="s">
        <v>159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67"/>
      <c r="AO37" s="67"/>
      <c r="AP37" s="67"/>
      <c r="AQ37" s="67"/>
      <c r="AR37" s="67"/>
      <c r="AS37" s="67"/>
      <c r="AT37" s="67" t="s">
        <v>195</v>
      </c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59">
        <f>BJ38</f>
        <v>0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>
        <f>CF38+CF41+CF40+CF44</f>
        <v>57319.48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7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7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55">
        <f t="shared" si="1"/>
        <v>57319.48</v>
      </c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7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16"/>
      <c r="FI37" s="16"/>
      <c r="FJ37" s="16"/>
      <c r="FK37" s="5"/>
    </row>
    <row r="38" spans="1:167" s="12" customFormat="1" ht="35.25" customHeight="1">
      <c r="A38" s="95" t="s">
        <v>181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67"/>
      <c r="AO38" s="67"/>
      <c r="AP38" s="67"/>
      <c r="AQ38" s="67"/>
      <c r="AR38" s="67"/>
      <c r="AS38" s="67"/>
      <c r="AT38" s="64" t="s">
        <v>194</v>
      </c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55">
        <v>0</v>
      </c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>
        <f>CF39</f>
        <v>55777.29</v>
      </c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55">
        <f t="shared" si="1"/>
        <v>55777.29</v>
      </c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48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50"/>
      <c r="FK38" s="11"/>
    </row>
    <row r="39" spans="1:167" s="12" customFormat="1" ht="37.5" customHeight="1">
      <c r="A39" s="95" t="s">
        <v>181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67"/>
      <c r="AO39" s="67"/>
      <c r="AP39" s="67"/>
      <c r="AQ39" s="67"/>
      <c r="AR39" s="67"/>
      <c r="AS39" s="67"/>
      <c r="AT39" s="64" t="s">
        <v>239</v>
      </c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55">
        <v>0</v>
      </c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>
        <v>55777.29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55">
        <f aca="true" t="shared" si="2" ref="EE39:EE45">CF39</f>
        <v>55777.29</v>
      </c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48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50"/>
      <c r="FK39" s="11"/>
    </row>
    <row r="40" spans="1:167" s="12" customFormat="1" ht="37.5" customHeight="1">
      <c r="A40" s="95" t="s">
        <v>181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67"/>
      <c r="AO40" s="67"/>
      <c r="AP40" s="67"/>
      <c r="AQ40" s="67"/>
      <c r="AR40" s="67"/>
      <c r="AS40" s="67"/>
      <c r="AT40" s="64" t="s">
        <v>274</v>
      </c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55">
        <v>0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>
        <v>0</v>
      </c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55">
        <f t="shared" si="2"/>
        <v>0</v>
      </c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48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50"/>
      <c r="FK40" s="11"/>
    </row>
    <row r="41" spans="1:167" s="12" customFormat="1" ht="54" customHeight="1">
      <c r="A41" s="95" t="s">
        <v>259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67"/>
      <c r="AO41" s="67"/>
      <c r="AP41" s="67"/>
      <c r="AQ41" s="67"/>
      <c r="AR41" s="67"/>
      <c r="AS41" s="67"/>
      <c r="AT41" s="64" t="s">
        <v>255</v>
      </c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55">
        <v>0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>
        <f>CF42+CF43+CF44</f>
        <v>1542.19</v>
      </c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55">
        <f t="shared" si="2"/>
        <v>1542.19</v>
      </c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48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50"/>
      <c r="FK41" s="11"/>
    </row>
    <row r="42" spans="1:167" s="12" customFormat="1" ht="56.25" customHeight="1">
      <c r="A42" s="167" t="s">
        <v>259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9"/>
      <c r="AN42" s="67"/>
      <c r="AO42" s="67"/>
      <c r="AP42" s="67"/>
      <c r="AQ42" s="67"/>
      <c r="AR42" s="67"/>
      <c r="AS42" s="67"/>
      <c r="AT42" s="64" t="s">
        <v>254</v>
      </c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55">
        <v>0</v>
      </c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>
        <v>0</v>
      </c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55">
        <f t="shared" si="2"/>
        <v>0</v>
      </c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48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50"/>
      <c r="FK42" s="11"/>
    </row>
    <row r="43" spans="1:167" s="12" customFormat="1" ht="75" customHeight="1">
      <c r="A43" s="95" t="s">
        <v>263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67"/>
      <c r="AO43" s="67"/>
      <c r="AP43" s="67"/>
      <c r="AQ43" s="67"/>
      <c r="AR43" s="67"/>
      <c r="AS43" s="67"/>
      <c r="AT43" s="64" t="s">
        <v>256</v>
      </c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55">
        <v>0</v>
      </c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>
        <v>1542.19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55">
        <f t="shared" si="2"/>
        <v>1542.19</v>
      </c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48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50"/>
      <c r="FK43" s="11"/>
    </row>
    <row r="44" spans="1:167" s="12" customFormat="1" ht="72" customHeight="1">
      <c r="A44" s="95" t="s">
        <v>262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67"/>
      <c r="AO44" s="67"/>
      <c r="AP44" s="67"/>
      <c r="AQ44" s="67"/>
      <c r="AR44" s="67"/>
      <c r="AS44" s="67"/>
      <c r="AT44" s="64" t="s">
        <v>257</v>
      </c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55">
        <v>0</v>
      </c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>
        <v>0</v>
      </c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55">
        <f t="shared" si="2"/>
        <v>0</v>
      </c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48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50"/>
      <c r="FK44" s="11"/>
    </row>
    <row r="45" spans="1:167" s="12" customFormat="1" ht="38.25" customHeight="1">
      <c r="A45" s="104" t="s">
        <v>280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67"/>
      <c r="AO45" s="67"/>
      <c r="AP45" s="67"/>
      <c r="AQ45" s="67"/>
      <c r="AR45" s="67"/>
      <c r="AS45" s="67"/>
      <c r="AT45" s="67" t="s">
        <v>282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59">
        <f>BJ46</f>
        <v>0</v>
      </c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>
        <f>CF46</f>
        <v>1435.28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59">
        <f t="shared" si="2"/>
        <v>1435.28</v>
      </c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48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50"/>
      <c r="FK45" s="11"/>
    </row>
    <row r="46" spans="1:167" s="12" customFormat="1" ht="38.25" customHeight="1">
      <c r="A46" s="95" t="s">
        <v>280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67"/>
      <c r="AO46" s="67"/>
      <c r="AP46" s="67"/>
      <c r="AQ46" s="67"/>
      <c r="AR46" s="67"/>
      <c r="AS46" s="67"/>
      <c r="AT46" s="64" t="s">
        <v>281</v>
      </c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55">
        <v>0</v>
      </c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>
        <v>1435.28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55">
        <f aca="true" t="shared" si="3" ref="EE46:EE58">CF46</f>
        <v>1435.28</v>
      </c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48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50"/>
      <c r="FK46" s="11"/>
    </row>
    <row r="47" spans="1:167" s="12" customFormat="1" ht="18.75" customHeight="1">
      <c r="A47" s="170" t="s">
        <v>166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67"/>
      <c r="AO47" s="67"/>
      <c r="AP47" s="67"/>
      <c r="AQ47" s="67"/>
      <c r="AR47" s="67"/>
      <c r="AS47" s="67"/>
      <c r="AT47" s="67" t="s">
        <v>196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59">
        <f>BJ48</f>
        <v>150000</v>
      </c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>
        <f>CF48+CF51+CF50</f>
        <v>296326.5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59">
        <f t="shared" si="3"/>
        <v>296326.5</v>
      </c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48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50"/>
      <c r="FK47" s="11"/>
    </row>
    <row r="48" spans="1:167" s="12" customFormat="1" ht="19.5" customHeight="1">
      <c r="A48" s="166" t="s">
        <v>166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67"/>
      <c r="AO48" s="67"/>
      <c r="AP48" s="67"/>
      <c r="AQ48" s="67"/>
      <c r="AR48" s="67"/>
      <c r="AS48" s="67"/>
      <c r="AT48" s="64" t="s">
        <v>197</v>
      </c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55">
        <f>BJ49</f>
        <v>150000</v>
      </c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>
        <v>296326.5</v>
      </c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59">
        <f t="shared" si="3"/>
        <v>296326.5</v>
      </c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10"/>
      <c r="FI48" s="10"/>
      <c r="FJ48" s="10"/>
      <c r="FK48" s="11"/>
    </row>
    <row r="49" spans="1:167" s="12" customFormat="1" ht="19.5" customHeight="1">
      <c r="A49" s="166" t="s">
        <v>166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67"/>
      <c r="AO49" s="67"/>
      <c r="AP49" s="67"/>
      <c r="AQ49" s="67"/>
      <c r="AR49" s="67"/>
      <c r="AS49" s="67"/>
      <c r="AT49" s="64" t="s">
        <v>265</v>
      </c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55">
        <v>150000</v>
      </c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>
        <v>296326.5</v>
      </c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59">
        <f t="shared" si="3"/>
        <v>296326.5</v>
      </c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10"/>
      <c r="FI49" s="10"/>
      <c r="FJ49" s="10"/>
      <c r="FK49" s="11"/>
    </row>
    <row r="50" spans="1:167" s="12" customFormat="1" ht="17.25" customHeight="1">
      <c r="A50" s="166" t="s">
        <v>166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67"/>
      <c r="AO50" s="67"/>
      <c r="AP50" s="67"/>
      <c r="AQ50" s="67"/>
      <c r="AR50" s="67"/>
      <c r="AS50" s="67"/>
      <c r="AT50" s="64" t="s">
        <v>290</v>
      </c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55">
        <v>0</v>
      </c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>
        <v>0</v>
      </c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59">
        <f>CF50</f>
        <v>0</v>
      </c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10"/>
      <c r="FI50" s="10"/>
      <c r="FJ50" s="10"/>
      <c r="FK50" s="11"/>
    </row>
    <row r="51" spans="1:167" s="12" customFormat="1" ht="17.25" customHeight="1">
      <c r="A51" s="166" t="s">
        <v>166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67"/>
      <c r="AO51" s="67"/>
      <c r="AP51" s="67"/>
      <c r="AQ51" s="67"/>
      <c r="AR51" s="67"/>
      <c r="AS51" s="67"/>
      <c r="AT51" s="64" t="s">
        <v>240</v>
      </c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55">
        <v>0</v>
      </c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>
        <v>0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59">
        <f t="shared" si="3"/>
        <v>0</v>
      </c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10"/>
      <c r="FI51" s="10"/>
      <c r="FJ51" s="10"/>
      <c r="FK51" s="11"/>
    </row>
    <row r="52" spans="1:167" s="4" customFormat="1" ht="16.5" customHeight="1">
      <c r="A52" s="100" t="s">
        <v>150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64"/>
      <c r="AO52" s="64"/>
      <c r="AP52" s="64"/>
      <c r="AQ52" s="64"/>
      <c r="AR52" s="64"/>
      <c r="AS52" s="64"/>
      <c r="AT52" s="67" t="s">
        <v>110</v>
      </c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204">
        <f>BJ53+BJ57</f>
        <v>1213300</v>
      </c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59">
        <f>CF53+CF57</f>
        <v>619678.69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59">
        <f t="shared" si="3"/>
        <v>619678.69</v>
      </c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16"/>
      <c r="FI52" s="16"/>
      <c r="FJ52" s="16"/>
      <c r="FK52" s="5"/>
    </row>
    <row r="53" spans="1:167" s="4" customFormat="1" ht="18" customHeight="1">
      <c r="A53" s="100" t="s">
        <v>109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67"/>
      <c r="AO53" s="67"/>
      <c r="AP53" s="67"/>
      <c r="AQ53" s="67"/>
      <c r="AR53" s="67"/>
      <c r="AS53" s="67"/>
      <c r="AT53" s="67" t="s">
        <v>111</v>
      </c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59">
        <f>BJ54</f>
        <v>217600</v>
      </c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>
        <f>CF54</f>
        <v>244041.96</v>
      </c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59">
        <f t="shared" si="3"/>
        <v>244041.96</v>
      </c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16"/>
      <c r="FI53" s="16"/>
      <c r="FJ53" s="16"/>
      <c r="FK53" s="5"/>
    </row>
    <row r="54" spans="1:167" s="12" customFormat="1" ht="37.5" customHeight="1">
      <c r="A54" s="104" t="s">
        <v>177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67"/>
      <c r="AO54" s="67"/>
      <c r="AP54" s="67"/>
      <c r="AQ54" s="67"/>
      <c r="AR54" s="67"/>
      <c r="AS54" s="67"/>
      <c r="AT54" s="67" t="s">
        <v>90</v>
      </c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59">
        <v>217600</v>
      </c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>
        <f>CF55+CF56</f>
        <v>244041.96</v>
      </c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59">
        <f t="shared" si="3"/>
        <v>244041.96</v>
      </c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48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50"/>
      <c r="FK54" s="11"/>
    </row>
    <row r="55" spans="1:167" s="4" customFormat="1" ht="18.75" customHeight="1">
      <c r="A55" s="63" t="s">
        <v>109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4"/>
      <c r="AO55" s="64"/>
      <c r="AP55" s="64"/>
      <c r="AQ55" s="64"/>
      <c r="AR55" s="64"/>
      <c r="AS55" s="64"/>
      <c r="AT55" s="64" t="s">
        <v>91</v>
      </c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55">
        <v>0</v>
      </c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>
        <v>241481.91</v>
      </c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55">
        <f t="shared" si="3"/>
        <v>241481.91</v>
      </c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44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6"/>
      <c r="FK55" s="5"/>
    </row>
    <row r="56" spans="1:167" s="4" customFormat="1" ht="18" customHeight="1">
      <c r="A56" s="63" t="s">
        <v>109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4"/>
      <c r="AO56" s="64"/>
      <c r="AP56" s="64"/>
      <c r="AQ56" s="64"/>
      <c r="AR56" s="64"/>
      <c r="AS56" s="64"/>
      <c r="AT56" s="64" t="s">
        <v>228</v>
      </c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55">
        <v>0</v>
      </c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>
        <v>2560.05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55">
        <f t="shared" si="3"/>
        <v>2560.05</v>
      </c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44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6"/>
      <c r="FK56" s="5"/>
    </row>
    <row r="57" spans="1:167" s="12" customFormat="1" ht="21.75" customHeight="1">
      <c r="A57" s="100" t="s">
        <v>92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67"/>
      <c r="AO57" s="67"/>
      <c r="AP57" s="67"/>
      <c r="AQ57" s="67"/>
      <c r="AR57" s="67"/>
      <c r="AS57" s="67"/>
      <c r="AT57" s="67" t="s">
        <v>141</v>
      </c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59">
        <f>BJ59+BJ64</f>
        <v>995700</v>
      </c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>
        <f>CF59+CF63</f>
        <v>375636.73</v>
      </c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59">
        <f t="shared" si="3"/>
        <v>375636.73</v>
      </c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48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50"/>
      <c r="FK57" s="11"/>
    </row>
    <row r="58" spans="1:167" s="12" customFormat="1" ht="18" customHeight="1">
      <c r="A58" s="100" t="s">
        <v>168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67"/>
      <c r="AO58" s="67"/>
      <c r="AP58" s="67"/>
      <c r="AQ58" s="67"/>
      <c r="AR58" s="67"/>
      <c r="AS58" s="67"/>
      <c r="AT58" s="67" t="s">
        <v>112</v>
      </c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59">
        <f>BJ59</f>
        <v>790500</v>
      </c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>
        <f>CF59</f>
        <v>230325.7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59">
        <f t="shared" si="3"/>
        <v>230325.7</v>
      </c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10"/>
      <c r="FI58" s="10"/>
      <c r="FJ58" s="10"/>
      <c r="FK58" s="11"/>
    </row>
    <row r="59" spans="1:167" s="12" customFormat="1" ht="19.5" customHeight="1">
      <c r="A59" s="100" t="s">
        <v>169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67"/>
      <c r="AO59" s="67"/>
      <c r="AP59" s="67"/>
      <c r="AQ59" s="67"/>
      <c r="AR59" s="67"/>
      <c r="AS59" s="67"/>
      <c r="AT59" s="67" t="s">
        <v>93</v>
      </c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59">
        <v>790500</v>
      </c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>
        <f>CF60+CF61+CF62</f>
        <v>230325.7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59">
        <f aca="true" t="shared" si="4" ref="EE59:EE68">CF59</f>
        <v>230325.7</v>
      </c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48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50"/>
      <c r="FK59" s="11"/>
    </row>
    <row r="60" spans="1:167" s="4" customFormat="1" ht="20.25" customHeight="1">
      <c r="A60" s="63" t="s">
        <v>169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4"/>
      <c r="AO60" s="64"/>
      <c r="AP60" s="64"/>
      <c r="AQ60" s="64"/>
      <c r="AR60" s="64"/>
      <c r="AS60" s="64"/>
      <c r="AT60" s="64" t="s">
        <v>94</v>
      </c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55">
        <v>0</v>
      </c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>
        <v>227851.14</v>
      </c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55">
        <f t="shared" si="4"/>
        <v>227851.14</v>
      </c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44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6"/>
      <c r="FK60" s="5"/>
    </row>
    <row r="61" spans="1:167" s="4" customFormat="1" ht="18" customHeight="1">
      <c r="A61" s="123" t="s">
        <v>169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5"/>
      <c r="AN61" s="83"/>
      <c r="AO61" s="84"/>
      <c r="AP61" s="84"/>
      <c r="AQ61" s="84"/>
      <c r="AR61" s="84"/>
      <c r="AS61" s="85"/>
      <c r="AT61" s="83" t="s">
        <v>95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5"/>
      <c r="BJ61" s="56">
        <v>0</v>
      </c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8"/>
      <c r="CF61" s="56">
        <v>2474.56</v>
      </c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8"/>
      <c r="CW61" s="44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6"/>
      <c r="DN61" s="44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6"/>
      <c r="EE61" s="56">
        <f t="shared" si="4"/>
        <v>2474.56</v>
      </c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8"/>
      <c r="ET61" s="44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6"/>
      <c r="FK61" s="5"/>
    </row>
    <row r="62" spans="1:167" s="4" customFormat="1" ht="18.75" customHeight="1">
      <c r="A62" s="123" t="s">
        <v>169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5"/>
      <c r="AN62" s="83"/>
      <c r="AO62" s="84"/>
      <c r="AP62" s="84"/>
      <c r="AQ62" s="84"/>
      <c r="AR62" s="84"/>
      <c r="AS62" s="85"/>
      <c r="AT62" s="83" t="s">
        <v>283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5"/>
      <c r="BJ62" s="56">
        <v>0</v>
      </c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8"/>
      <c r="CF62" s="56">
        <v>0</v>
      </c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8"/>
      <c r="CW62" s="44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6"/>
      <c r="DN62" s="44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6"/>
      <c r="EE62" s="56">
        <f>CF62</f>
        <v>0</v>
      </c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8"/>
      <c r="ET62" s="44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6"/>
      <c r="FK62" s="5"/>
    </row>
    <row r="63" spans="1:167" s="4" customFormat="1" ht="18" customHeight="1">
      <c r="A63" s="100" t="s">
        <v>170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64"/>
      <c r="AO63" s="64"/>
      <c r="AP63" s="64"/>
      <c r="AQ63" s="64"/>
      <c r="AR63" s="64"/>
      <c r="AS63" s="64"/>
      <c r="AT63" s="67" t="s">
        <v>113</v>
      </c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59">
        <f>BJ64</f>
        <v>205200</v>
      </c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>
        <f>CF64</f>
        <v>145311.03</v>
      </c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59">
        <f t="shared" si="4"/>
        <v>145311.03</v>
      </c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16"/>
      <c r="FI63" s="16"/>
      <c r="FJ63" s="16"/>
      <c r="FK63" s="5"/>
    </row>
    <row r="64" spans="1:167" s="12" customFormat="1" ht="19.5" customHeight="1">
      <c r="A64" s="100" t="s">
        <v>170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67"/>
      <c r="AO64" s="67"/>
      <c r="AP64" s="67"/>
      <c r="AQ64" s="67"/>
      <c r="AR64" s="67"/>
      <c r="AS64" s="67"/>
      <c r="AT64" s="67" t="s">
        <v>96</v>
      </c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59">
        <v>205200</v>
      </c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>
        <f>CF65+CF66+CF67</f>
        <v>145311.03</v>
      </c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59">
        <f t="shared" si="4"/>
        <v>145311.03</v>
      </c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48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50"/>
      <c r="FK64" s="11"/>
    </row>
    <row r="65" spans="1:167" s="4" customFormat="1" ht="20.25" customHeight="1">
      <c r="A65" s="63" t="s">
        <v>170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4"/>
      <c r="AO65" s="64"/>
      <c r="AP65" s="64"/>
      <c r="AQ65" s="64"/>
      <c r="AR65" s="64"/>
      <c r="AS65" s="64"/>
      <c r="AT65" s="64" t="s">
        <v>97</v>
      </c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55">
        <v>0</v>
      </c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>
        <v>140617.84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55">
        <f t="shared" si="4"/>
        <v>140617.84</v>
      </c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44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6"/>
      <c r="FK65" s="5"/>
    </row>
    <row r="66" spans="1:167" s="4" customFormat="1" ht="18" customHeight="1">
      <c r="A66" s="63" t="s">
        <v>170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4"/>
      <c r="AO66" s="64"/>
      <c r="AP66" s="64"/>
      <c r="AQ66" s="64"/>
      <c r="AR66" s="64"/>
      <c r="AS66" s="64"/>
      <c r="AT66" s="64" t="s">
        <v>266</v>
      </c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55">
        <v>0</v>
      </c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>
        <v>4693.19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55">
        <f>CF66</f>
        <v>4693.19</v>
      </c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44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6"/>
      <c r="FK66" s="5"/>
    </row>
    <row r="67" spans="1:167" s="4" customFormat="1" ht="18" customHeight="1">
      <c r="A67" s="63" t="s">
        <v>170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4"/>
      <c r="AO67" s="64"/>
      <c r="AP67" s="64"/>
      <c r="AQ67" s="64"/>
      <c r="AR67" s="64"/>
      <c r="AS67" s="64"/>
      <c r="AT67" s="64" t="s">
        <v>288</v>
      </c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55">
        <v>0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>
        <v>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55">
        <f>CF67</f>
        <v>0</v>
      </c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44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6"/>
      <c r="FK67" s="5"/>
    </row>
    <row r="68" spans="1:167" s="12" customFormat="1" ht="19.5" customHeight="1">
      <c r="A68" s="100" t="s">
        <v>151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67"/>
      <c r="AO68" s="67"/>
      <c r="AP68" s="67"/>
      <c r="AQ68" s="67"/>
      <c r="AR68" s="67"/>
      <c r="AS68" s="67"/>
      <c r="AT68" s="67" t="s">
        <v>98</v>
      </c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59">
        <f>BJ69</f>
        <v>6000</v>
      </c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>
        <f>CF69</f>
        <v>29490</v>
      </c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59">
        <f t="shared" si="4"/>
        <v>29490</v>
      </c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48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50"/>
      <c r="FK68" s="11"/>
    </row>
    <row r="69" spans="1:167" s="12" customFormat="1" ht="57.75" customHeight="1">
      <c r="A69" s="95" t="s">
        <v>171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64"/>
      <c r="AO69" s="64"/>
      <c r="AP69" s="64"/>
      <c r="AQ69" s="64"/>
      <c r="AR69" s="64"/>
      <c r="AS69" s="64"/>
      <c r="AT69" s="64" t="s">
        <v>114</v>
      </c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55">
        <f>BJ70</f>
        <v>6000</v>
      </c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>
        <f>CF70</f>
        <v>29490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55">
        <f>CF69</f>
        <v>29490</v>
      </c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48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50"/>
      <c r="FI69" s="10"/>
      <c r="FJ69" s="10"/>
      <c r="FK69" s="11"/>
    </row>
    <row r="70" spans="1:167" s="12" customFormat="1" ht="93.75" customHeight="1">
      <c r="A70" s="166" t="s">
        <v>172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64"/>
      <c r="AO70" s="64"/>
      <c r="AP70" s="64"/>
      <c r="AQ70" s="64"/>
      <c r="AR70" s="64"/>
      <c r="AS70" s="64"/>
      <c r="AT70" s="64" t="s">
        <v>188</v>
      </c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55">
        <v>6000</v>
      </c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>
        <f>CF71</f>
        <v>29490</v>
      </c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55">
        <f>CF70</f>
        <v>29490</v>
      </c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48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50"/>
      <c r="FI70" s="10"/>
      <c r="FJ70" s="10"/>
      <c r="FK70" s="11"/>
    </row>
    <row r="71" spans="1:167" s="12" customFormat="1" ht="90.75" customHeight="1">
      <c r="A71" s="166" t="s">
        <v>172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64"/>
      <c r="AO71" s="64"/>
      <c r="AP71" s="64"/>
      <c r="AQ71" s="64"/>
      <c r="AR71" s="64"/>
      <c r="AS71" s="64"/>
      <c r="AT71" s="64" t="s">
        <v>103</v>
      </c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55">
        <v>0</v>
      </c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>
        <v>29490</v>
      </c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55">
        <f>CF71</f>
        <v>29490</v>
      </c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48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50"/>
      <c r="FI71" s="10"/>
      <c r="FJ71" s="10"/>
      <c r="FK71" s="11"/>
    </row>
    <row r="72" spans="1:167" s="4" customFormat="1" ht="55.5" customHeight="1">
      <c r="A72" s="170" t="s">
        <v>241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64"/>
      <c r="AO72" s="64"/>
      <c r="AP72" s="64"/>
      <c r="AQ72" s="64"/>
      <c r="AR72" s="64"/>
      <c r="AS72" s="64"/>
      <c r="AT72" s="67" t="s">
        <v>242</v>
      </c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59">
        <v>0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>
        <f>CF73</f>
        <v>1053.88</v>
      </c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59">
        <f aca="true" t="shared" si="5" ref="EE72:EE77">CF72</f>
        <v>1053.88</v>
      </c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16"/>
      <c r="FI72" s="16"/>
      <c r="FJ72" s="16"/>
      <c r="FK72" s="5"/>
    </row>
    <row r="73" spans="1:167" s="12" customFormat="1" ht="20.25" customHeight="1">
      <c r="A73" s="100" t="s">
        <v>243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67"/>
      <c r="AO73" s="67"/>
      <c r="AP73" s="67"/>
      <c r="AQ73" s="67"/>
      <c r="AR73" s="67"/>
      <c r="AS73" s="67"/>
      <c r="AT73" s="67" t="s">
        <v>244</v>
      </c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59">
        <v>0</v>
      </c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>
        <f>CF75</f>
        <v>1053.88</v>
      </c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59">
        <f t="shared" si="5"/>
        <v>1053.88</v>
      </c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48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50"/>
      <c r="FK73" s="11"/>
    </row>
    <row r="74" spans="1:167" s="12" customFormat="1" ht="36" customHeight="1">
      <c r="A74" s="104" t="s">
        <v>245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67"/>
      <c r="AO74" s="67"/>
      <c r="AP74" s="67"/>
      <c r="AQ74" s="67"/>
      <c r="AR74" s="67"/>
      <c r="AS74" s="67"/>
      <c r="AT74" s="67" t="s">
        <v>246</v>
      </c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59">
        <v>0</v>
      </c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>
        <f>CF75</f>
        <v>1053.88</v>
      </c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59">
        <f>CF74</f>
        <v>1053.88</v>
      </c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10"/>
      <c r="FI74" s="10"/>
      <c r="FJ74" s="10"/>
      <c r="FK74" s="11"/>
    </row>
    <row r="75" spans="1:167" s="12" customFormat="1" ht="18.75" customHeight="1">
      <c r="A75" s="100" t="s">
        <v>247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67"/>
      <c r="AO75" s="67"/>
      <c r="AP75" s="67"/>
      <c r="AQ75" s="67"/>
      <c r="AR75" s="67"/>
      <c r="AS75" s="67"/>
      <c r="AT75" s="67" t="s">
        <v>248</v>
      </c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59">
        <v>0</v>
      </c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>
        <f>CF76+CF77+CF78</f>
        <v>1053.88</v>
      </c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59">
        <f t="shared" si="5"/>
        <v>1053.88</v>
      </c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10"/>
      <c r="FI75" s="10"/>
      <c r="FJ75" s="10"/>
      <c r="FK75" s="11"/>
    </row>
    <row r="76" spans="1:167" s="4" customFormat="1" ht="19.5" customHeight="1">
      <c r="A76" s="63" t="s">
        <v>247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4"/>
      <c r="AO76" s="64"/>
      <c r="AP76" s="64"/>
      <c r="AQ76" s="64"/>
      <c r="AR76" s="64"/>
      <c r="AS76" s="64"/>
      <c r="AT76" s="64" t="s">
        <v>249</v>
      </c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55">
        <v>0</v>
      </c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>
        <v>0</v>
      </c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55">
        <f t="shared" si="5"/>
        <v>0</v>
      </c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44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6"/>
      <c r="FK76" s="5"/>
    </row>
    <row r="77" spans="1:167" s="4" customFormat="1" ht="21" customHeight="1">
      <c r="A77" s="63" t="s">
        <v>247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4"/>
      <c r="AO77" s="64"/>
      <c r="AP77" s="64"/>
      <c r="AQ77" s="64"/>
      <c r="AR77" s="64"/>
      <c r="AS77" s="64"/>
      <c r="AT77" s="64" t="s">
        <v>250</v>
      </c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55">
        <v>0</v>
      </c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>
        <v>53.88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55">
        <f t="shared" si="5"/>
        <v>53.88</v>
      </c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44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6"/>
      <c r="FK77" s="5"/>
    </row>
    <row r="78" spans="1:167" s="4" customFormat="1" ht="21" customHeight="1">
      <c r="A78" s="63" t="s">
        <v>247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4"/>
      <c r="AO78" s="64"/>
      <c r="AP78" s="64"/>
      <c r="AQ78" s="64"/>
      <c r="AR78" s="64"/>
      <c r="AS78" s="64"/>
      <c r="AT78" s="64" t="s">
        <v>308</v>
      </c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55">
        <v>0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>
        <v>1000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55">
        <f aca="true" t="shared" si="6" ref="EE78:EE99">CF78</f>
        <v>1000</v>
      </c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44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6"/>
      <c r="FK78" s="5"/>
    </row>
    <row r="79" spans="1:167" s="4" customFormat="1" ht="57.75" customHeight="1">
      <c r="A79" s="170" t="s">
        <v>152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64"/>
      <c r="AO79" s="64"/>
      <c r="AP79" s="64"/>
      <c r="AQ79" s="64"/>
      <c r="AR79" s="64"/>
      <c r="AS79" s="64"/>
      <c r="AT79" s="67" t="s">
        <v>115</v>
      </c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59">
        <f>BJ80</f>
        <v>126000</v>
      </c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>
        <f>CF80</f>
        <v>198636.63</v>
      </c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59">
        <f t="shared" si="6"/>
        <v>198636.63</v>
      </c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44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6"/>
      <c r="FI79" s="16"/>
      <c r="FJ79" s="16"/>
      <c r="FK79" s="5"/>
    </row>
    <row r="80" spans="1:167" s="12" customFormat="1" ht="36" customHeight="1">
      <c r="A80" s="170" t="s">
        <v>173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67"/>
      <c r="AO80" s="67"/>
      <c r="AP80" s="67"/>
      <c r="AQ80" s="67"/>
      <c r="AR80" s="67"/>
      <c r="AS80" s="67"/>
      <c r="AT80" s="67" t="s">
        <v>116</v>
      </c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59">
        <f>BJ81+BJ83</f>
        <v>126000</v>
      </c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>
        <f>+CF83+CF81</f>
        <v>198636.63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59">
        <f t="shared" si="6"/>
        <v>198636.63</v>
      </c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48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50"/>
      <c r="FK80" s="11"/>
    </row>
    <row r="81" spans="1:167" s="12" customFormat="1" ht="18.75" customHeight="1">
      <c r="A81" s="170" t="s">
        <v>117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67"/>
      <c r="AO81" s="67"/>
      <c r="AP81" s="67"/>
      <c r="AQ81" s="67"/>
      <c r="AR81" s="67"/>
      <c r="AS81" s="67"/>
      <c r="AT81" s="67" t="s">
        <v>118</v>
      </c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59">
        <f>BJ82</f>
        <v>126000</v>
      </c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>
        <f>CF82</f>
        <v>168636.63</v>
      </c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59">
        <f t="shared" si="6"/>
        <v>168636.63</v>
      </c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48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50"/>
      <c r="FK81" s="11"/>
    </row>
    <row r="82" spans="1:167" s="4" customFormat="1" ht="21" customHeight="1">
      <c r="A82" s="63" t="s">
        <v>117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4"/>
      <c r="AO82" s="64"/>
      <c r="AP82" s="64"/>
      <c r="AQ82" s="64"/>
      <c r="AR82" s="64"/>
      <c r="AS82" s="64"/>
      <c r="AT82" s="64" t="s">
        <v>258</v>
      </c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55">
        <v>126000</v>
      </c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>
        <v>168636.63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55">
        <f t="shared" si="6"/>
        <v>168636.63</v>
      </c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44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6"/>
      <c r="FK82" s="5"/>
    </row>
    <row r="83" spans="1:167" s="38" customFormat="1" ht="18.75" customHeight="1">
      <c r="A83" s="186" t="s">
        <v>117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90"/>
      <c r="AO83" s="190"/>
      <c r="AP83" s="190"/>
      <c r="AQ83" s="190"/>
      <c r="AR83" s="190"/>
      <c r="AS83" s="190"/>
      <c r="AT83" s="190" t="s">
        <v>328</v>
      </c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98">
        <f>BJ84</f>
        <v>0</v>
      </c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>
        <f>CF84</f>
        <v>30000</v>
      </c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98">
        <f>CF83</f>
        <v>30000</v>
      </c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47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3"/>
      <c r="FK83" s="37"/>
    </row>
    <row r="84" spans="1:167" s="39" customFormat="1" ht="21" customHeight="1">
      <c r="A84" s="187" t="s">
        <v>117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42"/>
      <c r="AO84" s="42"/>
      <c r="AP84" s="42"/>
      <c r="AQ84" s="42"/>
      <c r="AR84" s="42"/>
      <c r="AS84" s="42"/>
      <c r="AT84" s="42" t="s">
        <v>327</v>
      </c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3">
        <v>0</v>
      </c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>
        <v>30000</v>
      </c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43">
        <f>CF84</f>
        <v>30000</v>
      </c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177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9"/>
      <c r="FK84" s="40"/>
    </row>
    <row r="85" spans="1:167" s="4" customFormat="1" ht="36.75" customHeight="1">
      <c r="A85" s="104" t="s">
        <v>153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67"/>
      <c r="AO85" s="67"/>
      <c r="AP85" s="67"/>
      <c r="AQ85" s="67"/>
      <c r="AR85" s="67"/>
      <c r="AS85" s="67"/>
      <c r="AT85" s="67" t="s">
        <v>120</v>
      </c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59">
        <f>BJ86+BJ88</f>
        <v>148500</v>
      </c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>
        <f>CF86+CF88</f>
        <v>180880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59">
        <f t="shared" si="6"/>
        <v>180880</v>
      </c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48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50"/>
      <c r="FK85" s="5"/>
    </row>
    <row r="86" spans="1:176" s="39" customFormat="1" ht="39" customHeight="1">
      <c r="A86" s="184" t="s">
        <v>291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5"/>
      <c r="AL86" s="35"/>
      <c r="AM86" s="35"/>
      <c r="AN86" s="36"/>
      <c r="AO86" s="36"/>
      <c r="AP86" s="36"/>
      <c r="AQ86" s="36"/>
      <c r="AR86" s="36"/>
      <c r="AS86" s="36"/>
      <c r="AT86" s="42" t="s">
        <v>294</v>
      </c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3">
        <f>BJ87</f>
        <v>0</v>
      </c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>
        <f>CF87</f>
        <v>0</v>
      </c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43">
        <f t="shared" si="6"/>
        <v>0</v>
      </c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7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3"/>
      <c r="FK86" s="37"/>
      <c r="FL86" s="38"/>
      <c r="FM86" s="38"/>
      <c r="FN86" s="38"/>
      <c r="FO86" s="38"/>
      <c r="FP86" s="38"/>
      <c r="FQ86" s="38"/>
      <c r="FR86" s="38"/>
      <c r="FS86" s="38"/>
      <c r="FT86" s="38"/>
    </row>
    <row r="87" spans="1:176" s="39" customFormat="1" ht="40.5" customHeight="1">
      <c r="A87" s="188" t="s">
        <v>292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9"/>
      <c r="AL87" s="35"/>
      <c r="AM87" s="35"/>
      <c r="AN87" s="36"/>
      <c r="AO87" s="36"/>
      <c r="AP87" s="36"/>
      <c r="AQ87" s="36"/>
      <c r="AR87" s="36"/>
      <c r="AS87" s="36"/>
      <c r="AT87" s="42" t="s">
        <v>295</v>
      </c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3">
        <v>0</v>
      </c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>
        <v>0</v>
      </c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43">
        <f t="shared" si="6"/>
        <v>0</v>
      </c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7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3"/>
      <c r="FK87" s="37"/>
      <c r="FL87" s="38"/>
      <c r="FM87" s="38"/>
      <c r="FN87" s="38"/>
      <c r="FO87" s="38"/>
      <c r="FP87" s="38"/>
      <c r="FQ87" s="38"/>
      <c r="FR87" s="38"/>
      <c r="FS87" s="38"/>
      <c r="FT87" s="38"/>
    </row>
    <row r="88" spans="1:167" s="12" customFormat="1" ht="38.25" customHeight="1">
      <c r="A88" s="111" t="s">
        <v>134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3"/>
      <c r="AN88" s="83"/>
      <c r="AO88" s="84"/>
      <c r="AP88" s="84"/>
      <c r="AQ88" s="84"/>
      <c r="AR88" s="84"/>
      <c r="AS88" s="85"/>
      <c r="AT88" s="83" t="s">
        <v>105</v>
      </c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5"/>
      <c r="BJ88" s="56">
        <f>BJ89+BJ91</f>
        <v>148500</v>
      </c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8"/>
      <c r="CF88" s="56">
        <f>CF89+CF91+CF92</f>
        <v>180880</v>
      </c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8"/>
      <c r="CW88" s="44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6"/>
      <c r="DN88" s="44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6"/>
      <c r="EE88" s="56">
        <f t="shared" si="6"/>
        <v>180880</v>
      </c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8"/>
      <c r="ET88" s="48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50"/>
      <c r="FK88" s="11"/>
    </row>
    <row r="89" spans="1:167" s="12" customFormat="1" ht="54.75" customHeight="1">
      <c r="A89" s="95" t="s">
        <v>135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64"/>
      <c r="AO89" s="64"/>
      <c r="AP89" s="64"/>
      <c r="AQ89" s="64"/>
      <c r="AR89" s="64"/>
      <c r="AS89" s="64"/>
      <c r="AT89" s="64" t="s">
        <v>119</v>
      </c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55">
        <f>BJ90</f>
        <v>13500</v>
      </c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>
        <f>CF90</f>
        <v>0</v>
      </c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55">
        <f t="shared" si="6"/>
        <v>0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48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50"/>
      <c r="FK89" s="11"/>
    </row>
    <row r="90" spans="1:167" s="4" customFormat="1" ht="72.75" customHeight="1">
      <c r="A90" s="95" t="s">
        <v>136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64"/>
      <c r="AO90" s="64"/>
      <c r="AP90" s="64"/>
      <c r="AQ90" s="64"/>
      <c r="AR90" s="64"/>
      <c r="AS90" s="64"/>
      <c r="AT90" s="64" t="s">
        <v>198</v>
      </c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55">
        <v>13500</v>
      </c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v>0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55">
        <f t="shared" si="6"/>
        <v>0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44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6"/>
      <c r="FK90" s="5"/>
    </row>
    <row r="91" spans="1:167" s="39" customFormat="1" ht="72.75" customHeight="1">
      <c r="A91" s="41" t="s">
        <v>330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2"/>
      <c r="AO91" s="42"/>
      <c r="AP91" s="42"/>
      <c r="AQ91" s="42"/>
      <c r="AR91" s="42"/>
      <c r="AS91" s="42"/>
      <c r="AT91" s="42" t="s">
        <v>331</v>
      </c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3">
        <f>BJ92</f>
        <v>135000</v>
      </c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>
        <v>0</v>
      </c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43">
        <f>CF91</f>
        <v>0</v>
      </c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177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9"/>
      <c r="FK91" s="40"/>
    </row>
    <row r="92" spans="1:167" s="39" customFormat="1" ht="72.75" customHeight="1">
      <c r="A92" s="41" t="s">
        <v>329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2"/>
      <c r="AO92" s="42"/>
      <c r="AP92" s="42"/>
      <c r="AQ92" s="42"/>
      <c r="AR92" s="42"/>
      <c r="AS92" s="42"/>
      <c r="AT92" s="42" t="s">
        <v>332</v>
      </c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3">
        <v>135000</v>
      </c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>
        <v>180880</v>
      </c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43">
        <f>CF92</f>
        <v>180880</v>
      </c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177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9"/>
      <c r="FK92" s="40"/>
    </row>
    <row r="93" spans="1:167" s="4" customFormat="1" ht="23.25" customHeight="1">
      <c r="A93" s="104" t="s">
        <v>297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67"/>
      <c r="AO93" s="67"/>
      <c r="AP93" s="67"/>
      <c r="AQ93" s="67"/>
      <c r="AR93" s="67"/>
      <c r="AS93" s="67"/>
      <c r="AT93" s="67" t="s">
        <v>300</v>
      </c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59">
        <f>BJ94+BJ98</f>
        <v>51200</v>
      </c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>
        <f>CF98+CF94+CF96</f>
        <v>51906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59">
        <f t="shared" si="6"/>
        <v>51906</v>
      </c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48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50"/>
      <c r="FK93" s="5"/>
    </row>
    <row r="94" spans="1:176" s="39" customFormat="1" ht="57" customHeight="1">
      <c r="A94" s="184" t="s">
        <v>318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5"/>
      <c r="AL94" s="35"/>
      <c r="AM94" s="35"/>
      <c r="AN94" s="36"/>
      <c r="AO94" s="36"/>
      <c r="AP94" s="36"/>
      <c r="AQ94" s="36"/>
      <c r="AR94" s="36"/>
      <c r="AS94" s="36"/>
      <c r="AT94" s="42" t="s">
        <v>319</v>
      </c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3">
        <f>BJ95</f>
        <v>51000</v>
      </c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>
        <f>CF95</f>
        <v>51706</v>
      </c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43">
        <f t="shared" si="6"/>
        <v>51706</v>
      </c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7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3"/>
      <c r="FK94" s="37"/>
      <c r="FL94" s="38"/>
      <c r="FM94" s="38"/>
      <c r="FN94" s="38"/>
      <c r="FO94" s="38"/>
      <c r="FP94" s="38"/>
      <c r="FQ94" s="38"/>
      <c r="FR94" s="38"/>
      <c r="FS94" s="38"/>
      <c r="FT94" s="38"/>
    </row>
    <row r="95" spans="1:176" s="39" customFormat="1" ht="57" customHeight="1">
      <c r="A95" s="184" t="s">
        <v>318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5"/>
      <c r="AL95" s="35"/>
      <c r="AM95" s="35"/>
      <c r="AN95" s="36"/>
      <c r="AO95" s="36"/>
      <c r="AP95" s="36"/>
      <c r="AQ95" s="36"/>
      <c r="AR95" s="36"/>
      <c r="AS95" s="36"/>
      <c r="AT95" s="42" t="s">
        <v>317</v>
      </c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3">
        <v>51000</v>
      </c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>
        <v>51706</v>
      </c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43">
        <f t="shared" si="6"/>
        <v>51706</v>
      </c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7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3"/>
      <c r="FK95" s="37"/>
      <c r="FL95" s="38"/>
      <c r="FM95" s="38"/>
      <c r="FN95" s="38"/>
      <c r="FO95" s="38"/>
      <c r="FP95" s="38"/>
      <c r="FQ95" s="38"/>
      <c r="FR95" s="38"/>
      <c r="FS95" s="38"/>
      <c r="FT95" s="38"/>
    </row>
    <row r="96" spans="1:176" s="39" customFormat="1" ht="56.25" customHeight="1">
      <c r="A96" s="184" t="s">
        <v>335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5"/>
      <c r="AL96" s="35"/>
      <c r="AM96" s="35"/>
      <c r="AN96" s="36"/>
      <c r="AO96" s="36"/>
      <c r="AP96" s="36"/>
      <c r="AQ96" s="36"/>
      <c r="AR96" s="36"/>
      <c r="AS96" s="36"/>
      <c r="AT96" s="42" t="s">
        <v>334</v>
      </c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3">
        <f>BJ97</f>
        <v>0</v>
      </c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>
        <f>CF97</f>
        <v>200</v>
      </c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43">
        <f>CF96</f>
        <v>200</v>
      </c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7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3"/>
      <c r="FK96" s="37"/>
      <c r="FL96" s="38"/>
      <c r="FM96" s="38"/>
      <c r="FN96" s="38"/>
      <c r="FO96" s="38"/>
      <c r="FP96" s="38"/>
      <c r="FQ96" s="38"/>
      <c r="FR96" s="38"/>
      <c r="FS96" s="38"/>
      <c r="FT96" s="38"/>
    </row>
    <row r="97" spans="1:167" s="39" customFormat="1" ht="72.75" customHeight="1">
      <c r="A97" s="41" t="s">
        <v>336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2"/>
      <c r="AO97" s="42"/>
      <c r="AP97" s="42"/>
      <c r="AQ97" s="42"/>
      <c r="AR97" s="42"/>
      <c r="AS97" s="42"/>
      <c r="AT97" s="42" t="s">
        <v>333</v>
      </c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3">
        <v>0</v>
      </c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>
        <v>200</v>
      </c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43">
        <f>CF97</f>
        <v>200</v>
      </c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177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9"/>
      <c r="FK97" s="40"/>
    </row>
    <row r="98" spans="1:176" s="39" customFormat="1" ht="39" customHeight="1">
      <c r="A98" s="184" t="s">
        <v>298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5"/>
      <c r="AL98" s="35"/>
      <c r="AM98" s="35"/>
      <c r="AN98" s="36"/>
      <c r="AO98" s="36"/>
      <c r="AP98" s="36"/>
      <c r="AQ98" s="36"/>
      <c r="AR98" s="36"/>
      <c r="AS98" s="36"/>
      <c r="AT98" s="42" t="s">
        <v>302</v>
      </c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3">
        <f>BJ99</f>
        <v>200</v>
      </c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>
        <f>CF99</f>
        <v>0</v>
      </c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43">
        <f t="shared" si="6"/>
        <v>0</v>
      </c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7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3"/>
      <c r="FK98" s="37"/>
      <c r="FL98" s="38"/>
      <c r="FM98" s="38"/>
      <c r="FN98" s="38"/>
      <c r="FO98" s="38"/>
      <c r="FP98" s="38"/>
      <c r="FQ98" s="38"/>
      <c r="FR98" s="38"/>
      <c r="FS98" s="38"/>
      <c r="FT98" s="38"/>
    </row>
    <row r="99" spans="1:167" s="4" customFormat="1" ht="55.5" customHeight="1">
      <c r="A99" s="95" t="s">
        <v>299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64"/>
      <c r="AO99" s="64"/>
      <c r="AP99" s="64"/>
      <c r="AQ99" s="64"/>
      <c r="AR99" s="64"/>
      <c r="AS99" s="64"/>
      <c r="AT99" s="64" t="s">
        <v>301</v>
      </c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55">
        <v>200</v>
      </c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>
        <v>0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55">
        <f t="shared" si="6"/>
        <v>0</v>
      </c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44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6"/>
      <c r="FK99" s="5"/>
    </row>
    <row r="100" spans="1:167" s="4" customFormat="1" ht="27" customHeight="1">
      <c r="A100" s="100" t="s">
        <v>267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67"/>
      <c r="AO100" s="67"/>
      <c r="AP100" s="67"/>
      <c r="AQ100" s="67"/>
      <c r="AR100" s="67"/>
      <c r="AS100" s="67"/>
      <c r="AT100" s="67" t="s">
        <v>268</v>
      </c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59">
        <f>BJ102</f>
        <v>0</v>
      </c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>
        <f>CF102</f>
        <v>80</v>
      </c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59">
        <f>EE102</f>
        <v>80</v>
      </c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16"/>
      <c r="FI100" s="16"/>
      <c r="FJ100" s="16"/>
      <c r="FK100" s="5"/>
    </row>
    <row r="101" spans="1:167" s="4" customFormat="1" ht="23.25" customHeight="1">
      <c r="A101" s="63" t="s">
        <v>269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7"/>
      <c r="AO101" s="67"/>
      <c r="AP101" s="67"/>
      <c r="AQ101" s="67"/>
      <c r="AR101" s="67"/>
      <c r="AS101" s="67"/>
      <c r="AT101" s="67" t="s">
        <v>270</v>
      </c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59">
        <v>0</v>
      </c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>
        <f>CF102</f>
        <v>80</v>
      </c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59">
        <f aca="true" t="shared" si="7" ref="EE101:EE107">CF101</f>
        <v>80</v>
      </c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5"/>
    </row>
    <row r="102" spans="1:167" s="12" customFormat="1" ht="38.25" customHeight="1">
      <c r="A102" s="95" t="s">
        <v>271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64"/>
      <c r="AO102" s="64"/>
      <c r="AP102" s="64"/>
      <c r="AQ102" s="64"/>
      <c r="AR102" s="64"/>
      <c r="AS102" s="64"/>
      <c r="AT102" s="64" t="s">
        <v>272</v>
      </c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55">
        <v>0</v>
      </c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>
        <v>80</v>
      </c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55">
        <f t="shared" si="7"/>
        <v>80</v>
      </c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11"/>
    </row>
    <row r="103" spans="1:167" s="12" customFormat="1" ht="22.5" customHeight="1">
      <c r="A103" s="104" t="s">
        <v>154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67"/>
      <c r="AO103" s="67"/>
      <c r="AP103" s="67"/>
      <c r="AQ103" s="67"/>
      <c r="AR103" s="67"/>
      <c r="AS103" s="67"/>
      <c r="AT103" s="67" t="s">
        <v>125</v>
      </c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59">
        <f>BJ104</f>
        <v>6344946</v>
      </c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>
        <f>CF104</f>
        <v>6332699.13</v>
      </c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59">
        <f t="shared" si="7"/>
        <v>6332699.13</v>
      </c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48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50"/>
      <c r="FK103" s="11"/>
    </row>
    <row r="104" spans="1:256" s="12" customFormat="1" ht="57" customHeight="1">
      <c r="A104" s="104" t="s">
        <v>174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67"/>
      <c r="AO104" s="67"/>
      <c r="AP104" s="67"/>
      <c r="AQ104" s="67"/>
      <c r="AR104" s="67"/>
      <c r="AS104" s="67"/>
      <c r="AT104" s="67" t="s">
        <v>99</v>
      </c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59">
        <f>BJ105+BJ108+BJ115+BJ113</f>
        <v>6344946</v>
      </c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>
        <f>CF105+CF108+CF115+CF113</f>
        <v>6332699.13</v>
      </c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59">
        <f t="shared" si="7"/>
        <v>6332699.13</v>
      </c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48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50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2" customFormat="1" ht="42" customHeight="1">
      <c r="A105" s="104" t="s">
        <v>126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67"/>
      <c r="AO105" s="67"/>
      <c r="AP105" s="67"/>
      <c r="AQ105" s="67"/>
      <c r="AR105" s="67"/>
      <c r="AS105" s="67"/>
      <c r="AT105" s="67" t="s">
        <v>127</v>
      </c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59">
        <f>BJ107</f>
        <v>2756200</v>
      </c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>
        <f>CF107</f>
        <v>2756200</v>
      </c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59">
        <f t="shared" si="7"/>
        <v>2756200</v>
      </c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48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50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4" customFormat="1" ht="27.75" customHeight="1">
      <c r="A106" s="95" t="s">
        <v>129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64"/>
      <c r="AO106" s="64"/>
      <c r="AP106" s="64"/>
      <c r="AQ106" s="64"/>
      <c r="AR106" s="64"/>
      <c r="AS106" s="64"/>
      <c r="AT106" s="64" t="s">
        <v>128</v>
      </c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55">
        <f>BJ107</f>
        <v>2756200</v>
      </c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>
        <f>CF107</f>
        <v>2756200</v>
      </c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77" t="s">
        <v>122</v>
      </c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55">
        <f t="shared" si="7"/>
        <v>2756200</v>
      </c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44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6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4" customFormat="1" ht="39" customHeight="1">
      <c r="A107" s="95" t="s">
        <v>130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64"/>
      <c r="AO107" s="64"/>
      <c r="AP107" s="64"/>
      <c r="AQ107" s="64"/>
      <c r="AR107" s="64"/>
      <c r="AS107" s="64"/>
      <c r="AT107" s="64" t="s">
        <v>100</v>
      </c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55">
        <v>2756200</v>
      </c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>
        <v>2756200</v>
      </c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55">
        <f t="shared" si="7"/>
        <v>2756200</v>
      </c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44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6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12" customFormat="1" ht="40.5" customHeight="1">
      <c r="A108" s="104" t="s">
        <v>161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67"/>
      <c r="AO108" s="67"/>
      <c r="AP108" s="67"/>
      <c r="AQ108" s="67"/>
      <c r="AR108" s="67"/>
      <c r="AS108" s="67"/>
      <c r="AT108" s="67" t="s">
        <v>131</v>
      </c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59">
        <f>BJ109+BJ111</f>
        <v>149500</v>
      </c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>
        <f>CF109+CF111</f>
        <v>149500</v>
      </c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59">
        <f aca="true" t="shared" si="8" ref="EE108:EE116">CF108</f>
        <v>149500</v>
      </c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48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50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12" customFormat="1" ht="42" customHeight="1">
      <c r="A109" s="104" t="s">
        <v>175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67"/>
      <c r="AO109" s="67"/>
      <c r="AP109" s="67"/>
      <c r="AQ109" s="67"/>
      <c r="AR109" s="67"/>
      <c r="AS109" s="67"/>
      <c r="AT109" s="67" t="s">
        <v>160</v>
      </c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59">
        <f>BJ110</f>
        <v>149300</v>
      </c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>
        <f>CF110</f>
        <v>149300</v>
      </c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59">
        <f t="shared" si="8"/>
        <v>149300</v>
      </c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48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50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7" customFormat="1" ht="42.75" customHeight="1">
      <c r="A110" s="95" t="s">
        <v>175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64"/>
      <c r="AO110" s="64"/>
      <c r="AP110" s="64"/>
      <c r="AQ110" s="64"/>
      <c r="AR110" s="64"/>
      <c r="AS110" s="64"/>
      <c r="AT110" s="64" t="s">
        <v>101</v>
      </c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55">
        <v>149300</v>
      </c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>
        <v>149300</v>
      </c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55">
        <f t="shared" si="8"/>
        <v>149300</v>
      </c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44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6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166" s="11" customFormat="1" ht="56.25" customHeight="1">
      <c r="A111" s="104" t="s">
        <v>180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67"/>
      <c r="AO111" s="67"/>
      <c r="AP111" s="67"/>
      <c r="AQ111" s="67"/>
      <c r="AR111" s="67"/>
      <c r="AS111" s="67"/>
      <c r="AT111" s="67" t="s">
        <v>179</v>
      </c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59">
        <f>BJ112</f>
        <v>200</v>
      </c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>
        <f>CF112</f>
        <v>200</v>
      </c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59">
        <f>CF111</f>
        <v>200</v>
      </c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10"/>
      <c r="FI111" s="10"/>
      <c r="FJ111" s="10"/>
    </row>
    <row r="112" spans="1:166" s="5" customFormat="1" ht="57" customHeight="1">
      <c r="A112" s="95" t="s">
        <v>180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64"/>
      <c r="AO112" s="64"/>
      <c r="AP112" s="64"/>
      <c r="AQ112" s="64"/>
      <c r="AR112" s="64"/>
      <c r="AS112" s="64"/>
      <c r="AT112" s="64" t="s">
        <v>178</v>
      </c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55">
        <v>200</v>
      </c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>
        <v>200</v>
      </c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55">
        <f>CF112</f>
        <v>200</v>
      </c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16"/>
      <c r="FI112" s="16"/>
      <c r="FJ112" s="16"/>
    </row>
    <row r="113" spans="1:167" s="12" customFormat="1" ht="72.75" customHeight="1">
      <c r="A113" s="104" t="s">
        <v>322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67"/>
      <c r="AO113" s="67"/>
      <c r="AP113" s="67"/>
      <c r="AQ113" s="67"/>
      <c r="AR113" s="67"/>
      <c r="AS113" s="67"/>
      <c r="AT113" s="67" t="s">
        <v>323</v>
      </c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59">
        <f>BJ114</f>
        <v>500000</v>
      </c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>
        <f>CF114</f>
        <v>500000</v>
      </c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59">
        <f>CF113</f>
        <v>500000</v>
      </c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48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50"/>
      <c r="FK113" s="11"/>
    </row>
    <row r="114" spans="1:167" s="4" customFormat="1" ht="73.5" customHeight="1">
      <c r="A114" s="95" t="s">
        <v>322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64"/>
      <c r="AO114" s="64"/>
      <c r="AP114" s="64"/>
      <c r="AQ114" s="64"/>
      <c r="AR114" s="64"/>
      <c r="AS114" s="64"/>
      <c r="AT114" s="64" t="s">
        <v>324</v>
      </c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55">
        <v>500000</v>
      </c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>
        <v>500000</v>
      </c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55">
        <f>CF114</f>
        <v>500000</v>
      </c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44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6"/>
      <c r="FK114" s="5"/>
    </row>
    <row r="115" spans="1:167" s="12" customFormat="1" ht="36" customHeight="1">
      <c r="A115" s="104" t="s">
        <v>176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67"/>
      <c r="AO115" s="67"/>
      <c r="AP115" s="67"/>
      <c r="AQ115" s="67"/>
      <c r="AR115" s="67"/>
      <c r="AS115" s="67"/>
      <c r="AT115" s="67" t="s">
        <v>133</v>
      </c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59">
        <f>BJ116</f>
        <v>2939246</v>
      </c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>
        <f>CF116</f>
        <v>2926999.13</v>
      </c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59">
        <f t="shared" si="8"/>
        <v>2926999.13</v>
      </c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48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50"/>
      <c r="FK115" s="11"/>
    </row>
    <row r="116" spans="1:167" s="4" customFormat="1" ht="37.5" customHeight="1">
      <c r="A116" s="95" t="s">
        <v>132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64"/>
      <c r="AO116" s="64"/>
      <c r="AP116" s="64"/>
      <c r="AQ116" s="64"/>
      <c r="AR116" s="64"/>
      <c r="AS116" s="64"/>
      <c r="AT116" s="64" t="s">
        <v>102</v>
      </c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55">
        <v>2939246</v>
      </c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>
        <v>2926999.13</v>
      </c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55">
        <f t="shared" si="8"/>
        <v>2926999.13</v>
      </c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44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6"/>
      <c r="FK116" s="5"/>
    </row>
    <row r="117" spans="1:167" s="4" customFormat="1" ht="18.75">
      <c r="A117" s="108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10"/>
      <c r="FH117" s="13"/>
      <c r="FI117" s="13"/>
      <c r="FJ117" s="18" t="s">
        <v>39</v>
      </c>
      <c r="FK117" s="5"/>
    </row>
    <row r="118" spans="1:167" s="4" customFormat="1" ht="18.75">
      <c r="A118" s="108" t="s">
        <v>84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10"/>
      <c r="FK118" s="5"/>
    </row>
    <row r="119" spans="1:167" s="4" customFormat="1" ht="18" customHeight="1">
      <c r="A119" s="53" t="s">
        <v>8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 t="s">
        <v>23</v>
      </c>
      <c r="AL119" s="53"/>
      <c r="AM119" s="53"/>
      <c r="AN119" s="53"/>
      <c r="AO119" s="53"/>
      <c r="AP119" s="53"/>
      <c r="AQ119" s="19" t="s">
        <v>35</v>
      </c>
      <c r="AR119" s="19"/>
      <c r="AS119" s="19"/>
      <c r="AT119" s="128"/>
      <c r="AU119" s="129"/>
      <c r="AV119" s="129"/>
      <c r="AW119" s="129"/>
      <c r="AX119" s="129"/>
      <c r="AY119" s="129"/>
      <c r="AZ119" s="129"/>
      <c r="BA119" s="129"/>
      <c r="BB119" s="130"/>
      <c r="BC119" s="53" t="s">
        <v>140</v>
      </c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 t="s">
        <v>37</v>
      </c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 t="s">
        <v>24</v>
      </c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91" t="s">
        <v>29</v>
      </c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3"/>
      <c r="FK119" s="5"/>
    </row>
    <row r="120" spans="1:167" s="4" customFormat="1" ht="78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19"/>
      <c r="AR120" s="19"/>
      <c r="AS120" s="19"/>
      <c r="AT120" s="131"/>
      <c r="AU120" s="132"/>
      <c r="AV120" s="132"/>
      <c r="AW120" s="132"/>
      <c r="AX120" s="132"/>
      <c r="AY120" s="132"/>
      <c r="AZ120" s="132"/>
      <c r="BA120" s="132"/>
      <c r="BB120" s="13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 t="s">
        <v>46</v>
      </c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 t="s">
        <v>25</v>
      </c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 t="s">
        <v>26</v>
      </c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 t="s">
        <v>27</v>
      </c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 t="s">
        <v>38</v>
      </c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91" t="s">
        <v>47</v>
      </c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3"/>
      <c r="FK120" s="5"/>
    </row>
    <row r="121" spans="1:167" s="4" customFormat="1" ht="18.75">
      <c r="A121" s="54">
        <v>1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>
        <v>2</v>
      </c>
      <c r="AL121" s="54"/>
      <c r="AM121" s="54"/>
      <c r="AN121" s="54"/>
      <c r="AO121" s="54"/>
      <c r="AP121" s="54"/>
      <c r="AQ121" s="54">
        <v>3</v>
      </c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>
        <v>4</v>
      </c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>
        <v>5</v>
      </c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>
        <v>6</v>
      </c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>
        <v>7</v>
      </c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>
        <v>8</v>
      </c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>
        <v>9</v>
      </c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>
        <v>10</v>
      </c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88">
        <v>11</v>
      </c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90"/>
      <c r="FK121" s="5"/>
    </row>
    <row r="122" spans="1:167" s="12" customFormat="1" ht="15" customHeight="1">
      <c r="A122" s="103" t="s">
        <v>32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45" t="s">
        <v>33</v>
      </c>
      <c r="AL122" s="145"/>
      <c r="AM122" s="145"/>
      <c r="AN122" s="145"/>
      <c r="AO122" s="145"/>
      <c r="AP122" s="145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59">
        <f>BC128+BC132</f>
        <v>696200</v>
      </c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>
        <f>BU128+BU132</f>
        <v>552594.93</v>
      </c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>
        <f>CH128+CH132</f>
        <v>552594.93</v>
      </c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>
        <f>DX128+DX132</f>
        <v>552594.93</v>
      </c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98">
        <f>EK129+EK132</f>
        <v>0</v>
      </c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60">
        <f>EX128</f>
        <v>0</v>
      </c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2"/>
      <c r="FK122" s="11"/>
    </row>
    <row r="123" spans="1:167" s="4" customFormat="1" ht="20.25" customHeight="1">
      <c r="A123" s="191" t="s">
        <v>143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6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8"/>
      <c r="FK123" s="5"/>
    </row>
    <row r="124" spans="1:167" s="22" customFormat="1" ht="15" customHeight="1" hidden="1">
      <c r="A124" s="66" t="s">
        <v>137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86" t="s">
        <v>53</v>
      </c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68">
        <f>SUM(BC125:BT127)</f>
        <v>116900</v>
      </c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>
        <f>BU127+BU126+BU125</f>
        <v>116769.88</v>
      </c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>
        <f>SUM(CH125:CW127)</f>
        <v>116769.88</v>
      </c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>
        <f>SUM(DX125:EJ127)</f>
        <v>116769.88</v>
      </c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>
        <f>SUM(EK125:EW127)</f>
        <v>130.12000000000262</v>
      </c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74">
        <v>0</v>
      </c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6"/>
      <c r="FK124" s="21"/>
    </row>
    <row r="125" spans="1:167" s="4" customFormat="1" ht="15" customHeight="1" hidden="1">
      <c r="A125" s="63" t="s">
        <v>57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4" t="s">
        <v>54</v>
      </c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55">
        <v>82900</v>
      </c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>
        <v>82880.2</v>
      </c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>
        <v>82880.2</v>
      </c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>
        <f>CH125</f>
        <v>82880.2</v>
      </c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15">
        <f>BC125-BU125</f>
        <v>19.80000000000291</v>
      </c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56">
        <f>BU125-CH125</f>
        <v>0</v>
      </c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8"/>
      <c r="FK125" s="5"/>
    </row>
    <row r="126" spans="1:167" s="4" customFormat="1" ht="15" customHeight="1" hidden="1">
      <c r="A126" s="63" t="s">
        <v>58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4" t="s">
        <v>55</v>
      </c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55">
        <v>13200</v>
      </c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>
        <v>13172</v>
      </c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>
        <v>13172</v>
      </c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>
        <f>CH126</f>
        <v>13172</v>
      </c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>
        <f>BC126-BU126</f>
        <v>28</v>
      </c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6">
        <f>BU126-CH126</f>
        <v>0</v>
      </c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8"/>
      <c r="FK126" s="5"/>
    </row>
    <row r="127" spans="1:167" s="4" customFormat="1" ht="16.5" customHeight="1" hidden="1">
      <c r="A127" s="63" t="s">
        <v>59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4" t="s">
        <v>56</v>
      </c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55">
        <v>20800</v>
      </c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>
        <v>20717.68</v>
      </c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>
        <v>20717.68</v>
      </c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>
        <f>CH127</f>
        <v>20717.68</v>
      </c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>
        <f>BC127-BU127</f>
        <v>82.31999999999971</v>
      </c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6">
        <f>BU127-CH127</f>
        <v>0</v>
      </c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8"/>
      <c r="FK127" s="5"/>
    </row>
    <row r="128" spans="1:167" s="4" customFormat="1" ht="21" customHeight="1">
      <c r="A128" s="180" t="s">
        <v>142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67"/>
      <c r="AL128" s="67"/>
      <c r="AM128" s="67"/>
      <c r="AN128" s="67"/>
      <c r="AO128" s="67"/>
      <c r="AP128" s="67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59">
        <f>BC129</f>
        <v>666500</v>
      </c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59">
        <f>BU129</f>
        <v>522962.54000000004</v>
      </c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>
        <f>CH129</f>
        <v>522962.54000000004</v>
      </c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51">
        <f>DX129</f>
        <v>522962.54000000004</v>
      </c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>
        <f>EK130+EK131+EK134</f>
        <v>0</v>
      </c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78">
        <v>0</v>
      </c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80"/>
      <c r="FK128" s="5"/>
    </row>
    <row r="129" spans="1:167" s="4" customFormat="1" ht="22.5" customHeight="1">
      <c r="A129" s="66" t="s">
        <v>199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181" t="s">
        <v>200</v>
      </c>
      <c r="AL129" s="182"/>
      <c r="AM129" s="182"/>
      <c r="AN129" s="182"/>
      <c r="AO129" s="182"/>
      <c r="AP129" s="183"/>
      <c r="AQ129" s="14"/>
      <c r="AR129" s="14"/>
      <c r="AS129" s="83"/>
      <c r="AT129" s="84"/>
      <c r="AU129" s="84"/>
      <c r="AV129" s="84"/>
      <c r="AW129" s="84"/>
      <c r="AX129" s="84"/>
      <c r="AY129" s="84"/>
      <c r="AZ129" s="84"/>
      <c r="BA129" s="84"/>
      <c r="BB129" s="85"/>
      <c r="BC129" s="59">
        <f>BC130+BC131</f>
        <v>666500</v>
      </c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10"/>
      <c r="BT129" s="10"/>
      <c r="BU129" s="59">
        <f>BU130+BU131</f>
        <v>522962.54000000004</v>
      </c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>
        <f>CH130+CH131</f>
        <v>522962.54000000004</v>
      </c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51">
        <f>DX130+DX131</f>
        <v>522962.54000000004</v>
      </c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>
        <f>EK130+EK131+EK134</f>
        <v>0</v>
      </c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23"/>
      <c r="FI129" s="23"/>
      <c r="FJ129" s="23"/>
      <c r="FK129" s="5"/>
    </row>
    <row r="130" spans="1:167" s="4" customFormat="1" ht="19.5" customHeight="1">
      <c r="A130" s="63" t="s">
        <v>57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4" t="s">
        <v>54</v>
      </c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55">
        <v>514700</v>
      </c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>
        <v>410811.13</v>
      </c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>
        <v>410811.13</v>
      </c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>
        <f>CH130</f>
        <v>410811.13</v>
      </c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>
        <v>0</v>
      </c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69">
        <f>BU130-CH130</f>
        <v>0</v>
      </c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1"/>
      <c r="FK130" s="5"/>
    </row>
    <row r="131" spans="1:167" s="4" customFormat="1" ht="18" customHeight="1">
      <c r="A131" s="63" t="s">
        <v>59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4" t="s">
        <v>56</v>
      </c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55">
        <v>151800</v>
      </c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>
        <v>112151.41</v>
      </c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>
        <v>112151.41</v>
      </c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>
        <f>CH131</f>
        <v>112151.41</v>
      </c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>
        <v>0</v>
      </c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69">
        <v>0</v>
      </c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1"/>
      <c r="FK131" s="5"/>
    </row>
    <row r="132" spans="1:167" s="4" customFormat="1" ht="23.25" customHeight="1">
      <c r="A132" s="66" t="s">
        <v>202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181" t="s">
        <v>201</v>
      </c>
      <c r="AL132" s="182"/>
      <c r="AM132" s="182"/>
      <c r="AN132" s="182"/>
      <c r="AO132" s="182"/>
      <c r="AP132" s="183"/>
      <c r="AQ132" s="14"/>
      <c r="AR132" s="14"/>
      <c r="AS132" s="83"/>
      <c r="AT132" s="84"/>
      <c r="AU132" s="84"/>
      <c r="AV132" s="84"/>
      <c r="AW132" s="84"/>
      <c r="AX132" s="84"/>
      <c r="AY132" s="84"/>
      <c r="AZ132" s="84"/>
      <c r="BA132" s="84"/>
      <c r="BB132" s="85"/>
      <c r="BC132" s="59">
        <f>BC133+BC134</f>
        <v>29700</v>
      </c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10"/>
      <c r="BT132" s="10"/>
      <c r="BU132" s="59">
        <f>BU133+BU134</f>
        <v>29632.39</v>
      </c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>
        <f>CH133+CH134</f>
        <v>29632.39</v>
      </c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51">
        <f>DX133+DX134+DX136</f>
        <v>29632.39</v>
      </c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>
        <f>EK133+EK134</f>
        <v>0</v>
      </c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23"/>
      <c r="FI132" s="23"/>
      <c r="FJ132" s="23"/>
      <c r="FK132" s="5"/>
    </row>
    <row r="133" spans="1:167" s="4" customFormat="1" ht="20.25" customHeight="1">
      <c r="A133" s="63" t="s">
        <v>58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4" t="s">
        <v>55</v>
      </c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55">
        <v>23300</v>
      </c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>
        <v>23277.6</v>
      </c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>
        <v>23277.6</v>
      </c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>
        <f>CH133</f>
        <v>23277.6</v>
      </c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>
        <v>0</v>
      </c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69">
        <f>BU133-CH133</f>
        <v>0</v>
      </c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1"/>
      <c r="FK133" s="5"/>
    </row>
    <row r="134" spans="1:167" s="4" customFormat="1" ht="20.25" customHeight="1">
      <c r="A134" s="63" t="s">
        <v>227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4" t="s">
        <v>56</v>
      </c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55">
        <v>6400</v>
      </c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>
        <v>6354.79</v>
      </c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>
        <v>6354.79</v>
      </c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>
        <f>CH134</f>
        <v>6354.79</v>
      </c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>
        <v>0</v>
      </c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69">
        <v>0</v>
      </c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1"/>
      <c r="FK134" s="5"/>
    </row>
    <row r="135" spans="1:167" s="4" customFormat="1" ht="18.75">
      <c r="A135" s="108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10"/>
      <c r="CG135" s="94" t="s">
        <v>84</v>
      </c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88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90"/>
      <c r="FH135" s="13"/>
      <c r="FI135" s="13"/>
      <c r="FJ135" s="18" t="s">
        <v>39</v>
      </c>
      <c r="FK135" s="5"/>
    </row>
    <row r="136" spans="1:167" s="4" customFormat="1" ht="19.5" customHeight="1">
      <c r="A136" s="53" t="s">
        <v>8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 t="s">
        <v>23</v>
      </c>
      <c r="AL136" s="53"/>
      <c r="AM136" s="53"/>
      <c r="AN136" s="53"/>
      <c r="AO136" s="53"/>
      <c r="AP136" s="53"/>
      <c r="AQ136" s="53" t="s">
        <v>35</v>
      </c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 t="s">
        <v>36</v>
      </c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 t="s">
        <v>37</v>
      </c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 t="s">
        <v>24</v>
      </c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91" t="s">
        <v>29</v>
      </c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3"/>
      <c r="FK136" s="5"/>
    </row>
    <row r="137" spans="1:167" s="4" customFormat="1" ht="78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 t="s">
        <v>46</v>
      </c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 t="s">
        <v>25</v>
      </c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 t="s">
        <v>26</v>
      </c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 t="s">
        <v>27</v>
      </c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 t="s">
        <v>38</v>
      </c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91" t="s">
        <v>47</v>
      </c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3"/>
      <c r="FK137" s="5"/>
    </row>
    <row r="138" spans="1:167" s="4" customFormat="1" ht="18.75">
      <c r="A138" s="54">
        <v>1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>
        <v>2</v>
      </c>
      <c r="AL138" s="54"/>
      <c r="AM138" s="54"/>
      <c r="AN138" s="54"/>
      <c r="AO138" s="54"/>
      <c r="AP138" s="54"/>
      <c r="AQ138" s="54">
        <v>3</v>
      </c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>
        <v>4</v>
      </c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>
        <v>5</v>
      </c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>
        <v>6</v>
      </c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>
        <v>7</v>
      </c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>
        <v>8</v>
      </c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>
        <v>9</v>
      </c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>
        <v>10</v>
      </c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88">
        <v>11</v>
      </c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90"/>
      <c r="FK138" s="5"/>
    </row>
    <row r="139" spans="1:167" s="12" customFormat="1" ht="21" customHeight="1">
      <c r="A139" s="103" t="s">
        <v>104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45" t="s">
        <v>33</v>
      </c>
      <c r="AL139" s="145"/>
      <c r="AM139" s="145"/>
      <c r="AN139" s="145"/>
      <c r="AO139" s="145"/>
      <c r="AP139" s="145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59">
        <f>BC143+BC152+BC149</f>
        <v>2203000</v>
      </c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>
        <f>BU143+BU149+BU152</f>
        <v>1691382.9900000002</v>
      </c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>
        <f>CH143+CH149+CH152</f>
        <v>1691382.9900000002</v>
      </c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>
        <f>DX143+DX149+DX152</f>
        <v>1691382.9900000002</v>
      </c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98">
        <f>EK143+EK149+EK152</f>
        <v>511617.0099999999</v>
      </c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60">
        <f>EX143+EX149+EX152</f>
        <v>0</v>
      </c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2"/>
      <c r="FK139" s="11"/>
    </row>
    <row r="140" spans="1:167" s="4" customFormat="1" ht="14.25" customHeight="1">
      <c r="A140" s="101" t="s">
        <v>22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99"/>
      <c r="AL140" s="99"/>
      <c r="AM140" s="99"/>
      <c r="AN140" s="99"/>
      <c r="AO140" s="99"/>
      <c r="AP140" s="99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6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8"/>
      <c r="FK140" s="5"/>
    </row>
    <row r="141" spans="1:166" s="4" customFormat="1" ht="20.25" customHeight="1">
      <c r="A141" s="102" t="s">
        <v>144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13"/>
      <c r="FI141" s="13"/>
      <c r="FJ141" s="13"/>
    </row>
    <row r="142" spans="1:166" s="4" customFormat="1" ht="18" customHeight="1">
      <c r="A142" s="66" t="s">
        <v>203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86"/>
      <c r="AL142" s="86"/>
      <c r="AM142" s="86"/>
      <c r="AN142" s="86"/>
      <c r="AO142" s="86"/>
      <c r="AP142" s="86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6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8"/>
    </row>
    <row r="143" spans="1:166" s="22" customFormat="1" ht="19.5" customHeight="1">
      <c r="A143" s="95" t="s">
        <v>142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86" t="s">
        <v>53</v>
      </c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59">
        <f>BC144+BC145</f>
        <v>1584500</v>
      </c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68">
        <f>SUM(BU144:CG145)</f>
        <v>1171453.9500000002</v>
      </c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>
        <f>SUM(CH144:CW145)</f>
        <v>1171453.9500000002</v>
      </c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>
        <f>SUM(DX144:EJ145)</f>
        <v>1171453.9500000002</v>
      </c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>
        <f>EK144+EK145</f>
        <v>413046.04999999993</v>
      </c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74">
        <f>EX144+EX145</f>
        <v>0</v>
      </c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6"/>
    </row>
    <row r="144" spans="1:166" s="4" customFormat="1" ht="21" customHeight="1">
      <c r="A144" s="63" t="s">
        <v>57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4" t="s">
        <v>54</v>
      </c>
      <c r="AL144" s="64"/>
      <c r="AM144" s="64"/>
      <c r="AN144" s="64"/>
      <c r="AO144" s="64"/>
      <c r="AP144" s="64"/>
      <c r="AQ144" s="64" t="s">
        <v>122</v>
      </c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55">
        <v>1217000</v>
      </c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>
        <v>899325.56</v>
      </c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>
        <v>899325.56</v>
      </c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>
        <f aca="true" t="shared" si="9" ref="DX144:DX150">CH144</f>
        <v>899325.56</v>
      </c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>
        <f>BC144-BU144</f>
        <v>317674.43999999994</v>
      </c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6">
        <f aca="true" t="shared" si="10" ref="EX144:EX151">BU144-CH144</f>
        <v>0</v>
      </c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8"/>
    </row>
    <row r="145" spans="1:166" s="4" customFormat="1" ht="22.5" customHeight="1">
      <c r="A145" s="63" t="s">
        <v>59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4" t="s">
        <v>56</v>
      </c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55">
        <v>367500</v>
      </c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>
        <v>272128.39</v>
      </c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>
        <v>272128.39</v>
      </c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>
        <f t="shared" si="9"/>
        <v>272128.39</v>
      </c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>
        <f>BC145-BU145</f>
        <v>95371.60999999999</v>
      </c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6">
        <f t="shared" si="10"/>
        <v>0</v>
      </c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8"/>
    </row>
    <row r="146" spans="1:166" s="12" customFormat="1" ht="19.5" customHeight="1">
      <c r="A146" s="100" t="s">
        <v>273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59">
        <f>BC147+BC148</f>
        <v>1410800</v>
      </c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59">
        <f>BU147+BU148</f>
        <v>1034674.73</v>
      </c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59">
        <f>CH147+CH148</f>
        <v>1034674.73</v>
      </c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59">
        <f t="shared" si="9"/>
        <v>1034674.73</v>
      </c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59">
        <f aca="true" t="shared" si="11" ref="EK146:EK151">BC146-CH146</f>
        <v>376125.27</v>
      </c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0">
        <f t="shared" si="10"/>
        <v>0</v>
      </c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2"/>
    </row>
    <row r="147" spans="1:166" s="4" customFormat="1" ht="17.25" customHeight="1">
      <c r="A147" s="63" t="s">
        <v>57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4" t="s">
        <v>54</v>
      </c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55">
        <v>1083600</v>
      </c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>
        <v>791224.71</v>
      </c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>
        <v>791224.71</v>
      </c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>
        <f t="shared" si="9"/>
        <v>791224.71</v>
      </c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>
        <f t="shared" si="11"/>
        <v>292375.29000000004</v>
      </c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69">
        <f t="shared" si="10"/>
        <v>0</v>
      </c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1"/>
    </row>
    <row r="148" spans="1:166" s="4" customFormat="1" ht="18" customHeight="1">
      <c r="A148" s="63" t="s">
        <v>59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4" t="s">
        <v>56</v>
      </c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55">
        <v>327200</v>
      </c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>
        <v>243450.02</v>
      </c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>
        <v>243450.02</v>
      </c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>
        <f t="shared" si="9"/>
        <v>243450.02</v>
      </c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>
        <f t="shared" si="11"/>
        <v>83749.98000000001</v>
      </c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69">
        <f t="shared" si="10"/>
        <v>0</v>
      </c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1"/>
    </row>
    <row r="149" spans="1:166" s="22" customFormat="1" ht="21.75" customHeight="1">
      <c r="A149" s="66" t="s">
        <v>204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86" t="s">
        <v>53</v>
      </c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59">
        <f>SUM(BC150:BT151)</f>
        <v>85100</v>
      </c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68">
        <f>SUM(BU150:CG151)</f>
        <v>11492.65</v>
      </c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>
        <f>SUM(CH150:CW151)</f>
        <v>11492.65</v>
      </c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>
        <f t="shared" si="9"/>
        <v>11492.65</v>
      </c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>
        <f t="shared" si="11"/>
        <v>73607.35</v>
      </c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74">
        <f t="shared" si="10"/>
        <v>0</v>
      </c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6"/>
    </row>
    <row r="150" spans="1:166" s="4" customFormat="1" ht="21.75" customHeight="1">
      <c r="A150" s="63" t="s">
        <v>58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4" t="s">
        <v>55</v>
      </c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55">
        <v>65400</v>
      </c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>
        <v>9028</v>
      </c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>
        <v>9028</v>
      </c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>
        <f t="shared" si="9"/>
        <v>9028</v>
      </c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>
        <f t="shared" si="11"/>
        <v>56372</v>
      </c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69">
        <f t="shared" si="10"/>
        <v>0</v>
      </c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1"/>
    </row>
    <row r="151" spans="1:166" s="4" customFormat="1" ht="20.25" customHeight="1">
      <c r="A151" s="63" t="s">
        <v>227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4" t="s">
        <v>56</v>
      </c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55">
        <v>19700</v>
      </c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>
        <v>2464.65</v>
      </c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>
        <v>2464.65</v>
      </c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>
        <v>2464.65</v>
      </c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>
        <f t="shared" si="11"/>
        <v>17235.35</v>
      </c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69">
        <f t="shared" si="10"/>
        <v>0</v>
      </c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1"/>
    </row>
    <row r="152" spans="1:166" s="22" customFormat="1" ht="18.75" customHeight="1">
      <c r="A152" s="100" t="s">
        <v>162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59">
        <f>BC153+BC157+BC162+BC164</f>
        <v>533400</v>
      </c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68">
        <f>BU153+BU157+BU162+BU164</f>
        <v>508436.39</v>
      </c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>
        <f>CH153+CH157+CH162+CH164</f>
        <v>508436.39</v>
      </c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>
        <f>DX153+DX157+DX163+DX164</f>
        <v>508436.39</v>
      </c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>
        <f>EK153+EK157+EK162+EK164</f>
        <v>24963.61</v>
      </c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74">
        <f>EX153+EX157</f>
        <v>0</v>
      </c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6"/>
    </row>
    <row r="153" spans="1:166" s="4" customFormat="1" ht="19.5" customHeight="1">
      <c r="A153" s="66" t="s">
        <v>205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59">
        <f>BC154+BC156+BC155</f>
        <v>81600</v>
      </c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15"/>
      <c r="BT153" s="15"/>
      <c r="BU153" s="98">
        <f>BU154+BU156+BU155</f>
        <v>73624.89</v>
      </c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59">
        <f>CH154+CH156+CI155</f>
        <v>73624.89</v>
      </c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59">
        <f>DX154+DX156+DX155</f>
        <v>73624.89</v>
      </c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>
        <f>EK154+EK156+EK155</f>
        <v>7975.110000000001</v>
      </c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>
        <f>EX154+EX156</f>
        <v>0</v>
      </c>
      <c r="EY153" s="59"/>
      <c r="EZ153" s="59"/>
      <c r="FA153" s="59"/>
      <c r="FB153" s="59"/>
      <c r="FC153" s="59"/>
      <c r="FD153" s="59"/>
      <c r="FE153" s="59"/>
      <c r="FF153" s="59"/>
      <c r="FG153" s="59"/>
      <c r="FH153" s="15"/>
      <c r="FI153" s="15"/>
      <c r="FJ153" s="15"/>
    </row>
    <row r="154" spans="1:166" s="4" customFormat="1" ht="18.75" customHeight="1">
      <c r="A154" s="114" t="s">
        <v>80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64" t="s">
        <v>81</v>
      </c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55">
        <v>48500</v>
      </c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15"/>
      <c r="BT154" s="15"/>
      <c r="BU154" s="43">
        <v>40924.89</v>
      </c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55">
        <v>40924.89</v>
      </c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>
        <f>CH154</f>
        <v>40924.89</v>
      </c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>
        <f>BC154-BU154</f>
        <v>7575.110000000001</v>
      </c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>
        <f>BU154-CH154</f>
        <v>0</v>
      </c>
      <c r="EY154" s="55"/>
      <c r="EZ154" s="55"/>
      <c r="FA154" s="55"/>
      <c r="FB154" s="55"/>
      <c r="FC154" s="55"/>
      <c r="FD154" s="55"/>
      <c r="FE154" s="55"/>
      <c r="FF154" s="55"/>
      <c r="FG154" s="55"/>
      <c r="FH154" s="15"/>
      <c r="FI154" s="15"/>
      <c r="FJ154" s="15"/>
    </row>
    <row r="155" spans="1:166" s="4" customFormat="1" ht="21" customHeight="1">
      <c r="A155" s="192" t="s">
        <v>251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4"/>
      <c r="AI155" s="32"/>
      <c r="AJ155" s="32"/>
      <c r="AK155" s="135" t="s">
        <v>326</v>
      </c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7"/>
      <c r="BC155" s="56">
        <v>7000</v>
      </c>
      <c r="BD155" s="57"/>
      <c r="BE155" s="57"/>
      <c r="BF155" s="57"/>
      <c r="BG155" s="57"/>
      <c r="BH155" s="57"/>
      <c r="BI155" s="58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99">
        <v>7000</v>
      </c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/>
      <c r="CG155" s="201"/>
      <c r="CH155" s="15"/>
      <c r="CI155" s="56">
        <v>7000</v>
      </c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8"/>
      <c r="CX155" s="56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8"/>
      <c r="DS155" s="15"/>
      <c r="DT155" s="15"/>
      <c r="DU155" s="15"/>
      <c r="DV155" s="15"/>
      <c r="DW155" s="15"/>
      <c r="DX155" s="56">
        <f>CI155</f>
        <v>7000</v>
      </c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8"/>
      <c r="EK155" s="56">
        <f>BC155-CI155</f>
        <v>0</v>
      </c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8"/>
      <c r="EX155" s="56">
        <f>BU155-CI155</f>
        <v>0</v>
      </c>
      <c r="EY155" s="57"/>
      <c r="EZ155" s="57"/>
      <c r="FA155" s="57"/>
      <c r="FB155" s="57"/>
      <c r="FC155" s="57"/>
      <c r="FD155" s="57"/>
      <c r="FE155" s="58"/>
      <c r="FF155" s="15"/>
      <c r="FG155" s="15"/>
      <c r="FH155" s="15"/>
      <c r="FI155" s="15"/>
      <c r="FJ155" s="15"/>
    </row>
    <row r="156" spans="1:166" s="4" customFormat="1" ht="22.5" customHeight="1">
      <c r="A156" s="114" t="s">
        <v>68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64" t="s">
        <v>61</v>
      </c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55">
        <v>26100</v>
      </c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15"/>
      <c r="BT156" s="15"/>
      <c r="BU156" s="43">
        <v>25700</v>
      </c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55">
        <v>25700</v>
      </c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>
        <f>CH156</f>
        <v>25700</v>
      </c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>
        <f>BC156-BU156</f>
        <v>400</v>
      </c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>
        <f>BU156-CH156</f>
        <v>0</v>
      </c>
      <c r="EY156" s="55"/>
      <c r="EZ156" s="55"/>
      <c r="FA156" s="55"/>
      <c r="FB156" s="55"/>
      <c r="FC156" s="55"/>
      <c r="FD156" s="55"/>
      <c r="FE156" s="55"/>
      <c r="FF156" s="55"/>
      <c r="FG156" s="55"/>
      <c r="FH156" s="15"/>
      <c r="FI156" s="15"/>
      <c r="FJ156" s="15"/>
    </row>
    <row r="157" spans="1:166" s="4" customFormat="1" ht="21" customHeight="1">
      <c r="A157" s="66" t="s">
        <v>206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59">
        <f>BC158+BC161+BC160+BC159</f>
        <v>424200</v>
      </c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15"/>
      <c r="BT157" s="15"/>
      <c r="BU157" s="98">
        <f>BU158+BU160+BU161+BU159</f>
        <v>419191.5</v>
      </c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59">
        <f>CH158+CH160+CH161+CH159</f>
        <v>419191.5</v>
      </c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59">
        <f>DX158+DX160+DX161+DX159</f>
        <v>419191.5</v>
      </c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>
        <f>BC157-CH157</f>
        <v>5008.5</v>
      </c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>
        <f>EX158+EX161+EX162+EX164</f>
        <v>0</v>
      </c>
      <c r="EY157" s="59"/>
      <c r="EZ157" s="59"/>
      <c r="FA157" s="59"/>
      <c r="FB157" s="59"/>
      <c r="FC157" s="59"/>
      <c r="FD157" s="59"/>
      <c r="FE157" s="59"/>
      <c r="FF157" s="59"/>
      <c r="FG157" s="59"/>
      <c r="FH157" s="15"/>
      <c r="FI157" s="15"/>
      <c r="FJ157" s="15"/>
    </row>
    <row r="158" spans="1:166" s="4" customFormat="1" ht="21.75" customHeight="1">
      <c r="A158" s="114" t="s">
        <v>163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64" t="s">
        <v>63</v>
      </c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55">
        <v>154300</v>
      </c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15"/>
      <c r="BT158" s="15"/>
      <c r="BU158" s="43">
        <v>150000</v>
      </c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55">
        <v>150000</v>
      </c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>
        <v>150000</v>
      </c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>
        <f>BC158-BU158</f>
        <v>4300</v>
      </c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>
        <f>BU158-CH158</f>
        <v>0</v>
      </c>
      <c r="EY158" s="55"/>
      <c r="EZ158" s="55"/>
      <c r="FA158" s="55"/>
      <c r="FB158" s="55"/>
      <c r="FC158" s="55"/>
      <c r="FD158" s="55"/>
      <c r="FE158" s="55"/>
      <c r="FF158" s="55"/>
      <c r="FG158" s="55"/>
      <c r="FH158" s="15"/>
      <c r="FI158" s="15"/>
      <c r="FJ158" s="15"/>
    </row>
    <row r="159" spans="1:166" s="4" customFormat="1" ht="22.5" customHeight="1">
      <c r="A159" s="114" t="s">
        <v>68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64" t="s">
        <v>61</v>
      </c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55">
        <v>142400</v>
      </c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15"/>
      <c r="BT159" s="15"/>
      <c r="BU159" s="43">
        <v>142013.3</v>
      </c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55">
        <v>142013.3</v>
      </c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>
        <f>CH159</f>
        <v>142013.3</v>
      </c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>
        <f>BC159-BU159</f>
        <v>386.70000000001164</v>
      </c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>
        <f>BU159-CH159</f>
        <v>0</v>
      </c>
      <c r="EY159" s="55"/>
      <c r="EZ159" s="55"/>
      <c r="FA159" s="55"/>
      <c r="FB159" s="55"/>
      <c r="FC159" s="55"/>
      <c r="FD159" s="55"/>
      <c r="FE159" s="55"/>
      <c r="FF159" s="55"/>
      <c r="FG159" s="55"/>
      <c r="FH159" s="15"/>
      <c r="FI159" s="15"/>
      <c r="FJ159" s="15"/>
    </row>
    <row r="160" spans="1:166" s="4" customFormat="1" ht="18" customHeight="1">
      <c r="A160" s="63" t="s">
        <v>83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4" t="s">
        <v>64</v>
      </c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55">
        <v>15500</v>
      </c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>
        <v>15280</v>
      </c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>
        <v>15280</v>
      </c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>
        <f>CH160</f>
        <v>15280</v>
      </c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>
        <f>BC160-CH160</f>
        <v>220</v>
      </c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6">
        <v>0</v>
      </c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8"/>
    </row>
    <row r="161" spans="1:166" s="4" customFormat="1" ht="19.5" customHeight="1">
      <c r="A161" s="95" t="s">
        <v>145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64" t="s">
        <v>62</v>
      </c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55">
        <v>112000</v>
      </c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15"/>
      <c r="BT161" s="15"/>
      <c r="BU161" s="43">
        <v>111898.2</v>
      </c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55">
        <v>111898.2</v>
      </c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>
        <f>CH161</f>
        <v>111898.2</v>
      </c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>
        <f>BC161-CH161</f>
        <v>101.80000000000291</v>
      </c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>
        <f>BU161-CH161</f>
        <v>0</v>
      </c>
      <c r="EY161" s="55"/>
      <c r="EZ161" s="55"/>
      <c r="FA161" s="55"/>
      <c r="FB161" s="55"/>
      <c r="FC161" s="55"/>
      <c r="FD161" s="55"/>
      <c r="FE161" s="55"/>
      <c r="FF161" s="55"/>
      <c r="FG161" s="55"/>
      <c r="FH161" s="15"/>
      <c r="FI161" s="15"/>
      <c r="FJ161" s="15"/>
    </row>
    <row r="162" spans="1:166" s="12" customFormat="1" ht="19.5" customHeight="1">
      <c r="A162" s="100" t="s">
        <v>207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59">
        <f>BC163</f>
        <v>19600</v>
      </c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9"/>
      <c r="BT162" s="9"/>
      <c r="BU162" s="98">
        <f>BU163</f>
        <v>8800</v>
      </c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59">
        <f>CH163</f>
        <v>8800</v>
      </c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>
        <f>DX163</f>
        <v>8800</v>
      </c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>
        <f>EK163</f>
        <v>10800</v>
      </c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>
        <f>EX163</f>
        <v>0</v>
      </c>
      <c r="EY162" s="59"/>
      <c r="EZ162" s="59"/>
      <c r="FA162" s="59"/>
      <c r="FB162" s="59"/>
      <c r="FC162" s="59"/>
      <c r="FD162" s="59"/>
      <c r="FE162" s="59"/>
      <c r="FF162" s="59"/>
      <c r="FG162" s="59"/>
      <c r="FH162" s="9"/>
      <c r="FI162" s="9"/>
      <c r="FJ162" s="9"/>
    </row>
    <row r="163" spans="1:166" s="4" customFormat="1" ht="34.5" customHeight="1">
      <c r="A163" s="195" t="s">
        <v>208</v>
      </c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7"/>
      <c r="AK163" s="64" t="s">
        <v>66</v>
      </c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55">
        <v>19600</v>
      </c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15"/>
      <c r="BR163" s="15"/>
      <c r="BS163" s="15"/>
      <c r="BT163" s="15"/>
      <c r="BU163" s="43">
        <v>8800</v>
      </c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55">
        <v>8800</v>
      </c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>
        <f>CH163</f>
        <v>8800</v>
      </c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81">
        <f>BC163-BU163</f>
        <v>10800</v>
      </c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5">
        <f>BU163-CH163</f>
        <v>0</v>
      </c>
      <c r="EY163" s="55"/>
      <c r="EZ163" s="55"/>
      <c r="FA163" s="55"/>
      <c r="FB163" s="55"/>
      <c r="FC163" s="55"/>
      <c r="FD163" s="55"/>
      <c r="FE163" s="55"/>
      <c r="FF163" s="55"/>
      <c r="FG163" s="55"/>
      <c r="FH163" s="15"/>
      <c r="FI163" s="15"/>
      <c r="FJ163" s="15"/>
    </row>
    <row r="164" spans="1:166" s="12" customFormat="1" ht="21.75" customHeight="1">
      <c r="A164" s="100" t="s">
        <v>209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59">
        <f>BC165</f>
        <v>8000</v>
      </c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9"/>
      <c r="BT164" s="9"/>
      <c r="BU164" s="98">
        <f>BU165</f>
        <v>6820</v>
      </c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59">
        <f>CH165</f>
        <v>6820</v>
      </c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>
        <f>DX165</f>
        <v>6820</v>
      </c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>
        <f>EK165</f>
        <v>1180</v>
      </c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>
        <f>EX165</f>
        <v>0</v>
      </c>
      <c r="EY164" s="59"/>
      <c r="EZ164" s="59"/>
      <c r="FA164" s="59"/>
      <c r="FB164" s="59"/>
      <c r="FC164" s="59"/>
      <c r="FD164" s="59"/>
      <c r="FE164" s="59"/>
      <c r="FF164" s="59"/>
      <c r="FG164" s="59"/>
      <c r="FH164" s="9"/>
      <c r="FI164" s="9"/>
      <c r="FJ164" s="9"/>
    </row>
    <row r="165" spans="1:166" s="4" customFormat="1" ht="21.75" customHeight="1">
      <c r="A165" s="114" t="s">
        <v>68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64" t="s">
        <v>69</v>
      </c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55">
        <v>8000</v>
      </c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15"/>
      <c r="BT165" s="15"/>
      <c r="BU165" s="43">
        <v>6820</v>
      </c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55">
        <v>6820</v>
      </c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>
        <f>CH165</f>
        <v>6820</v>
      </c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>
        <f>BC165-BU165</f>
        <v>1180</v>
      </c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>
        <f>BU165-CH165</f>
        <v>0</v>
      </c>
      <c r="EY165" s="55"/>
      <c r="EZ165" s="55"/>
      <c r="FA165" s="55"/>
      <c r="FB165" s="55"/>
      <c r="FC165" s="55"/>
      <c r="FD165" s="55"/>
      <c r="FE165" s="55"/>
      <c r="FF165" s="55"/>
      <c r="FG165" s="55"/>
      <c r="FH165" s="15"/>
      <c r="FI165" s="15"/>
      <c r="FJ165" s="15"/>
    </row>
    <row r="166" spans="1:166" s="4" customFormat="1" ht="18.75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10"/>
      <c r="CG166" s="94" t="s">
        <v>84</v>
      </c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88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90"/>
      <c r="FH166" s="13"/>
      <c r="FI166" s="13"/>
      <c r="FJ166" s="18" t="s">
        <v>39</v>
      </c>
    </row>
    <row r="167" spans="1:166" s="4" customFormat="1" ht="20.25" customHeight="1">
      <c r="A167" s="53" t="s">
        <v>8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 t="s">
        <v>23</v>
      </c>
      <c r="AL167" s="53"/>
      <c r="AM167" s="53"/>
      <c r="AN167" s="53"/>
      <c r="AO167" s="53"/>
      <c r="AP167" s="53"/>
      <c r="AQ167" s="53" t="s">
        <v>35</v>
      </c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 t="s">
        <v>36</v>
      </c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 t="s">
        <v>37</v>
      </c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 t="s">
        <v>24</v>
      </c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91" t="s">
        <v>29</v>
      </c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3"/>
    </row>
    <row r="168" spans="1:166" s="4" customFormat="1" ht="78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 t="s">
        <v>46</v>
      </c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 t="s">
        <v>25</v>
      </c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 t="s">
        <v>26</v>
      </c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 t="s">
        <v>27</v>
      </c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 t="s">
        <v>38</v>
      </c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91" t="s">
        <v>47</v>
      </c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3"/>
    </row>
    <row r="169" spans="1:166" s="4" customFormat="1" ht="18.75">
      <c r="A169" s="54">
        <v>1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>
        <v>2</v>
      </c>
      <c r="AL169" s="54"/>
      <c r="AM169" s="54"/>
      <c r="AN169" s="54"/>
      <c r="AO169" s="54"/>
      <c r="AP169" s="54"/>
      <c r="AQ169" s="54">
        <v>3</v>
      </c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>
        <v>4</v>
      </c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>
        <v>5</v>
      </c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>
        <v>6</v>
      </c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>
        <v>7</v>
      </c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>
        <v>8</v>
      </c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>
        <v>9</v>
      </c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>
        <v>10</v>
      </c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88">
        <v>11</v>
      </c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90"/>
    </row>
    <row r="170" spans="1:166" s="4" customFormat="1" ht="18.75" customHeight="1">
      <c r="A170" s="105" t="s">
        <v>32</v>
      </c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64" t="s">
        <v>33</v>
      </c>
      <c r="AL170" s="64"/>
      <c r="AM170" s="64"/>
      <c r="AN170" s="64"/>
      <c r="AO170" s="64"/>
      <c r="AP170" s="64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59">
        <f>BC173</f>
        <v>200</v>
      </c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15"/>
      <c r="BT170" s="15"/>
      <c r="BU170" s="98">
        <f>BU173</f>
        <v>200</v>
      </c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59">
        <f>CH173</f>
        <v>200</v>
      </c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9">
        <f>DX173</f>
        <v>200</v>
      </c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>
        <f>BU170-CH170</f>
        <v>0</v>
      </c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60">
        <f>EX173</f>
        <v>0</v>
      </c>
      <c r="EY170" s="61"/>
      <c r="EZ170" s="61"/>
      <c r="FA170" s="61"/>
      <c r="FB170" s="61"/>
      <c r="FC170" s="61"/>
      <c r="FD170" s="61"/>
      <c r="FE170" s="61"/>
      <c r="FF170" s="61"/>
      <c r="FG170" s="61"/>
      <c r="FH170" s="62"/>
      <c r="FI170" s="15"/>
      <c r="FJ170" s="15"/>
    </row>
    <row r="171" spans="1:166" s="4" customFormat="1" ht="18.75" customHeight="1">
      <c r="A171" s="63" t="s">
        <v>22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4" t="s">
        <v>34</v>
      </c>
      <c r="AL171" s="64"/>
      <c r="AM171" s="64"/>
      <c r="AN171" s="64"/>
      <c r="AO171" s="64"/>
      <c r="AP171" s="64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15"/>
      <c r="FI171" s="15"/>
      <c r="FJ171" s="15"/>
    </row>
    <row r="172" spans="1:166" s="22" customFormat="1" ht="150" customHeight="1">
      <c r="A172" s="95" t="s">
        <v>229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20"/>
      <c r="BT172" s="20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20"/>
      <c r="FI172" s="20"/>
      <c r="FJ172" s="20"/>
    </row>
    <row r="173" spans="1:166" s="4" customFormat="1" ht="17.25" customHeight="1">
      <c r="A173" s="66" t="s">
        <v>210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59">
        <f>BC174</f>
        <v>200</v>
      </c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>
        <f>BU174</f>
        <v>200</v>
      </c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>
        <f>CH174</f>
        <v>200</v>
      </c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>
        <f>DX174</f>
        <v>200</v>
      </c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>
        <f>BC173-CH173</f>
        <v>0</v>
      </c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60">
        <f>EX174</f>
        <v>0</v>
      </c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2"/>
    </row>
    <row r="174" spans="1:166" s="22" customFormat="1" ht="24" customHeight="1">
      <c r="A174" s="166" t="s">
        <v>145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64" t="s">
        <v>62</v>
      </c>
      <c r="AL174" s="64"/>
      <c r="AM174" s="64"/>
      <c r="AN174" s="64"/>
      <c r="AO174" s="64"/>
      <c r="AP174" s="64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55">
        <v>200</v>
      </c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>
        <v>200</v>
      </c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>
        <v>200</v>
      </c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>
        <f>CH174</f>
        <v>200</v>
      </c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>
        <f>BC174-CH174</f>
        <v>0</v>
      </c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6">
        <f>BU174-CH174</f>
        <v>0</v>
      </c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8"/>
    </row>
    <row r="175" spans="1:166" s="4" customFormat="1" ht="15" customHeight="1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10"/>
      <c r="CE175" s="13"/>
      <c r="CF175" s="13"/>
      <c r="CG175" s="94" t="s">
        <v>84</v>
      </c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13"/>
      <c r="FI175" s="13"/>
      <c r="FJ175" s="18" t="s">
        <v>39</v>
      </c>
    </row>
    <row r="176" spans="1:166" s="4" customFormat="1" ht="32.25" customHeight="1">
      <c r="A176" s="53" t="s">
        <v>8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 t="s">
        <v>23</v>
      </c>
      <c r="AL176" s="53"/>
      <c r="AM176" s="53"/>
      <c r="AN176" s="53"/>
      <c r="AO176" s="53"/>
      <c r="AP176" s="53"/>
      <c r="AQ176" s="53" t="s">
        <v>35</v>
      </c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 t="s">
        <v>140</v>
      </c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 t="s">
        <v>37</v>
      </c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 t="s">
        <v>24</v>
      </c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91" t="s">
        <v>29</v>
      </c>
      <c r="EL176" s="92"/>
      <c r="EM176" s="92"/>
      <c r="EN176" s="92"/>
      <c r="EO176" s="92"/>
      <c r="EP176" s="92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3"/>
    </row>
    <row r="177" spans="1:166" s="4" customFormat="1" ht="81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 t="s">
        <v>46</v>
      </c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 t="s">
        <v>25</v>
      </c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 t="s">
        <v>26</v>
      </c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 t="s">
        <v>27</v>
      </c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 t="s">
        <v>38</v>
      </c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91" t="s">
        <v>47</v>
      </c>
      <c r="EY177" s="92"/>
      <c r="EZ177" s="92"/>
      <c r="FA177" s="92"/>
      <c r="FB177" s="92"/>
      <c r="FC177" s="92"/>
      <c r="FD177" s="92"/>
      <c r="FE177" s="92"/>
      <c r="FF177" s="92"/>
      <c r="FG177" s="92"/>
      <c r="FH177" s="92"/>
      <c r="FI177" s="92"/>
      <c r="FJ177" s="93"/>
    </row>
    <row r="178" spans="1:166" s="4" customFormat="1" ht="15" customHeight="1">
      <c r="A178" s="54">
        <v>1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>
        <v>2</v>
      </c>
      <c r="AL178" s="54"/>
      <c r="AM178" s="54"/>
      <c r="AN178" s="54"/>
      <c r="AO178" s="54"/>
      <c r="AP178" s="54"/>
      <c r="AQ178" s="54">
        <v>3</v>
      </c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>
        <v>4</v>
      </c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>
        <v>5</v>
      </c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>
        <v>6</v>
      </c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>
        <v>7</v>
      </c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>
        <v>8</v>
      </c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>
        <v>9</v>
      </c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>
        <v>10</v>
      </c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88">
        <v>11</v>
      </c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90"/>
    </row>
    <row r="179" spans="1:166" s="4" customFormat="1" ht="15" customHeight="1">
      <c r="A179" s="105" t="s">
        <v>32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64" t="s">
        <v>33</v>
      </c>
      <c r="AL179" s="64"/>
      <c r="AM179" s="64"/>
      <c r="AN179" s="64"/>
      <c r="AO179" s="64"/>
      <c r="AP179" s="64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59">
        <f>BC185+BC188+BC182</f>
        <v>204000</v>
      </c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15"/>
      <c r="BT179" s="15"/>
      <c r="BU179" s="98">
        <f>BU182+BU185+BU188</f>
        <v>203602.11</v>
      </c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59">
        <f>CH182+CH185+CH188</f>
        <v>203602.11</v>
      </c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9">
        <f>DX185+DX188+DX182</f>
        <v>203602.11</v>
      </c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>
        <f>EK186+EK188</f>
        <v>0</v>
      </c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60">
        <f>EX186</f>
        <v>0</v>
      </c>
      <c r="EY179" s="61"/>
      <c r="EZ179" s="61"/>
      <c r="FA179" s="61"/>
      <c r="FB179" s="61"/>
      <c r="FC179" s="61"/>
      <c r="FD179" s="61"/>
      <c r="FE179" s="61"/>
      <c r="FF179" s="61"/>
      <c r="FG179" s="61"/>
      <c r="FH179" s="62"/>
      <c r="FI179" s="15"/>
      <c r="FJ179" s="15"/>
    </row>
    <row r="180" spans="1:166" s="4" customFormat="1" ht="19.5" customHeight="1">
      <c r="A180" s="63" t="s">
        <v>22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4"/>
      <c r="AL180" s="64"/>
      <c r="AM180" s="64"/>
      <c r="AN180" s="64"/>
      <c r="AO180" s="64"/>
      <c r="AP180" s="64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15"/>
      <c r="FI180" s="15"/>
      <c r="FJ180" s="15"/>
    </row>
    <row r="181" spans="1:166" s="4" customFormat="1" ht="19.5" customHeight="1">
      <c r="A181" s="198" t="s">
        <v>164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64"/>
      <c r="AL181" s="64"/>
      <c r="AM181" s="64"/>
      <c r="AN181" s="64"/>
      <c r="AO181" s="64"/>
      <c r="AP181" s="64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15"/>
      <c r="FI181" s="15"/>
      <c r="FJ181" s="15"/>
    </row>
    <row r="182" spans="1:166" s="4" customFormat="1" ht="19.5" customHeight="1">
      <c r="A182" s="66" t="s">
        <v>276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4"/>
      <c r="AL182" s="64"/>
      <c r="AM182" s="64"/>
      <c r="AN182" s="64"/>
      <c r="AO182" s="64"/>
      <c r="AP182" s="64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59">
        <f>BC183</f>
        <v>94000</v>
      </c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>
        <f>BU183</f>
        <v>93602.11</v>
      </c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>
        <f>CH183</f>
        <v>93602.11</v>
      </c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59">
        <f>DX183</f>
        <v>93602.11</v>
      </c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>
        <f>BC182-CH182</f>
        <v>397.8899999999994</v>
      </c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>
        <v>0</v>
      </c>
      <c r="EY182" s="59"/>
      <c r="EZ182" s="59"/>
      <c r="FA182" s="59"/>
      <c r="FB182" s="59"/>
      <c r="FC182" s="59"/>
      <c r="FD182" s="59"/>
      <c r="FE182" s="59"/>
      <c r="FF182" s="59"/>
      <c r="FG182" s="59"/>
      <c r="FH182" s="15"/>
      <c r="FI182" s="15"/>
      <c r="FJ182" s="15"/>
    </row>
    <row r="183" spans="1:166" s="4" customFormat="1" ht="19.5" customHeight="1">
      <c r="A183" s="63" t="s">
        <v>275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4" t="s">
        <v>61</v>
      </c>
      <c r="AL183" s="64"/>
      <c r="AM183" s="64"/>
      <c r="AN183" s="64"/>
      <c r="AO183" s="64"/>
      <c r="AP183" s="64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55">
        <v>94000</v>
      </c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>
        <v>93602.11</v>
      </c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>
        <v>93602.11</v>
      </c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55">
        <v>93602.11</v>
      </c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9">
        <f>BC183-CH183</f>
        <v>397.8899999999994</v>
      </c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5">
        <v>0</v>
      </c>
      <c r="EY183" s="55"/>
      <c r="EZ183" s="55"/>
      <c r="FA183" s="55"/>
      <c r="FB183" s="55"/>
      <c r="FC183" s="55"/>
      <c r="FD183" s="55"/>
      <c r="FE183" s="55"/>
      <c r="FF183" s="55"/>
      <c r="FG183" s="55"/>
      <c r="FH183" s="15"/>
      <c r="FI183" s="15"/>
      <c r="FJ183" s="15"/>
    </row>
    <row r="184" spans="1:166" s="4" customFormat="1" ht="33.75" customHeight="1">
      <c r="A184" s="198" t="s">
        <v>164</v>
      </c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15"/>
      <c r="BT184" s="1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97"/>
      <c r="EZ184" s="97"/>
      <c r="FA184" s="97"/>
      <c r="FB184" s="97"/>
      <c r="FC184" s="97"/>
      <c r="FD184" s="97"/>
      <c r="FE184" s="97"/>
      <c r="FF184" s="97"/>
      <c r="FG184" s="97"/>
      <c r="FH184" s="15"/>
      <c r="FI184" s="15"/>
      <c r="FJ184" s="15"/>
    </row>
    <row r="185" spans="1:166" s="4" customFormat="1" ht="18.75" customHeight="1">
      <c r="A185" s="66" t="s">
        <v>211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59">
        <f>BC186</f>
        <v>105000</v>
      </c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9"/>
      <c r="BT185" s="9"/>
      <c r="BU185" s="59">
        <f>BU186</f>
        <v>105000</v>
      </c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>
        <f>CH186</f>
        <v>105000</v>
      </c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>
        <f>CH185</f>
        <v>105000</v>
      </c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>
        <f>BC185-CH185</f>
        <v>0</v>
      </c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>
        <f>BU185-CH185</f>
        <v>0</v>
      </c>
      <c r="EY185" s="96"/>
      <c r="EZ185" s="96"/>
      <c r="FA185" s="96"/>
      <c r="FB185" s="96"/>
      <c r="FC185" s="96"/>
      <c r="FD185" s="96"/>
      <c r="FE185" s="96"/>
      <c r="FF185" s="96"/>
      <c r="FG185" s="96"/>
      <c r="FH185" s="15"/>
      <c r="FI185" s="15"/>
      <c r="FJ185" s="15"/>
    </row>
    <row r="186" spans="1:166" s="4" customFormat="1" ht="15" customHeight="1">
      <c r="A186" s="63" t="s">
        <v>60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4" t="s">
        <v>69</v>
      </c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55">
        <v>105000</v>
      </c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15"/>
      <c r="BT186" s="15"/>
      <c r="BU186" s="55">
        <v>105000</v>
      </c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>
        <v>105000</v>
      </c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>
        <f>CH186</f>
        <v>105000</v>
      </c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>
        <f>BC186-CH186</f>
        <v>0</v>
      </c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>
        <f>BU186-CH186</f>
        <v>0</v>
      </c>
      <c r="EY186" s="97"/>
      <c r="EZ186" s="97"/>
      <c r="FA186" s="97"/>
      <c r="FB186" s="97"/>
      <c r="FC186" s="97"/>
      <c r="FD186" s="97"/>
      <c r="FE186" s="97"/>
      <c r="FF186" s="97"/>
      <c r="FG186" s="97"/>
      <c r="FH186" s="15"/>
      <c r="FI186" s="15"/>
      <c r="FJ186" s="15"/>
    </row>
    <row r="187" spans="1:166" s="4" customFormat="1" ht="74.25" customHeight="1">
      <c r="A187" s="172" t="s">
        <v>230</v>
      </c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15"/>
      <c r="BT187" s="1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97"/>
      <c r="EZ187" s="97"/>
      <c r="FA187" s="97"/>
      <c r="FB187" s="97"/>
      <c r="FC187" s="97"/>
      <c r="FD187" s="97"/>
      <c r="FE187" s="97"/>
      <c r="FF187" s="97"/>
      <c r="FG187" s="97"/>
      <c r="FH187" s="15"/>
      <c r="FI187" s="15"/>
      <c r="FJ187" s="15"/>
    </row>
    <row r="188" spans="1:166" s="12" customFormat="1" ht="18.75" customHeight="1">
      <c r="A188" s="66" t="s">
        <v>310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59">
        <f>BC189</f>
        <v>5000</v>
      </c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9"/>
      <c r="BT188" s="9"/>
      <c r="BU188" s="59">
        <f>BU189</f>
        <v>5000</v>
      </c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>
        <f>CH189</f>
        <v>5000</v>
      </c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>
        <f>DX189</f>
        <v>5000</v>
      </c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>
        <f>BC188-CH188</f>
        <v>0</v>
      </c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>
        <f>BU188-CH188</f>
        <v>0</v>
      </c>
      <c r="EY188" s="96"/>
      <c r="EZ188" s="96"/>
      <c r="FA188" s="96"/>
      <c r="FB188" s="96"/>
      <c r="FC188" s="96"/>
      <c r="FD188" s="96"/>
      <c r="FE188" s="96"/>
      <c r="FF188" s="96"/>
      <c r="FG188" s="96"/>
      <c r="FH188" s="9"/>
      <c r="FI188" s="9"/>
      <c r="FJ188" s="9"/>
    </row>
    <row r="189" spans="1:166" s="4" customFormat="1" ht="15" customHeight="1">
      <c r="A189" s="63" t="s">
        <v>275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4" t="s">
        <v>61</v>
      </c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55">
        <v>5000</v>
      </c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15"/>
      <c r="BT189" s="15"/>
      <c r="BU189" s="55">
        <v>5000</v>
      </c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>
        <v>5000</v>
      </c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>
        <v>5000</v>
      </c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>
        <f>BC189-CH189</f>
        <v>0</v>
      </c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>
        <f>BU189-CH189</f>
        <v>0</v>
      </c>
      <c r="EY189" s="97"/>
      <c r="EZ189" s="97"/>
      <c r="FA189" s="97"/>
      <c r="FB189" s="97"/>
      <c r="FC189" s="97"/>
      <c r="FD189" s="97"/>
      <c r="FE189" s="97"/>
      <c r="FF189" s="97"/>
      <c r="FG189" s="97"/>
      <c r="FH189" s="15"/>
      <c r="FI189" s="15"/>
      <c r="FJ189" s="15"/>
    </row>
    <row r="190" spans="1:166" s="4" customFormat="1" ht="18.75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10"/>
      <c r="FH190" s="13"/>
      <c r="FI190" s="13"/>
      <c r="FJ190" s="18" t="s">
        <v>39</v>
      </c>
    </row>
    <row r="191" spans="1:166" s="4" customFormat="1" ht="18.75">
      <c r="A191" s="108" t="s">
        <v>84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10"/>
    </row>
    <row r="192" spans="1:166" s="4" customFormat="1" ht="17.25" customHeight="1">
      <c r="A192" s="53" t="s">
        <v>8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 t="s">
        <v>23</v>
      </c>
      <c r="AL192" s="53"/>
      <c r="AM192" s="53"/>
      <c r="AN192" s="53"/>
      <c r="AO192" s="53"/>
      <c r="AP192" s="53"/>
      <c r="AQ192" s="53" t="s">
        <v>35</v>
      </c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 t="s">
        <v>36</v>
      </c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 t="s">
        <v>37</v>
      </c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 t="s">
        <v>24</v>
      </c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91" t="s">
        <v>29</v>
      </c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3"/>
    </row>
    <row r="193" spans="1:166" s="4" customFormat="1" ht="78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 t="s">
        <v>46</v>
      </c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 t="s">
        <v>25</v>
      </c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 t="s">
        <v>26</v>
      </c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 t="s">
        <v>27</v>
      </c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 t="s">
        <v>38</v>
      </c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91" t="s">
        <v>47</v>
      </c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3"/>
    </row>
    <row r="194" spans="1:166" s="4" customFormat="1" ht="18.75">
      <c r="A194" s="54">
        <v>1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>
        <v>2</v>
      </c>
      <c r="AL194" s="54"/>
      <c r="AM194" s="54"/>
      <c r="AN194" s="54"/>
      <c r="AO194" s="54"/>
      <c r="AP194" s="54"/>
      <c r="AQ194" s="54">
        <v>3</v>
      </c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>
        <v>4</v>
      </c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>
        <v>5</v>
      </c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>
        <v>6</v>
      </c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>
        <v>7</v>
      </c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>
        <v>8</v>
      </c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>
        <v>9</v>
      </c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>
        <v>10</v>
      </c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88">
        <v>11</v>
      </c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90"/>
    </row>
    <row r="195" spans="1:166" s="12" customFormat="1" ht="15" customHeight="1">
      <c r="A195" s="103" t="s">
        <v>32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45" t="s">
        <v>33</v>
      </c>
      <c r="AL195" s="145"/>
      <c r="AM195" s="145"/>
      <c r="AN195" s="145"/>
      <c r="AO195" s="145"/>
      <c r="AP195" s="145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59">
        <f>BC198+BC208+BC206</f>
        <v>149300</v>
      </c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>
        <f>BU198+BU208+BU206</f>
        <v>114244.35</v>
      </c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>
        <f>CH198+CH208+CH206</f>
        <v>114244.35</v>
      </c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>
        <f>CH195</f>
        <v>114244.35</v>
      </c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>
        <f>EK198+EK208</f>
        <v>35055.649999999994</v>
      </c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60">
        <f>EX198+EX208</f>
        <v>0</v>
      </c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2"/>
    </row>
    <row r="196" spans="1:166" s="4" customFormat="1" ht="15" customHeight="1">
      <c r="A196" s="101" t="s">
        <v>22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99" t="s">
        <v>34</v>
      </c>
      <c r="AL196" s="99"/>
      <c r="AM196" s="99"/>
      <c r="AN196" s="99"/>
      <c r="AO196" s="99"/>
      <c r="AP196" s="99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6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8"/>
    </row>
    <row r="197" spans="1:166" s="4" customFormat="1" ht="57.75" customHeight="1">
      <c r="A197" s="202" t="s">
        <v>146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6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8"/>
    </row>
    <row r="198" spans="1:166" s="22" customFormat="1" ht="19.5" customHeight="1">
      <c r="A198" s="66" t="s">
        <v>213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59">
        <f>BC199</f>
        <v>132000</v>
      </c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>
        <f>BU199</f>
        <v>104244.35</v>
      </c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>
        <f>CH199</f>
        <v>104244.35</v>
      </c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59">
        <f>CH198</f>
        <v>104244.35</v>
      </c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>
        <f>EK199</f>
        <v>27755.649999999994</v>
      </c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60">
        <f>EX199</f>
        <v>0</v>
      </c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2"/>
    </row>
    <row r="199" spans="1:166" s="4" customFormat="1" ht="20.25" customHeight="1">
      <c r="A199" s="95" t="s">
        <v>142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67" t="s">
        <v>53</v>
      </c>
      <c r="AL199" s="67"/>
      <c r="AM199" s="67"/>
      <c r="AN199" s="67"/>
      <c r="AO199" s="67"/>
      <c r="AP199" s="67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59">
        <f>BC200+BC201</f>
        <v>132000</v>
      </c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>
        <f>BU200+BU201</f>
        <v>104244.35</v>
      </c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>
        <f>CH200+CH201</f>
        <v>104244.35</v>
      </c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>
        <f>SUM(DX200:EJ201)</f>
        <v>104244.35</v>
      </c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>
        <f>BC199-CH199</f>
        <v>27755.649999999994</v>
      </c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60">
        <f>BU199-CH199</f>
        <v>0</v>
      </c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2"/>
    </row>
    <row r="200" spans="1:166" s="4" customFormat="1" ht="15.75" customHeight="1">
      <c r="A200" s="63" t="s">
        <v>57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4" t="s">
        <v>54</v>
      </c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55">
        <v>101400</v>
      </c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>
        <v>81751.88</v>
      </c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>
        <v>81751.88</v>
      </c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>
        <f>CH200</f>
        <v>81751.88</v>
      </c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>
        <f>BC200-BU200</f>
        <v>19648.119999999995</v>
      </c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6">
        <v>0</v>
      </c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8"/>
    </row>
    <row r="201" spans="1:166" s="4" customFormat="1" ht="18.75" customHeight="1">
      <c r="A201" s="63" t="s">
        <v>59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4" t="s">
        <v>56</v>
      </c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55">
        <v>30600</v>
      </c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>
        <v>22492.47</v>
      </c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>
        <v>22492.47</v>
      </c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>
        <f>CH201</f>
        <v>22492.47</v>
      </c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>
        <f>BC201-BU201</f>
        <v>8107.529999999999</v>
      </c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6">
        <f>BU201-CH201</f>
        <v>0</v>
      </c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8"/>
    </row>
    <row r="202" spans="1:166" s="4" customFormat="1" ht="18" customHeight="1">
      <c r="A202" s="100" t="s">
        <v>123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67"/>
      <c r="AL202" s="67"/>
      <c r="AM202" s="67"/>
      <c r="AN202" s="67"/>
      <c r="AO202" s="67"/>
      <c r="AP202" s="67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69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1"/>
    </row>
    <row r="203" spans="1:166" s="4" customFormat="1" ht="15" customHeight="1" hidden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59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16"/>
      <c r="BT203" s="16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16"/>
      <c r="FI203" s="16"/>
      <c r="FJ203" s="16"/>
    </row>
    <row r="204" spans="1:166" s="4" customFormat="1" ht="15" customHeight="1" hidden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16"/>
      <c r="BT204" s="16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5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52"/>
      <c r="EY204" s="77"/>
      <c r="EZ204" s="77"/>
      <c r="FA204" s="77"/>
      <c r="FB204" s="77"/>
      <c r="FC204" s="77"/>
      <c r="FD204" s="77"/>
      <c r="FE204" s="77"/>
      <c r="FF204" s="77"/>
      <c r="FG204" s="77"/>
      <c r="FH204" s="16"/>
      <c r="FI204" s="16"/>
      <c r="FJ204" s="16"/>
    </row>
    <row r="205" spans="1:166" s="4" customFormat="1" ht="15" customHeight="1" hidden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16"/>
      <c r="BT205" s="16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5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52"/>
      <c r="EY205" s="77"/>
      <c r="EZ205" s="77"/>
      <c r="FA205" s="77"/>
      <c r="FB205" s="77"/>
      <c r="FC205" s="77"/>
      <c r="FD205" s="77"/>
      <c r="FE205" s="77"/>
      <c r="FF205" s="77"/>
      <c r="FG205" s="77"/>
      <c r="FH205" s="16"/>
      <c r="FI205" s="16"/>
      <c r="FJ205" s="16"/>
    </row>
    <row r="206" spans="1:166" s="4" customFormat="1" ht="18.75" customHeight="1">
      <c r="A206" s="66" t="s">
        <v>340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7" t="s">
        <v>184</v>
      </c>
      <c r="AL206" s="67"/>
      <c r="AM206" s="67"/>
      <c r="AN206" s="67"/>
      <c r="AO206" s="67"/>
      <c r="AP206" s="67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59">
        <f>BC207</f>
        <v>500</v>
      </c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>
        <f>BU207</f>
        <v>500</v>
      </c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>
        <f>CH207</f>
        <v>500</v>
      </c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>
        <f>DX207+DX208</f>
        <v>10000</v>
      </c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>
        <f>EK207+EK208</f>
        <v>7300</v>
      </c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60">
        <f>EX207+EX208</f>
        <v>0</v>
      </c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2"/>
    </row>
    <row r="207" spans="1:166" s="4" customFormat="1" ht="18.75" customHeight="1">
      <c r="A207" s="63" t="s">
        <v>83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 t="s">
        <v>64</v>
      </c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55">
        <v>500</v>
      </c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>
        <v>500</v>
      </c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>
        <v>500</v>
      </c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>
        <f>CH207</f>
        <v>500</v>
      </c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>
        <f>BC207-CH207</f>
        <v>0</v>
      </c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6">
        <f>BU207-CH207</f>
        <v>0</v>
      </c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8"/>
    </row>
    <row r="208" spans="1:166" s="4" customFormat="1" ht="18.75" customHeight="1">
      <c r="A208" s="66" t="s">
        <v>212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7" t="s">
        <v>184</v>
      </c>
      <c r="AL208" s="67"/>
      <c r="AM208" s="67"/>
      <c r="AN208" s="67"/>
      <c r="AO208" s="67"/>
      <c r="AP208" s="67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59">
        <f>BC209+BC210</f>
        <v>16800</v>
      </c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>
        <f>BU209+BU210</f>
        <v>9500</v>
      </c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>
        <f>CH209+CH210</f>
        <v>9500</v>
      </c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>
        <f>DX209+DX210</f>
        <v>9500</v>
      </c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>
        <f>EK209+EK210</f>
        <v>7300</v>
      </c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60">
        <f>EX209+EX210</f>
        <v>0</v>
      </c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2"/>
    </row>
    <row r="209" spans="1:166" s="4" customFormat="1" ht="15" customHeight="1">
      <c r="A209" s="63" t="s">
        <v>83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4" t="s">
        <v>64</v>
      </c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55">
        <v>6800</v>
      </c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>
        <v>0</v>
      </c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>
        <v>0</v>
      </c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>
        <f>CH209</f>
        <v>0</v>
      </c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>
        <f>BC209-CH209</f>
        <v>6800</v>
      </c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6">
        <v>0</v>
      </c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8"/>
    </row>
    <row r="210" spans="1:166" s="4" customFormat="1" ht="18.75" customHeight="1">
      <c r="A210" s="95" t="s">
        <v>145</v>
      </c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64" t="s">
        <v>62</v>
      </c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55">
        <v>10000</v>
      </c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>
        <v>9500</v>
      </c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>
        <v>9500</v>
      </c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>
        <f>CH210</f>
        <v>9500</v>
      </c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>
        <f>BC210-CH210</f>
        <v>500</v>
      </c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6">
        <f>BU210-CH210</f>
        <v>0</v>
      </c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8"/>
    </row>
    <row r="211" spans="1:166" s="4" customFormat="1" ht="18.75">
      <c r="A211" s="108" t="s">
        <v>84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10"/>
    </row>
    <row r="212" spans="1:166" s="4" customFormat="1" ht="15.75" customHeight="1">
      <c r="A212" s="53" t="s">
        <v>8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 t="s">
        <v>23</v>
      </c>
      <c r="AL212" s="53"/>
      <c r="AM212" s="53"/>
      <c r="AN212" s="53"/>
      <c r="AO212" s="53"/>
      <c r="AP212" s="53"/>
      <c r="AQ212" s="53" t="s">
        <v>35</v>
      </c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 t="s">
        <v>36</v>
      </c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 t="s">
        <v>37</v>
      </c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 t="s">
        <v>24</v>
      </c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91" t="s">
        <v>29</v>
      </c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3"/>
    </row>
    <row r="213" spans="1:166" s="4" customFormat="1" ht="98.2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 t="s">
        <v>46</v>
      </c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 t="s">
        <v>25</v>
      </c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 t="s">
        <v>26</v>
      </c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 t="s">
        <v>27</v>
      </c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 t="s">
        <v>38</v>
      </c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91" t="s">
        <v>47</v>
      </c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3"/>
    </row>
    <row r="214" spans="1:166" s="4" customFormat="1" ht="18.75">
      <c r="A214" s="54">
        <v>1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>
        <v>2</v>
      </c>
      <c r="AL214" s="54"/>
      <c r="AM214" s="54"/>
      <c r="AN214" s="54"/>
      <c r="AO214" s="54"/>
      <c r="AP214" s="54"/>
      <c r="AQ214" s="54">
        <v>3</v>
      </c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>
        <v>4</v>
      </c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>
        <v>5</v>
      </c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>
        <v>6</v>
      </c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>
        <v>7</v>
      </c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>
        <v>8</v>
      </c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>
        <v>9</v>
      </c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>
        <v>10</v>
      </c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88">
        <v>11</v>
      </c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90"/>
    </row>
    <row r="215" spans="1:166" s="12" customFormat="1" ht="15" customHeight="1">
      <c r="A215" s="103" t="s">
        <v>32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45" t="s">
        <v>33</v>
      </c>
      <c r="AL215" s="145"/>
      <c r="AM215" s="145"/>
      <c r="AN215" s="145"/>
      <c r="AO215" s="145"/>
      <c r="AP215" s="145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59">
        <f>BC218+BC221+BC223</f>
        <v>123300</v>
      </c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>
        <f>BU218+BU221+BU223</f>
        <v>37616.32</v>
      </c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>
        <f>CH218+CH221+CH223</f>
        <v>37616.32</v>
      </c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>
        <f>DX218+DX221+DX223</f>
        <v>37616.32</v>
      </c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>
        <f>EK219+EK222+EK223</f>
        <v>85683.68</v>
      </c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60">
        <f>BU215-CH215</f>
        <v>0</v>
      </c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2"/>
    </row>
    <row r="216" spans="1:166" s="4" customFormat="1" ht="15" customHeight="1">
      <c r="A216" s="101" t="s">
        <v>22</v>
      </c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99" t="s">
        <v>34</v>
      </c>
      <c r="AL216" s="99"/>
      <c r="AM216" s="99"/>
      <c r="AN216" s="99"/>
      <c r="AO216" s="99"/>
      <c r="AP216" s="99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6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8"/>
    </row>
    <row r="217" spans="1:166" s="4" customFormat="1" ht="39" customHeight="1">
      <c r="A217" s="134" t="s">
        <v>185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99"/>
      <c r="AL217" s="99"/>
      <c r="AM217" s="99"/>
      <c r="AN217" s="99"/>
      <c r="AO217" s="99"/>
      <c r="AP217" s="99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15"/>
      <c r="BT217" s="1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15"/>
      <c r="FI217" s="15"/>
      <c r="FJ217" s="15"/>
    </row>
    <row r="218" spans="1:166" s="12" customFormat="1" ht="15" customHeight="1">
      <c r="A218" s="100" t="s">
        <v>231</v>
      </c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59">
        <f>BC219</f>
        <v>114300</v>
      </c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>
        <f>BU219</f>
        <v>35000</v>
      </c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>
        <f>CH219</f>
        <v>35000</v>
      </c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>
        <f>DX219</f>
        <v>35000</v>
      </c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>
        <f>BC218-CH218</f>
        <v>79300</v>
      </c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60">
        <v>0</v>
      </c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2"/>
    </row>
    <row r="219" spans="1:166" s="12" customFormat="1" ht="34.5" customHeight="1">
      <c r="A219" s="167" t="s">
        <v>215</v>
      </c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9"/>
      <c r="AK219" s="64" t="s">
        <v>66</v>
      </c>
      <c r="AL219" s="64"/>
      <c r="AM219" s="64"/>
      <c r="AN219" s="64"/>
      <c r="AO219" s="64"/>
      <c r="AP219" s="64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55">
        <v>114300</v>
      </c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9"/>
      <c r="BT219" s="9"/>
      <c r="BU219" s="55">
        <v>35000</v>
      </c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>
        <v>35000</v>
      </c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>
        <v>35000</v>
      </c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>
        <f>BC219-CH219</f>
        <v>79300</v>
      </c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9">
        <f>BU219-CH219</f>
        <v>0</v>
      </c>
      <c r="EY219" s="59"/>
      <c r="EZ219" s="59"/>
      <c r="FA219" s="59"/>
      <c r="FB219" s="59"/>
      <c r="FC219" s="59"/>
      <c r="FD219" s="59"/>
      <c r="FE219" s="59"/>
      <c r="FF219" s="59"/>
      <c r="FG219" s="59"/>
      <c r="FH219" s="9"/>
      <c r="FI219" s="9"/>
      <c r="FJ219" s="9"/>
    </row>
    <row r="220" spans="1:166" s="12" customFormat="1" ht="58.5" customHeight="1">
      <c r="A220" s="104" t="s">
        <v>214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64"/>
      <c r="AL220" s="64"/>
      <c r="AM220" s="64"/>
      <c r="AN220" s="64"/>
      <c r="AO220" s="64"/>
      <c r="AP220" s="64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9"/>
      <c r="BT220" s="9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9"/>
      <c r="FI220" s="9"/>
      <c r="FJ220" s="9"/>
    </row>
    <row r="221" spans="1:166" s="4" customFormat="1" ht="15" customHeight="1">
      <c r="A221" s="100" t="s">
        <v>232</v>
      </c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59">
        <f>BC222</f>
        <v>5000</v>
      </c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>
        <f>BU222</f>
        <v>2616.32</v>
      </c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>
        <f>CH222</f>
        <v>2616.32</v>
      </c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9">
        <f>DX222</f>
        <v>2616.32</v>
      </c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>
        <f>EK222</f>
        <v>2383.68</v>
      </c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60">
        <v>0</v>
      </c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2"/>
    </row>
    <row r="222" spans="1:166" s="4" customFormat="1" ht="18.75" customHeight="1">
      <c r="A222" s="95" t="s">
        <v>216</v>
      </c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64" t="s">
        <v>61</v>
      </c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55">
        <v>5000</v>
      </c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>
        <v>2616.32</v>
      </c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>
        <v>2616.32</v>
      </c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>
        <v>2616.32</v>
      </c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>
        <f>BC222-CH222</f>
        <v>2383.68</v>
      </c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69">
        <v>0</v>
      </c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1"/>
    </row>
    <row r="223" spans="1:166" s="4" customFormat="1" ht="57" customHeight="1">
      <c r="A223" s="104" t="s">
        <v>217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59">
        <f>BC225</f>
        <v>4000</v>
      </c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>
        <f>BU225</f>
        <v>0</v>
      </c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>
        <f>CH225</f>
        <v>0</v>
      </c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>
        <f>DX225</f>
        <v>0</v>
      </c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>
        <f>EK225</f>
        <v>4000</v>
      </c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1">
        <f>EX225</f>
        <v>0</v>
      </c>
      <c r="EY223" s="51"/>
      <c r="EZ223" s="51"/>
      <c r="FA223" s="51"/>
      <c r="FB223" s="51"/>
      <c r="FC223" s="51"/>
      <c r="FD223" s="51"/>
      <c r="FE223" s="51"/>
      <c r="FF223" s="51"/>
      <c r="FG223" s="51"/>
      <c r="FH223" s="24"/>
      <c r="FI223" s="24"/>
      <c r="FJ223" s="24"/>
    </row>
    <row r="224" spans="1:166" s="4" customFormat="1" ht="15" customHeight="1">
      <c r="A224" s="100" t="s">
        <v>309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44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6"/>
    </row>
    <row r="225" spans="1:166" s="4" customFormat="1" ht="15.75" customHeight="1">
      <c r="A225" s="95" t="s">
        <v>216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64" t="s">
        <v>61</v>
      </c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52">
        <v>4000</v>
      </c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>
        <v>0</v>
      </c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>
        <v>0</v>
      </c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>
        <v>0</v>
      </c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>
        <f>BC225-BU225</f>
        <v>4000</v>
      </c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69">
        <v>0</v>
      </c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1"/>
    </row>
    <row r="226" spans="1:166" s="4" customFormat="1" ht="22.5" customHeight="1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6"/>
      <c r="BI226" s="65" t="s">
        <v>106</v>
      </c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44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6"/>
      <c r="FH226" s="16"/>
      <c r="FI226" s="16"/>
      <c r="FJ226" s="16"/>
    </row>
    <row r="227" spans="1:166" s="4" customFormat="1" ht="18" customHeight="1">
      <c r="A227" s="53" t="s">
        <v>8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 t="s">
        <v>23</v>
      </c>
      <c r="AL227" s="53"/>
      <c r="AM227" s="53"/>
      <c r="AN227" s="53"/>
      <c r="AO227" s="53"/>
      <c r="AP227" s="53"/>
      <c r="AQ227" s="53" t="s">
        <v>35</v>
      </c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 t="s">
        <v>36</v>
      </c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 t="s">
        <v>37</v>
      </c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 t="s">
        <v>24</v>
      </c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91" t="s">
        <v>29</v>
      </c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3"/>
    </row>
    <row r="228" spans="1:166" s="4" customFormat="1" ht="122.2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 t="s">
        <v>46</v>
      </c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 t="s">
        <v>25</v>
      </c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 t="s">
        <v>26</v>
      </c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 t="s">
        <v>27</v>
      </c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 t="s">
        <v>38</v>
      </c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91" t="s">
        <v>47</v>
      </c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3"/>
    </row>
    <row r="229" spans="1:166" s="4" customFormat="1" ht="18" customHeight="1">
      <c r="A229" s="54">
        <v>1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>
        <v>2</v>
      </c>
      <c r="AL229" s="54"/>
      <c r="AM229" s="54"/>
      <c r="AN229" s="54"/>
      <c r="AO229" s="54"/>
      <c r="AP229" s="54"/>
      <c r="AQ229" s="54">
        <v>3</v>
      </c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>
        <v>4</v>
      </c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>
        <v>5</v>
      </c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>
        <v>6</v>
      </c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>
        <v>7</v>
      </c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>
        <v>8</v>
      </c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>
        <v>9</v>
      </c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>
        <v>10</v>
      </c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88">
        <v>11</v>
      </c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90"/>
    </row>
    <row r="230" spans="1:166" s="12" customFormat="1" ht="15.75" customHeight="1">
      <c r="A230" s="103" t="s">
        <v>32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45" t="s">
        <v>33</v>
      </c>
      <c r="AL230" s="145"/>
      <c r="AM230" s="145"/>
      <c r="AN230" s="145"/>
      <c r="AO230" s="145"/>
      <c r="AP230" s="145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59">
        <f>BC240+BC235</f>
        <v>2566148</v>
      </c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>
        <f>BU235+BU240</f>
        <v>2350210.34</v>
      </c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>
        <f>CH235</f>
        <v>2350210.34</v>
      </c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>
        <f>CH230</f>
        <v>2350210.34</v>
      </c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>
        <f>BC230-CH230</f>
        <v>215937.66000000015</v>
      </c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60">
        <f>EX240</f>
        <v>0</v>
      </c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2"/>
    </row>
    <row r="231" spans="1:166" s="4" customFormat="1" ht="15" customHeight="1">
      <c r="A231" s="101" t="s">
        <v>22</v>
      </c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99" t="s">
        <v>34</v>
      </c>
      <c r="AL231" s="99"/>
      <c r="AM231" s="99"/>
      <c r="AN231" s="99"/>
      <c r="AO231" s="99"/>
      <c r="AP231" s="99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6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8"/>
    </row>
    <row r="232" spans="1:166" s="4" customFormat="1" ht="57" customHeight="1">
      <c r="A232" s="134" t="s">
        <v>218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99"/>
      <c r="AL232" s="99"/>
      <c r="AM232" s="99"/>
      <c r="AN232" s="99"/>
      <c r="AO232" s="99"/>
      <c r="AP232" s="99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15"/>
      <c r="BT232" s="1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15"/>
      <c r="FI232" s="15"/>
      <c r="FJ232" s="15"/>
    </row>
    <row r="233" spans="1:166" s="4" customFormat="1" ht="25.5" customHeight="1" hidden="1">
      <c r="A233" s="63" t="s">
        <v>68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4" t="s">
        <v>61</v>
      </c>
      <c r="AL233" s="64"/>
      <c r="AM233" s="64"/>
      <c r="AN233" s="64"/>
      <c r="AO233" s="64"/>
      <c r="AP233" s="64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55">
        <v>9000</v>
      </c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9"/>
      <c r="BT233" s="9"/>
      <c r="BU233" s="55">
        <v>252.98</v>
      </c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>
        <v>252.98</v>
      </c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>
        <v>252.98</v>
      </c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>
        <f>BC233-CH233</f>
        <v>8747.02</v>
      </c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9">
        <f>BU233-CH233</f>
        <v>0</v>
      </c>
      <c r="EY233" s="59"/>
      <c r="EZ233" s="59"/>
      <c r="FA233" s="59"/>
      <c r="FB233" s="59"/>
      <c r="FC233" s="59"/>
      <c r="FD233" s="59"/>
      <c r="FE233" s="59"/>
      <c r="FF233" s="59"/>
      <c r="FG233" s="59"/>
      <c r="FH233" s="9"/>
      <c r="FI233" s="9"/>
      <c r="FJ233" s="9"/>
    </row>
    <row r="234" spans="1:166" s="4" customFormat="1" ht="25.5" customHeight="1" hidden="1">
      <c r="A234" s="104" t="s">
        <v>156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64"/>
      <c r="AL234" s="64"/>
      <c r="AM234" s="64"/>
      <c r="AN234" s="64"/>
      <c r="AO234" s="64"/>
      <c r="AP234" s="64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9"/>
      <c r="BT234" s="9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9"/>
      <c r="FI234" s="9"/>
      <c r="FJ234" s="9"/>
    </row>
    <row r="235" spans="1:166" s="12" customFormat="1" ht="27" customHeight="1">
      <c r="A235" s="100" t="s">
        <v>316</v>
      </c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67" t="s">
        <v>65</v>
      </c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59">
        <f>BC236+BC238</f>
        <v>2362048</v>
      </c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>
        <f>BU238+BU236</f>
        <v>2350210.34</v>
      </c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>
        <f>CH238+CH236</f>
        <v>2350210.34</v>
      </c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>
        <f aca="true" t="shared" si="12" ref="DX235:DX241">CH235</f>
        <v>2350210.34</v>
      </c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>
        <f aca="true" t="shared" si="13" ref="EK235:EK241">BC235-CH235</f>
        <v>11837.660000000149</v>
      </c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1">
        <v>0</v>
      </c>
      <c r="EY235" s="51"/>
      <c r="EZ235" s="51"/>
      <c r="FA235" s="51"/>
      <c r="FB235" s="51"/>
      <c r="FC235" s="51"/>
      <c r="FD235" s="51"/>
      <c r="FE235" s="51"/>
      <c r="FF235" s="51"/>
      <c r="FG235" s="51"/>
      <c r="FH235" s="23"/>
      <c r="FI235" s="23"/>
      <c r="FJ235" s="23"/>
    </row>
    <row r="236" spans="1:166" s="12" customFormat="1" ht="27" customHeight="1">
      <c r="A236" s="100" t="s">
        <v>311</v>
      </c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67" t="s">
        <v>65</v>
      </c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59">
        <f>BC237</f>
        <v>2243946</v>
      </c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>
        <f>BU237</f>
        <v>2232699.84</v>
      </c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>
        <f>CH237</f>
        <v>2232699.84</v>
      </c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>
        <f t="shared" si="12"/>
        <v>2232699.84</v>
      </c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>
        <f t="shared" si="13"/>
        <v>11246.160000000149</v>
      </c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1">
        <v>0</v>
      </c>
      <c r="EY236" s="51"/>
      <c r="EZ236" s="51"/>
      <c r="FA236" s="51"/>
      <c r="FB236" s="51"/>
      <c r="FC236" s="51"/>
      <c r="FD236" s="51"/>
      <c r="FE236" s="51"/>
      <c r="FF236" s="51"/>
      <c r="FG236" s="51"/>
      <c r="FH236" s="23"/>
      <c r="FI236" s="23"/>
      <c r="FJ236" s="23"/>
    </row>
    <row r="237" spans="1:166" s="4" customFormat="1" ht="31.5" customHeight="1">
      <c r="A237" s="95" t="s">
        <v>235</v>
      </c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64" t="s">
        <v>65</v>
      </c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55">
        <v>2243946</v>
      </c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>
        <v>2232699.84</v>
      </c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>
        <v>2232699.84</v>
      </c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>
        <f t="shared" si="12"/>
        <v>2232699.84</v>
      </c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>
        <f t="shared" si="13"/>
        <v>11246.160000000149</v>
      </c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2">
        <v>0</v>
      </c>
      <c r="EY237" s="52"/>
      <c r="EZ237" s="52"/>
      <c r="FA237" s="52"/>
      <c r="FB237" s="52"/>
      <c r="FC237" s="52"/>
      <c r="FD237" s="52"/>
      <c r="FE237" s="52"/>
      <c r="FF237" s="52"/>
      <c r="FG237" s="52"/>
      <c r="FH237" s="24"/>
      <c r="FI237" s="24"/>
      <c r="FJ237" s="24"/>
    </row>
    <row r="238" spans="1:166" s="12" customFormat="1" ht="27" customHeight="1">
      <c r="A238" s="100" t="s">
        <v>312</v>
      </c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67" t="s">
        <v>65</v>
      </c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59">
        <f>BC239</f>
        <v>118102</v>
      </c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>
        <f>BU239</f>
        <v>117510.5</v>
      </c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>
        <f>CH239</f>
        <v>117510.5</v>
      </c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>
        <f t="shared" si="12"/>
        <v>117510.5</v>
      </c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>
        <f t="shared" si="13"/>
        <v>591.5</v>
      </c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1">
        <v>0</v>
      </c>
      <c r="EY238" s="51"/>
      <c r="EZ238" s="51"/>
      <c r="FA238" s="51"/>
      <c r="FB238" s="51"/>
      <c r="FC238" s="51"/>
      <c r="FD238" s="51"/>
      <c r="FE238" s="51"/>
      <c r="FF238" s="51"/>
      <c r="FG238" s="51"/>
      <c r="FH238" s="23"/>
      <c r="FI238" s="23"/>
      <c r="FJ238" s="23"/>
    </row>
    <row r="239" spans="1:166" s="4" customFormat="1" ht="29.25" customHeight="1">
      <c r="A239" s="95" t="s">
        <v>235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64" t="s">
        <v>65</v>
      </c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55">
        <v>118102</v>
      </c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>
        <v>117510.5</v>
      </c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>
        <v>117510.5</v>
      </c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>
        <f t="shared" si="12"/>
        <v>117510.5</v>
      </c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>
        <f t="shared" si="13"/>
        <v>591.5</v>
      </c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2">
        <v>0</v>
      </c>
      <c r="EY239" s="52"/>
      <c r="EZ239" s="52"/>
      <c r="FA239" s="52"/>
      <c r="FB239" s="52"/>
      <c r="FC239" s="52"/>
      <c r="FD239" s="52"/>
      <c r="FE239" s="52"/>
      <c r="FF239" s="52"/>
      <c r="FG239" s="52"/>
      <c r="FH239" s="24"/>
      <c r="FI239" s="24"/>
      <c r="FJ239" s="24"/>
    </row>
    <row r="240" spans="1:166" s="12" customFormat="1" ht="27" customHeight="1">
      <c r="A240" s="100" t="s">
        <v>304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67" t="s">
        <v>65</v>
      </c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59">
        <f>BC241</f>
        <v>204100</v>
      </c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>
        <f>BU241</f>
        <v>0</v>
      </c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>
        <f>CH241</f>
        <v>0</v>
      </c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>
        <f t="shared" si="12"/>
        <v>0</v>
      </c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>
        <f t="shared" si="13"/>
        <v>204100</v>
      </c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1">
        <v>0</v>
      </c>
      <c r="EY240" s="51"/>
      <c r="EZ240" s="51"/>
      <c r="FA240" s="51"/>
      <c r="FB240" s="51"/>
      <c r="FC240" s="51"/>
      <c r="FD240" s="51"/>
      <c r="FE240" s="51"/>
      <c r="FF240" s="51"/>
      <c r="FG240" s="51"/>
      <c r="FH240" s="23"/>
      <c r="FI240" s="23"/>
      <c r="FJ240" s="23"/>
    </row>
    <row r="241" spans="1:166" s="4" customFormat="1" ht="33" customHeight="1">
      <c r="A241" s="95" t="s">
        <v>235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64" t="s">
        <v>65</v>
      </c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55">
        <v>204100</v>
      </c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>
        <v>0</v>
      </c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>
        <v>0</v>
      </c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>
        <f t="shared" si="12"/>
        <v>0</v>
      </c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>
        <f t="shared" si="13"/>
        <v>204100</v>
      </c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2">
        <v>0</v>
      </c>
      <c r="EY241" s="52"/>
      <c r="EZ241" s="52"/>
      <c r="FA241" s="52"/>
      <c r="FB241" s="52"/>
      <c r="FC241" s="52"/>
      <c r="FD241" s="52"/>
      <c r="FE241" s="52"/>
      <c r="FF241" s="52"/>
      <c r="FG241" s="52"/>
      <c r="FH241" s="24"/>
      <c r="FI241" s="24"/>
      <c r="FJ241" s="24"/>
    </row>
    <row r="242" spans="1:166" s="4" customFormat="1" ht="18.75">
      <c r="A242" s="108" t="s">
        <v>84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10"/>
    </row>
    <row r="243" spans="1:166" s="4" customFormat="1" ht="15.75" customHeight="1">
      <c r="A243" s="53" t="s">
        <v>8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 t="s">
        <v>23</v>
      </c>
      <c r="AL243" s="53"/>
      <c r="AM243" s="53"/>
      <c r="AN243" s="53"/>
      <c r="AO243" s="53"/>
      <c r="AP243" s="53"/>
      <c r="AQ243" s="53" t="s">
        <v>35</v>
      </c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 t="s">
        <v>36</v>
      </c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 t="s">
        <v>37</v>
      </c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 t="s">
        <v>24</v>
      </c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91" t="s">
        <v>29</v>
      </c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3"/>
    </row>
    <row r="244" spans="1:166" s="4" customFormat="1" ht="91.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 t="s">
        <v>46</v>
      </c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 t="s">
        <v>25</v>
      </c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 t="s">
        <v>26</v>
      </c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 t="s">
        <v>27</v>
      </c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 t="s">
        <v>38</v>
      </c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91" t="s">
        <v>47</v>
      </c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3"/>
    </row>
    <row r="245" spans="1:166" s="4" customFormat="1" ht="18.75">
      <c r="A245" s="54">
        <v>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>
        <v>2</v>
      </c>
      <c r="AL245" s="54"/>
      <c r="AM245" s="54"/>
      <c r="AN245" s="54"/>
      <c r="AO245" s="54"/>
      <c r="AP245" s="54"/>
      <c r="AQ245" s="54">
        <v>3</v>
      </c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>
        <v>4</v>
      </c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>
        <v>5</v>
      </c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>
        <v>6</v>
      </c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>
        <v>7</v>
      </c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>
        <v>8</v>
      </c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>
        <v>9</v>
      </c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>
        <v>10</v>
      </c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88">
        <v>11</v>
      </c>
      <c r="EY245" s="89"/>
      <c r="EZ245" s="89"/>
      <c r="FA245" s="89"/>
      <c r="FB245" s="89"/>
      <c r="FC245" s="89"/>
      <c r="FD245" s="89"/>
      <c r="FE245" s="89"/>
      <c r="FF245" s="89"/>
      <c r="FG245" s="89"/>
      <c r="FH245" s="89"/>
      <c r="FI245" s="89"/>
      <c r="FJ245" s="90"/>
    </row>
    <row r="246" spans="1:166" s="4" customFormat="1" ht="20.25" customHeight="1">
      <c r="A246" s="103" t="s">
        <v>32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45" t="s">
        <v>33</v>
      </c>
      <c r="AL246" s="145"/>
      <c r="AM246" s="145"/>
      <c r="AN246" s="145"/>
      <c r="AO246" s="145"/>
      <c r="AP246" s="145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>
        <f>BC249</f>
        <v>517100</v>
      </c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>
        <f>BU249</f>
        <v>517052.08999999997</v>
      </c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>
        <f>CH249</f>
        <v>517052.08999999997</v>
      </c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>
        <f>CH246</f>
        <v>517052.08999999997</v>
      </c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>
        <f>EK249</f>
        <v>47.910000000032596</v>
      </c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60">
        <f>EX249</f>
        <v>0</v>
      </c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2"/>
    </row>
    <row r="247" spans="1:166" s="4" customFormat="1" ht="15" customHeight="1">
      <c r="A247" s="101" t="s">
        <v>22</v>
      </c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99" t="s">
        <v>34</v>
      </c>
      <c r="AL247" s="99"/>
      <c r="AM247" s="99"/>
      <c r="AN247" s="99"/>
      <c r="AO247" s="99"/>
      <c r="AP247" s="99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6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8"/>
    </row>
    <row r="248" spans="1:166" s="4" customFormat="1" ht="49.5" customHeight="1">
      <c r="A248" s="203" t="s">
        <v>303</v>
      </c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99"/>
      <c r="AL248" s="99"/>
      <c r="AM248" s="99"/>
      <c r="AN248" s="99"/>
      <c r="AO248" s="99"/>
      <c r="AP248" s="99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15"/>
      <c r="BT248" s="1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15"/>
      <c r="FI248" s="15"/>
      <c r="FJ248" s="15"/>
    </row>
    <row r="249" spans="1:166" s="12" customFormat="1" ht="18" customHeight="1">
      <c r="A249" s="100" t="s">
        <v>313</v>
      </c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67" t="s">
        <v>64</v>
      </c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59">
        <f>BC250+BC252</f>
        <v>517100</v>
      </c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>
        <f>BU250+BU252</f>
        <v>517052.08999999997</v>
      </c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>
        <f>CH250+CH252</f>
        <v>517052.08999999997</v>
      </c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>
        <f>CH249</f>
        <v>517052.08999999997</v>
      </c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>
        <f>BC249-CH249</f>
        <v>47.910000000032596</v>
      </c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1">
        <v>0</v>
      </c>
      <c r="EY249" s="51"/>
      <c r="EZ249" s="51"/>
      <c r="FA249" s="51"/>
      <c r="FB249" s="51"/>
      <c r="FC249" s="51"/>
      <c r="FD249" s="51"/>
      <c r="FE249" s="51"/>
      <c r="FF249" s="51"/>
      <c r="FG249" s="51"/>
      <c r="FH249" s="23"/>
      <c r="FI249" s="23"/>
      <c r="FJ249" s="23"/>
    </row>
    <row r="250" spans="1:166" s="12" customFormat="1" ht="18.75" customHeight="1">
      <c r="A250" s="100" t="s">
        <v>314</v>
      </c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67" t="s">
        <v>64</v>
      </c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59">
        <f>BC251</f>
        <v>491200</v>
      </c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>
        <v>491199.49</v>
      </c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>
        <v>491199.49</v>
      </c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>
        <f>CH250</f>
        <v>491199.49</v>
      </c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>
        <v>0</v>
      </c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1">
        <v>0</v>
      </c>
      <c r="EY250" s="51"/>
      <c r="EZ250" s="51"/>
      <c r="FA250" s="51"/>
      <c r="FB250" s="51"/>
      <c r="FC250" s="51"/>
      <c r="FD250" s="51"/>
      <c r="FE250" s="51"/>
      <c r="FF250" s="51"/>
      <c r="FG250" s="51"/>
      <c r="FH250" s="23"/>
      <c r="FI250" s="23"/>
      <c r="FJ250" s="23"/>
    </row>
    <row r="251" spans="1:166" s="4" customFormat="1" ht="19.5" customHeight="1">
      <c r="A251" s="63" t="s">
        <v>83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4" t="s">
        <v>64</v>
      </c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55">
        <v>491200</v>
      </c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>
        <v>491199.49</v>
      </c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>
        <v>491199.49</v>
      </c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>
        <f>CH251</f>
        <v>491199.49</v>
      </c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>
        <f>BC251-CH251</f>
        <v>0.5100000000093132</v>
      </c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2">
        <v>0</v>
      </c>
      <c r="EY251" s="52"/>
      <c r="EZ251" s="52"/>
      <c r="FA251" s="52"/>
      <c r="FB251" s="52"/>
      <c r="FC251" s="52"/>
      <c r="FD251" s="52"/>
      <c r="FE251" s="52"/>
      <c r="FF251" s="52"/>
      <c r="FG251" s="52"/>
      <c r="FH251" s="24"/>
      <c r="FI251" s="24"/>
      <c r="FJ251" s="24"/>
    </row>
    <row r="252" spans="1:166" s="12" customFormat="1" ht="20.25" customHeight="1">
      <c r="A252" s="100" t="s">
        <v>315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67" t="s">
        <v>64</v>
      </c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59">
        <f>BC253</f>
        <v>25900</v>
      </c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>
        <f>BU253</f>
        <v>25852.6</v>
      </c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>
        <f>CH253</f>
        <v>25852.6</v>
      </c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>
        <f>CH252</f>
        <v>25852.6</v>
      </c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>
        <f>BC252-CH252</f>
        <v>47.400000000001455</v>
      </c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1">
        <v>0</v>
      </c>
      <c r="EY252" s="51"/>
      <c r="EZ252" s="51"/>
      <c r="FA252" s="51"/>
      <c r="FB252" s="51"/>
      <c r="FC252" s="51"/>
      <c r="FD252" s="51"/>
      <c r="FE252" s="51"/>
      <c r="FF252" s="51"/>
      <c r="FG252" s="51"/>
      <c r="FH252" s="23"/>
      <c r="FI252" s="23"/>
      <c r="FJ252" s="23"/>
    </row>
    <row r="253" spans="1:166" s="4" customFormat="1" ht="21" customHeight="1">
      <c r="A253" s="63" t="s">
        <v>83</v>
      </c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4" t="s">
        <v>64</v>
      </c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55">
        <v>25900</v>
      </c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>
        <v>25852.6</v>
      </c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>
        <v>25852.6</v>
      </c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>
        <f>CH253</f>
        <v>25852.6</v>
      </c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>
        <f>BC253-CH253</f>
        <v>47.400000000001455</v>
      </c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2">
        <v>0</v>
      </c>
      <c r="EY253" s="52"/>
      <c r="EZ253" s="52"/>
      <c r="FA253" s="52"/>
      <c r="FB253" s="52"/>
      <c r="FC253" s="52"/>
      <c r="FD253" s="52"/>
      <c r="FE253" s="52"/>
      <c r="FF253" s="52"/>
      <c r="FG253" s="52"/>
      <c r="FH253" s="24"/>
      <c r="FI253" s="24"/>
      <c r="FJ253" s="24"/>
    </row>
    <row r="254" spans="1:166" s="4" customFormat="1" ht="18.75" customHeight="1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6"/>
      <c r="BI254" s="65" t="s">
        <v>106</v>
      </c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44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6"/>
      <c r="FH254" s="16"/>
      <c r="FI254" s="16"/>
      <c r="FJ254" s="16"/>
    </row>
    <row r="255" spans="1:166" s="4" customFormat="1" ht="35.25" customHeight="1" hidden="1">
      <c r="A255" s="108" t="s">
        <v>84</v>
      </c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  <c r="EY255" s="109"/>
      <c r="EZ255" s="109"/>
      <c r="FA255" s="109"/>
      <c r="FB255" s="109"/>
      <c r="FC255" s="109"/>
      <c r="FD255" s="109"/>
      <c r="FE255" s="109"/>
      <c r="FF255" s="109"/>
      <c r="FG255" s="109"/>
      <c r="FH255" s="109"/>
      <c r="FI255" s="109"/>
      <c r="FJ255" s="110"/>
    </row>
    <row r="256" spans="1:166" s="4" customFormat="1" ht="28.5" customHeight="1">
      <c r="A256" s="53" t="s">
        <v>8</v>
      </c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 t="s">
        <v>23</v>
      </c>
      <c r="AL256" s="53"/>
      <c r="AM256" s="53"/>
      <c r="AN256" s="53"/>
      <c r="AO256" s="53"/>
      <c r="AP256" s="53"/>
      <c r="AQ256" s="53" t="s">
        <v>35</v>
      </c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 t="s">
        <v>36</v>
      </c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205" t="s">
        <v>37</v>
      </c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53" t="s">
        <v>24</v>
      </c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91" t="s">
        <v>29</v>
      </c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3"/>
    </row>
    <row r="257" spans="1:166" s="4" customFormat="1" ht="63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205"/>
      <c r="BV257" s="205"/>
      <c r="BW257" s="205"/>
      <c r="BX257" s="205"/>
      <c r="BY257" s="205"/>
      <c r="BZ257" s="205"/>
      <c r="CA257" s="205"/>
      <c r="CB257" s="205"/>
      <c r="CC257" s="205"/>
      <c r="CD257" s="205"/>
      <c r="CE257" s="205"/>
      <c r="CF257" s="205"/>
      <c r="CG257" s="205"/>
      <c r="CH257" s="53" t="s">
        <v>46</v>
      </c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 t="s">
        <v>25</v>
      </c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 t="s">
        <v>26</v>
      </c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 t="s">
        <v>27</v>
      </c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 t="s">
        <v>38</v>
      </c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91" t="s">
        <v>47</v>
      </c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3"/>
    </row>
    <row r="258" spans="1:166" s="4" customFormat="1" ht="18.75">
      <c r="A258" s="54">
        <v>1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>
        <v>2</v>
      </c>
      <c r="AL258" s="54"/>
      <c r="AM258" s="54"/>
      <c r="AN258" s="54"/>
      <c r="AO258" s="54"/>
      <c r="AP258" s="54"/>
      <c r="AQ258" s="54">
        <v>3</v>
      </c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>
        <v>4</v>
      </c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>
        <v>5</v>
      </c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>
        <v>6</v>
      </c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>
        <v>7</v>
      </c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>
        <v>8</v>
      </c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>
        <v>9</v>
      </c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>
        <v>10</v>
      </c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88">
        <v>11</v>
      </c>
      <c r="EY258" s="89"/>
      <c r="EZ258" s="89"/>
      <c r="FA258" s="89"/>
      <c r="FB258" s="89"/>
      <c r="FC258" s="89"/>
      <c r="FD258" s="89"/>
      <c r="FE258" s="89"/>
      <c r="FF258" s="89"/>
      <c r="FG258" s="89"/>
      <c r="FH258" s="89"/>
      <c r="FI258" s="89"/>
      <c r="FJ258" s="90"/>
    </row>
    <row r="259" spans="1:166" s="4" customFormat="1" ht="18" customHeight="1">
      <c r="A259" s="103" t="s">
        <v>32</v>
      </c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45" t="s">
        <v>33</v>
      </c>
      <c r="AL259" s="145"/>
      <c r="AM259" s="145"/>
      <c r="AN259" s="145"/>
      <c r="AO259" s="145"/>
      <c r="AP259" s="145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>
        <f>BC261+BC264+BC266+BC270+BC268</f>
        <v>498198</v>
      </c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>
        <f>BU270+BU268+BU266+BU264+BU261</f>
        <v>490501.19</v>
      </c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>
        <f>CH261+CH264+CH266+CI270+CH269</f>
        <v>490501.19</v>
      </c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>
        <f>CH259</f>
        <v>490501.19</v>
      </c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>
        <f>EK261+EK264+EK266+EK270</f>
        <v>7178.809999999994</v>
      </c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60">
        <f>EX261+EX264+EX266+EX270</f>
        <v>0</v>
      </c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2"/>
    </row>
    <row r="260" spans="1:166" s="4" customFormat="1" ht="72.75" customHeight="1">
      <c r="A260" s="172" t="s">
        <v>219</v>
      </c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4"/>
      <c r="AK260" s="64"/>
      <c r="AL260" s="64"/>
      <c r="AM260" s="64"/>
      <c r="AN260" s="64"/>
      <c r="AO260" s="64"/>
      <c r="AP260" s="64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13"/>
      <c r="BT260" s="13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15"/>
      <c r="FI260" s="15"/>
      <c r="FJ260" s="15"/>
    </row>
    <row r="261" spans="1:166" s="4" customFormat="1" ht="16.5" customHeight="1">
      <c r="A261" s="105" t="s">
        <v>220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64"/>
      <c r="AL261" s="64"/>
      <c r="AM261" s="64"/>
      <c r="AN261" s="64"/>
      <c r="AO261" s="64"/>
      <c r="AP261" s="64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82">
        <f>BC262</f>
        <v>4500</v>
      </c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25"/>
      <c r="BT261" s="25"/>
      <c r="BU261" s="82">
        <f>BU262</f>
        <v>3338.48</v>
      </c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>
        <f>CH262</f>
        <v>3338.48</v>
      </c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2">
        <f>DX262</f>
        <v>3338.48</v>
      </c>
      <c r="DY261" s="82"/>
      <c r="DZ261" s="82"/>
      <c r="EA261" s="82"/>
      <c r="EB261" s="82"/>
      <c r="EC261" s="82"/>
      <c r="ED261" s="82"/>
      <c r="EE261" s="82"/>
      <c r="EF261" s="82"/>
      <c r="EG261" s="82"/>
      <c r="EH261" s="82"/>
      <c r="EI261" s="82"/>
      <c r="EJ261" s="82"/>
      <c r="EK261" s="82">
        <f>EK262</f>
        <v>1161.52</v>
      </c>
      <c r="EL261" s="82"/>
      <c r="EM261" s="82"/>
      <c r="EN261" s="82"/>
      <c r="EO261" s="82"/>
      <c r="EP261" s="82"/>
      <c r="EQ261" s="82"/>
      <c r="ER261" s="82"/>
      <c r="ES261" s="82"/>
      <c r="ET261" s="82"/>
      <c r="EU261" s="82"/>
      <c r="EV261" s="82"/>
      <c r="EW261" s="82"/>
      <c r="EX261" s="82">
        <f>EX262</f>
        <v>0</v>
      </c>
      <c r="EY261" s="82"/>
      <c r="EZ261" s="82"/>
      <c r="FA261" s="82"/>
      <c r="FB261" s="82"/>
      <c r="FC261" s="82"/>
      <c r="FD261" s="82"/>
      <c r="FE261" s="82"/>
      <c r="FF261" s="82"/>
      <c r="FG261" s="82"/>
      <c r="FH261" s="15"/>
      <c r="FI261" s="15"/>
      <c r="FJ261" s="15"/>
    </row>
    <row r="262" spans="1:166" s="4" customFormat="1" ht="16.5" customHeight="1">
      <c r="A262" s="171" t="s">
        <v>216</v>
      </c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64" t="s">
        <v>61</v>
      </c>
      <c r="AL262" s="64"/>
      <c r="AM262" s="64"/>
      <c r="AN262" s="64"/>
      <c r="AO262" s="64"/>
      <c r="AP262" s="64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81">
        <v>4500</v>
      </c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13"/>
      <c r="BT262" s="13"/>
      <c r="BU262" s="81">
        <v>3338.48</v>
      </c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>
        <v>3338.48</v>
      </c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87">
        <f>CH262</f>
        <v>3338.48</v>
      </c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81">
        <f>BC262-BU262</f>
        <v>1161.52</v>
      </c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87">
        <f>BU262-CH262</f>
        <v>0</v>
      </c>
      <c r="EY262" s="87"/>
      <c r="EZ262" s="87"/>
      <c r="FA262" s="87"/>
      <c r="FB262" s="87"/>
      <c r="FC262" s="87"/>
      <c r="FD262" s="87"/>
      <c r="FE262" s="87"/>
      <c r="FF262" s="87"/>
      <c r="FG262" s="87"/>
      <c r="FH262" s="15"/>
      <c r="FI262" s="15"/>
      <c r="FJ262" s="15"/>
    </row>
    <row r="263" spans="1:166" s="4" customFormat="1" ht="59.25" customHeight="1">
      <c r="A263" s="170" t="s">
        <v>221</v>
      </c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64"/>
      <c r="AL263" s="64"/>
      <c r="AM263" s="64"/>
      <c r="AN263" s="64"/>
      <c r="AO263" s="64"/>
      <c r="AP263" s="64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15"/>
      <c r="BT263" s="15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15"/>
      <c r="FI263" s="15"/>
      <c r="FJ263" s="15"/>
    </row>
    <row r="264" spans="1:166" s="4" customFormat="1" ht="18" customHeight="1">
      <c r="A264" s="100" t="s">
        <v>306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64"/>
      <c r="AL264" s="64"/>
      <c r="AM264" s="64"/>
      <c r="AN264" s="64"/>
      <c r="AO264" s="64"/>
      <c r="AP264" s="64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9">
        <v>115500</v>
      </c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>
        <f>BU265</f>
        <v>115339.67</v>
      </c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>
        <f>CH265</f>
        <v>115339.67</v>
      </c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9">
        <f>CH264</f>
        <v>115339.67</v>
      </c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>
        <f>EK265</f>
        <v>160.33000000000175</v>
      </c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60">
        <f>EX265</f>
        <v>0</v>
      </c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2"/>
    </row>
    <row r="265" spans="1:166" s="4" customFormat="1" ht="17.25" customHeight="1">
      <c r="A265" s="95" t="s">
        <v>78</v>
      </c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  <c r="AJ265" s="176"/>
      <c r="AK265" s="64" t="s">
        <v>79</v>
      </c>
      <c r="AL265" s="64"/>
      <c r="AM265" s="64"/>
      <c r="AN265" s="64"/>
      <c r="AO265" s="64"/>
      <c r="AP265" s="64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>
        <v>115500</v>
      </c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>
        <v>115339.67</v>
      </c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>
        <v>115339.67</v>
      </c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>
        <v>115339.67</v>
      </c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>
        <f>BC265-CH265</f>
        <v>160.33000000000175</v>
      </c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6">
        <f>BU265-CH265</f>
        <v>0</v>
      </c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8"/>
    </row>
    <row r="266" spans="1:166" s="4" customFormat="1" ht="17.25" customHeight="1">
      <c r="A266" s="100" t="s">
        <v>307</v>
      </c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64"/>
      <c r="AL266" s="64"/>
      <c r="AM266" s="64"/>
      <c r="AN266" s="64"/>
      <c r="AO266" s="64"/>
      <c r="AP266" s="64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9">
        <f>BC267</f>
        <v>35000</v>
      </c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>
        <f>BU267</f>
        <v>30529</v>
      </c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>
        <f>CH267</f>
        <v>30529</v>
      </c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9">
        <f>DX267</f>
        <v>30529</v>
      </c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>
        <f>EK267</f>
        <v>4471</v>
      </c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60">
        <f>BU266-CH266</f>
        <v>0</v>
      </c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2"/>
    </row>
    <row r="267" spans="1:166" s="4" customFormat="1" ht="16.5" customHeight="1">
      <c r="A267" s="95" t="s">
        <v>235</v>
      </c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6"/>
      <c r="AG267" s="176"/>
      <c r="AH267" s="176"/>
      <c r="AI267" s="176"/>
      <c r="AJ267" s="176"/>
      <c r="AK267" s="64" t="s">
        <v>65</v>
      </c>
      <c r="AL267" s="64"/>
      <c r="AM267" s="64"/>
      <c r="AN267" s="64"/>
      <c r="AO267" s="64"/>
      <c r="AP267" s="64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>
        <v>35000</v>
      </c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>
        <v>30529</v>
      </c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>
        <v>30529</v>
      </c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>
        <f>CH267</f>
        <v>30529</v>
      </c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>
        <f>BC267-CH267</f>
        <v>4471</v>
      </c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6">
        <f>BU267-CH267</f>
        <v>0</v>
      </c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8"/>
    </row>
    <row r="268" spans="1:166" s="4" customFormat="1" ht="17.25" customHeight="1">
      <c r="A268" s="100" t="s">
        <v>321</v>
      </c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64"/>
      <c r="AL268" s="64"/>
      <c r="AM268" s="64"/>
      <c r="AN268" s="64"/>
      <c r="AO268" s="64"/>
      <c r="AP268" s="64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9">
        <f>BC269</f>
        <v>96500</v>
      </c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>
        <f>BU269</f>
        <v>96032</v>
      </c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>
        <f>CH269</f>
        <v>96032</v>
      </c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9">
        <f>DX269</f>
        <v>96032</v>
      </c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>
        <f>EK269</f>
        <v>468</v>
      </c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60">
        <f>BU268-CH268</f>
        <v>0</v>
      </c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2"/>
    </row>
    <row r="269" spans="1:166" s="4" customFormat="1" ht="16.5" customHeight="1">
      <c r="A269" s="95" t="s">
        <v>235</v>
      </c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6"/>
      <c r="AG269" s="176"/>
      <c r="AH269" s="176"/>
      <c r="AI269" s="176"/>
      <c r="AJ269" s="176"/>
      <c r="AK269" s="64" t="s">
        <v>65</v>
      </c>
      <c r="AL269" s="64"/>
      <c r="AM269" s="64"/>
      <c r="AN269" s="64"/>
      <c r="AO269" s="64"/>
      <c r="AP269" s="64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>
        <v>96500</v>
      </c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81">
        <v>96032</v>
      </c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55">
        <v>96032</v>
      </c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>
        <f>CH269</f>
        <v>96032</v>
      </c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>
        <f>BC269-CH269</f>
        <v>468</v>
      </c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6">
        <f>BU269-CH269</f>
        <v>0</v>
      </c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8"/>
    </row>
    <row r="270" spans="1:166" s="4" customFormat="1" ht="17.25" customHeight="1">
      <c r="A270" s="172" t="s">
        <v>305</v>
      </c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4"/>
      <c r="AI270" s="33"/>
      <c r="AJ270" s="33"/>
      <c r="AK270" s="135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7"/>
      <c r="BC270" s="60">
        <f>BC272+BC271+BC273</f>
        <v>246698</v>
      </c>
      <c r="BD270" s="61"/>
      <c r="BE270" s="61"/>
      <c r="BF270" s="61"/>
      <c r="BG270" s="61"/>
      <c r="BH270" s="61"/>
      <c r="BI270" s="62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60">
        <f>BU271+BU272+BU273</f>
        <v>245262.04</v>
      </c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2"/>
      <c r="CH270" s="9"/>
      <c r="CI270" s="60">
        <f>CH271+CH272+CH273</f>
        <v>245262.04</v>
      </c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2"/>
      <c r="CX270" s="60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2"/>
      <c r="DS270" s="9"/>
      <c r="DT270" s="9"/>
      <c r="DU270" s="9"/>
      <c r="DV270" s="9"/>
      <c r="DW270" s="9"/>
      <c r="DX270" s="60">
        <f>DX271+DX272+DX273</f>
        <v>245262.04</v>
      </c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2"/>
      <c r="EK270" s="60">
        <f>EK272+EK271</f>
        <v>1385.9599999999919</v>
      </c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2"/>
      <c r="EX270" s="60">
        <f>EX272</f>
        <v>0</v>
      </c>
      <c r="EY270" s="61"/>
      <c r="EZ270" s="61"/>
      <c r="FA270" s="61"/>
      <c r="FB270" s="61"/>
      <c r="FC270" s="61"/>
      <c r="FD270" s="61"/>
      <c r="FE270" s="62"/>
      <c r="FF270" s="15"/>
      <c r="FG270" s="15"/>
      <c r="FH270" s="15"/>
      <c r="FI270" s="15"/>
      <c r="FJ270" s="15"/>
    </row>
    <row r="271" spans="1:166" s="4" customFormat="1" ht="16.5" customHeight="1">
      <c r="A271" s="95" t="s">
        <v>235</v>
      </c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6"/>
      <c r="AG271" s="176"/>
      <c r="AH271" s="176"/>
      <c r="AI271" s="176"/>
      <c r="AJ271" s="176"/>
      <c r="AK271" s="64" t="s">
        <v>65</v>
      </c>
      <c r="AL271" s="64"/>
      <c r="AM271" s="64"/>
      <c r="AN271" s="64"/>
      <c r="AO271" s="64"/>
      <c r="AP271" s="64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81">
        <v>64000</v>
      </c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13"/>
      <c r="BT271" s="13"/>
      <c r="BU271" s="81">
        <v>63600</v>
      </c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>
        <v>63600</v>
      </c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87">
        <f>CH271</f>
        <v>63600</v>
      </c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81">
        <f>BC271-BU271</f>
        <v>400</v>
      </c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87">
        <f>BU271-CH271</f>
        <v>0</v>
      </c>
      <c r="EY271" s="87"/>
      <c r="EZ271" s="87"/>
      <c r="FA271" s="87"/>
      <c r="FB271" s="87"/>
      <c r="FC271" s="87"/>
      <c r="FD271" s="87"/>
      <c r="FE271" s="87"/>
      <c r="FF271" s="87"/>
      <c r="FG271" s="87"/>
      <c r="FH271" s="15"/>
      <c r="FI271" s="15"/>
      <c r="FJ271" s="15"/>
    </row>
    <row r="272" spans="1:166" s="4" customFormat="1" ht="16.5" customHeight="1">
      <c r="A272" s="171" t="s">
        <v>216</v>
      </c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64" t="s">
        <v>61</v>
      </c>
      <c r="AL272" s="64"/>
      <c r="AM272" s="64"/>
      <c r="AN272" s="64"/>
      <c r="AO272" s="64"/>
      <c r="AP272" s="64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81">
        <v>150298</v>
      </c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13"/>
      <c r="BT272" s="13"/>
      <c r="BU272" s="81">
        <v>149312.04</v>
      </c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>
        <v>149312.04</v>
      </c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87">
        <f>CH272</f>
        <v>149312.04</v>
      </c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81">
        <f>BC272-BU272</f>
        <v>985.9599999999919</v>
      </c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87">
        <f>BU272-CH272</f>
        <v>0</v>
      </c>
      <c r="EY272" s="87"/>
      <c r="EZ272" s="87"/>
      <c r="FA272" s="87"/>
      <c r="FB272" s="87"/>
      <c r="FC272" s="87"/>
      <c r="FD272" s="87"/>
      <c r="FE272" s="87"/>
      <c r="FF272" s="87"/>
      <c r="FG272" s="87"/>
      <c r="FH272" s="15"/>
      <c r="FI272" s="15"/>
      <c r="FJ272" s="15"/>
    </row>
    <row r="273" spans="1:166" s="4" customFormat="1" ht="16.5" customHeight="1">
      <c r="A273" s="63" t="s">
        <v>83</v>
      </c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4" t="s">
        <v>64</v>
      </c>
      <c r="AL273" s="64"/>
      <c r="AM273" s="64"/>
      <c r="AN273" s="64"/>
      <c r="AO273" s="64"/>
      <c r="AP273" s="64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81">
        <v>32400</v>
      </c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13"/>
      <c r="BT273" s="13"/>
      <c r="BU273" s="81">
        <v>32350</v>
      </c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>
        <v>32350</v>
      </c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87">
        <f>CH273</f>
        <v>32350</v>
      </c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81">
        <f>BC273-BU273</f>
        <v>50</v>
      </c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87">
        <f>BU273-CH273</f>
        <v>0</v>
      </c>
      <c r="EY273" s="87"/>
      <c r="EZ273" s="87"/>
      <c r="FA273" s="87"/>
      <c r="FB273" s="87"/>
      <c r="FC273" s="87"/>
      <c r="FD273" s="87"/>
      <c r="FE273" s="87"/>
      <c r="FF273" s="87"/>
      <c r="FG273" s="87"/>
      <c r="FH273" s="15"/>
      <c r="FI273" s="15"/>
      <c r="FJ273" s="15"/>
    </row>
    <row r="274" spans="1:166" s="4" customFormat="1" ht="15" customHeight="1">
      <c r="A274" s="108" t="s">
        <v>84</v>
      </c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10"/>
    </row>
    <row r="275" spans="1:166" s="4" customFormat="1" ht="17.25" customHeight="1">
      <c r="A275" s="53" t="s">
        <v>8</v>
      </c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 t="s">
        <v>23</v>
      </c>
      <c r="AL275" s="53"/>
      <c r="AM275" s="53"/>
      <c r="AN275" s="53"/>
      <c r="AO275" s="53"/>
      <c r="AP275" s="53"/>
      <c r="AQ275" s="53" t="s">
        <v>35</v>
      </c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 t="s">
        <v>140</v>
      </c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 t="s">
        <v>37</v>
      </c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 t="s">
        <v>24</v>
      </c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91" t="s">
        <v>29</v>
      </c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3"/>
    </row>
    <row r="276" spans="1:166" s="4" customFormat="1" ht="76.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 t="s">
        <v>165</v>
      </c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 t="s">
        <v>25</v>
      </c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 t="s">
        <v>26</v>
      </c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 t="s">
        <v>27</v>
      </c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 t="s">
        <v>38</v>
      </c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91" t="s">
        <v>47</v>
      </c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3"/>
    </row>
    <row r="277" spans="1:166" s="4" customFormat="1" ht="15" customHeight="1">
      <c r="A277" s="54">
        <v>1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>
        <v>2</v>
      </c>
      <c r="AL277" s="54"/>
      <c r="AM277" s="54"/>
      <c r="AN277" s="54"/>
      <c r="AO277" s="54"/>
      <c r="AP277" s="54"/>
      <c r="AQ277" s="54">
        <v>3</v>
      </c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>
        <v>4</v>
      </c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>
        <v>5</v>
      </c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>
        <v>6</v>
      </c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>
        <v>7</v>
      </c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>
        <v>8</v>
      </c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>
        <v>9</v>
      </c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>
        <v>10</v>
      </c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88">
        <v>11</v>
      </c>
      <c r="EY277" s="89"/>
      <c r="EZ277" s="89"/>
      <c r="FA277" s="89"/>
      <c r="FB277" s="89"/>
      <c r="FC277" s="89"/>
      <c r="FD277" s="89"/>
      <c r="FE277" s="89"/>
      <c r="FF277" s="89"/>
      <c r="FG277" s="89"/>
      <c r="FH277" s="89"/>
      <c r="FI277" s="89"/>
      <c r="FJ277" s="90"/>
    </row>
    <row r="278" spans="1:166" s="4" customFormat="1" ht="18.75" customHeight="1">
      <c r="A278" s="103" t="s">
        <v>32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45" t="s">
        <v>33</v>
      </c>
      <c r="AL278" s="145"/>
      <c r="AM278" s="145"/>
      <c r="AN278" s="145"/>
      <c r="AO278" s="145"/>
      <c r="AP278" s="145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59">
        <f>BC281+BC294+BC292</f>
        <v>2203100</v>
      </c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>
        <f>BU281+BU294+BU292</f>
        <v>1945700</v>
      </c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>
        <f>CH281+CH294+CH292</f>
        <v>1945700</v>
      </c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>
        <f>DX281+DX294+DX292</f>
        <v>1945700</v>
      </c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>
        <f>EK281+EK294</f>
        <v>257400</v>
      </c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60">
        <f>BU278-CH278</f>
        <v>0</v>
      </c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2"/>
    </row>
    <row r="279" spans="1:166" s="4" customFormat="1" ht="15" customHeight="1">
      <c r="A279" s="101" t="s">
        <v>22</v>
      </c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99" t="s">
        <v>34</v>
      </c>
      <c r="AL279" s="99"/>
      <c r="AM279" s="99"/>
      <c r="AN279" s="99"/>
      <c r="AO279" s="99"/>
      <c r="AP279" s="99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6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8"/>
    </row>
    <row r="280" spans="1:166" s="4" customFormat="1" ht="60.75" customHeight="1">
      <c r="A280" s="175" t="s">
        <v>222</v>
      </c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6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8"/>
    </row>
    <row r="281" spans="1:166" s="4" customFormat="1" ht="21.75" customHeight="1">
      <c r="A281" s="66" t="s">
        <v>233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86" t="s">
        <v>224</v>
      </c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68">
        <f>BC282</f>
        <v>1427400</v>
      </c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>
        <f>BU282</f>
        <v>1237700</v>
      </c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>
        <f>CH282</f>
        <v>1237700</v>
      </c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>
        <f>CH281</f>
        <v>1237700</v>
      </c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>
        <f>SUM(EK282:EW282)</f>
        <v>189700</v>
      </c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74">
        <f aca="true" t="shared" si="14" ref="EX281:EX287">BU281-CH281</f>
        <v>0</v>
      </c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6"/>
    </row>
    <row r="282" spans="1:166" s="4" customFormat="1" ht="34.5" customHeight="1">
      <c r="A282" s="206" t="s">
        <v>223</v>
      </c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8"/>
      <c r="AK282" s="64" t="s">
        <v>182</v>
      </c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55">
        <f>BC283+BC284+BC285+BC286+BC287+BC290+BC289+BC288</f>
        <v>1427400</v>
      </c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43">
        <v>1237700</v>
      </c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>
        <v>1237700</v>
      </c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>
        <f aca="true" t="shared" si="15" ref="DX282:DX288">CH282</f>
        <v>1237700</v>
      </c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>
        <f>BC282-BU282</f>
        <v>189700</v>
      </c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6">
        <f t="shared" si="14"/>
        <v>0</v>
      </c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8"/>
    </row>
    <row r="283" spans="1:166" s="4" customFormat="1" ht="18.75" customHeight="1">
      <c r="A283" s="111" t="s">
        <v>57</v>
      </c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3"/>
      <c r="AK283" s="64" t="s">
        <v>54</v>
      </c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55">
        <v>796300</v>
      </c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43">
        <v>640741.16</v>
      </c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>
        <v>640741.16</v>
      </c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>
        <f t="shared" si="15"/>
        <v>640741.16</v>
      </c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>
        <f aca="true" t="shared" si="16" ref="EK283:EK290">BC283-CH283</f>
        <v>155558.83999999997</v>
      </c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6">
        <f t="shared" si="14"/>
        <v>0</v>
      </c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8"/>
    </row>
    <row r="284" spans="1:166" s="4" customFormat="1" ht="18.75" customHeight="1">
      <c r="A284" s="111" t="s">
        <v>59</v>
      </c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3"/>
      <c r="AK284" s="64" t="s">
        <v>56</v>
      </c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55">
        <v>240600</v>
      </c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43">
        <v>198092.07</v>
      </c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>
        <v>198092.07</v>
      </c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55" t="s">
        <v>337</v>
      </c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>
        <f t="shared" si="15"/>
        <v>198092.07</v>
      </c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>
        <f t="shared" si="16"/>
        <v>42507.92999999999</v>
      </c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6">
        <f t="shared" si="14"/>
        <v>0</v>
      </c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8"/>
    </row>
    <row r="285" spans="1:166" s="4" customFormat="1" ht="18.75" customHeight="1">
      <c r="A285" s="111" t="s">
        <v>78</v>
      </c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3"/>
      <c r="AK285" s="64" t="s">
        <v>79</v>
      </c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55">
        <v>297000</v>
      </c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43">
        <v>306611.36</v>
      </c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>
        <v>306611.36</v>
      </c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>
        <f t="shared" si="15"/>
        <v>306611.36</v>
      </c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>
        <f t="shared" si="16"/>
        <v>-9611.359999999986</v>
      </c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6">
        <f t="shared" si="14"/>
        <v>0</v>
      </c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8"/>
    </row>
    <row r="286" spans="1:166" s="4" customFormat="1" ht="18.75" customHeight="1">
      <c r="A286" s="111" t="s">
        <v>235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3"/>
      <c r="AK286" s="64" t="s">
        <v>65</v>
      </c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55">
        <v>17000</v>
      </c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43">
        <v>16507.68</v>
      </c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>
        <v>16507.68</v>
      </c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>
        <f t="shared" si="15"/>
        <v>16507.68</v>
      </c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>
        <f t="shared" si="16"/>
        <v>492.3199999999997</v>
      </c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6">
        <f t="shared" si="14"/>
        <v>0</v>
      </c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8"/>
    </row>
    <row r="287" spans="1:166" s="4" customFormat="1" ht="18.75" customHeight="1">
      <c r="A287" s="111" t="s">
        <v>216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3"/>
      <c r="AK287" s="64" t="s">
        <v>61</v>
      </c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55">
        <v>2500</v>
      </c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43">
        <v>2400</v>
      </c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>
        <v>2400</v>
      </c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>
        <f t="shared" si="15"/>
        <v>2400</v>
      </c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>
        <f t="shared" si="16"/>
        <v>100</v>
      </c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6">
        <f t="shared" si="14"/>
        <v>0</v>
      </c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8"/>
    </row>
    <row r="288" spans="1:166" s="4" customFormat="1" ht="18.75" customHeight="1">
      <c r="A288" s="63" t="s">
        <v>60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4" t="s">
        <v>69</v>
      </c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55">
        <v>16000</v>
      </c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15"/>
      <c r="BT288" s="15"/>
      <c r="BU288" s="55">
        <v>16022.83</v>
      </c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>
        <v>16022.83</v>
      </c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>
        <f t="shared" si="15"/>
        <v>16022.83</v>
      </c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>
        <f t="shared" si="16"/>
        <v>-22.829999999999927</v>
      </c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>
        <v>0</v>
      </c>
      <c r="EY288" s="97"/>
      <c r="EZ288" s="97"/>
      <c r="FA288" s="97"/>
      <c r="FB288" s="97"/>
      <c r="FC288" s="97"/>
      <c r="FD288" s="97"/>
      <c r="FE288" s="97"/>
      <c r="FF288" s="97"/>
      <c r="FG288" s="97"/>
      <c r="FH288" s="15"/>
      <c r="FI288" s="15"/>
      <c r="FJ288" s="15"/>
    </row>
    <row r="289" spans="1:166" s="4" customFormat="1" ht="16.5" customHeight="1">
      <c r="A289" s="63" t="s">
        <v>83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4" t="s">
        <v>64</v>
      </c>
      <c r="AL289" s="64"/>
      <c r="AM289" s="64"/>
      <c r="AN289" s="64"/>
      <c r="AO289" s="64"/>
      <c r="AP289" s="64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81">
        <v>0</v>
      </c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13"/>
      <c r="BT289" s="13"/>
      <c r="BU289" s="81">
        <v>0</v>
      </c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>
        <v>0</v>
      </c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87">
        <v>0</v>
      </c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81">
        <f t="shared" si="16"/>
        <v>0</v>
      </c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87">
        <f>BU289-CH289</f>
        <v>0</v>
      </c>
      <c r="EY289" s="87"/>
      <c r="EZ289" s="87"/>
      <c r="FA289" s="87"/>
      <c r="FB289" s="87"/>
      <c r="FC289" s="87"/>
      <c r="FD289" s="87"/>
      <c r="FE289" s="87"/>
      <c r="FF289" s="87"/>
      <c r="FG289" s="87"/>
      <c r="FH289" s="15"/>
      <c r="FI289" s="15"/>
      <c r="FJ289" s="15"/>
    </row>
    <row r="290" spans="1:166" s="4" customFormat="1" ht="18.75" customHeight="1">
      <c r="A290" s="111" t="s">
        <v>145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3"/>
      <c r="AK290" s="64" t="s">
        <v>62</v>
      </c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55">
        <v>58000</v>
      </c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43">
        <v>57324.9</v>
      </c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>
        <v>57324.9</v>
      </c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>
        <f>CH290</f>
        <v>57324.9</v>
      </c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>
        <f t="shared" si="16"/>
        <v>675.0999999999985</v>
      </c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6">
        <v>0</v>
      </c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8"/>
    </row>
    <row r="291" spans="1:166" s="4" customFormat="1" ht="63" customHeight="1">
      <c r="A291" s="175" t="s">
        <v>222</v>
      </c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6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8"/>
    </row>
    <row r="292" spans="1:166" s="4" customFormat="1" ht="21.75" customHeight="1">
      <c r="A292" s="66" t="s">
        <v>325</v>
      </c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86" t="s">
        <v>224</v>
      </c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59">
        <f>BC293</f>
        <v>500000</v>
      </c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>
        <f>BU293</f>
        <v>500000</v>
      </c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>
        <f>CH293</f>
        <v>500000</v>
      </c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>
        <f>CH292</f>
        <v>500000</v>
      </c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>
        <f>SUM(EK293:EW293)</f>
        <v>0</v>
      </c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74">
        <f>BU292-CH292</f>
        <v>0</v>
      </c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6"/>
    </row>
    <row r="293" spans="1:166" s="4" customFormat="1" ht="34.5" customHeight="1">
      <c r="A293" s="206" t="s">
        <v>223</v>
      </c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  <c r="AI293" s="207"/>
      <c r="AJ293" s="208"/>
      <c r="AK293" s="64" t="s">
        <v>182</v>
      </c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55">
        <v>500000</v>
      </c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43">
        <v>500000</v>
      </c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>
        <v>500000</v>
      </c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>
        <f>CH293</f>
        <v>500000</v>
      </c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>
        <f>BC293-BU293</f>
        <v>0</v>
      </c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6">
        <f>BU293-CH293</f>
        <v>0</v>
      </c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8"/>
    </row>
    <row r="294" spans="1:166" s="4" customFormat="1" ht="20.25" customHeight="1">
      <c r="A294" s="66" t="s">
        <v>234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86" t="s">
        <v>224</v>
      </c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68">
        <f>BC295</f>
        <v>275700</v>
      </c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>
        <f>BU295</f>
        <v>208000</v>
      </c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>
        <f>CH295</f>
        <v>208000</v>
      </c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>
        <f>DX295</f>
        <v>208000</v>
      </c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>
        <f>SUM(EK295:EW295)</f>
        <v>67700</v>
      </c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74">
        <f aca="true" t="shared" si="17" ref="EX294:EX299">BU294-CH294</f>
        <v>0</v>
      </c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6"/>
    </row>
    <row r="295" spans="1:166" s="4" customFormat="1" ht="31.5" customHeight="1">
      <c r="A295" s="206" t="s">
        <v>223</v>
      </c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8"/>
      <c r="AK295" s="64" t="s">
        <v>182</v>
      </c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55">
        <f>BC296+BC297+BC298+BC300+BC302+BC301+BC303+BC299</f>
        <v>275700</v>
      </c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43">
        <v>208000</v>
      </c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>
        <v>208000</v>
      </c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>
        <v>208000</v>
      </c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>
        <f>BC295-BU295</f>
        <v>67700</v>
      </c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6">
        <f t="shared" si="17"/>
        <v>0</v>
      </c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8"/>
    </row>
    <row r="296" spans="1:166" s="4" customFormat="1" ht="18.75" customHeight="1">
      <c r="A296" s="111" t="s">
        <v>57</v>
      </c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3"/>
      <c r="AK296" s="64" t="s">
        <v>54</v>
      </c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55">
        <v>200900</v>
      </c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43">
        <v>155811.29</v>
      </c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>
        <v>155811.29</v>
      </c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>
        <f>CH296</f>
        <v>155811.29</v>
      </c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>
        <f aca="true" t="shared" si="18" ref="EK296:EK302">BC296-CH296</f>
        <v>45088.70999999999</v>
      </c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6">
        <f t="shared" si="17"/>
        <v>0</v>
      </c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8"/>
    </row>
    <row r="297" spans="1:166" s="4" customFormat="1" ht="18.75" customHeight="1">
      <c r="A297" s="111" t="s">
        <v>59</v>
      </c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3"/>
      <c r="AK297" s="64" t="s">
        <v>56</v>
      </c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55">
        <v>68800</v>
      </c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43">
        <v>48341.49</v>
      </c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>
        <v>48341.49</v>
      </c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>
        <f>CH297</f>
        <v>48341.49</v>
      </c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>
        <f t="shared" si="18"/>
        <v>20458.510000000002</v>
      </c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6">
        <f t="shared" si="17"/>
        <v>0</v>
      </c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8"/>
    </row>
    <row r="298" spans="1:166" s="4" customFormat="1" ht="18.75" customHeight="1">
      <c r="A298" s="111" t="s">
        <v>80</v>
      </c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3"/>
      <c r="AK298" s="64" t="s">
        <v>81</v>
      </c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55">
        <v>2600</v>
      </c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43">
        <v>2028</v>
      </c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>
        <v>2028</v>
      </c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>
        <v>2028</v>
      </c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>
        <f t="shared" si="18"/>
        <v>572</v>
      </c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6">
        <f t="shared" si="17"/>
        <v>0</v>
      </c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8"/>
    </row>
    <row r="299" spans="1:166" s="4" customFormat="1" ht="18.75" customHeight="1">
      <c r="A299" s="111" t="s">
        <v>235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3"/>
      <c r="AK299" s="64" t="s">
        <v>65</v>
      </c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55">
        <v>900</v>
      </c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43">
        <v>0</v>
      </c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>
        <v>0</v>
      </c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>
        <f>CH299</f>
        <v>0</v>
      </c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>
        <f t="shared" si="18"/>
        <v>900</v>
      </c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6">
        <f t="shared" si="17"/>
        <v>0</v>
      </c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8"/>
    </row>
    <row r="300" spans="1:166" s="4" customFormat="1" ht="18.75" customHeight="1">
      <c r="A300" s="111" t="s">
        <v>216</v>
      </c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3"/>
      <c r="AK300" s="64" t="s">
        <v>61</v>
      </c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55">
        <v>2400</v>
      </c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43">
        <v>1804.02</v>
      </c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>
        <v>1804.02</v>
      </c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>
        <f>CH300</f>
        <v>1804.02</v>
      </c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>
        <f t="shared" si="18"/>
        <v>595.98</v>
      </c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6">
        <v>0</v>
      </c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8"/>
    </row>
    <row r="301" spans="1:166" s="4" customFormat="1" ht="18.75" customHeight="1">
      <c r="A301" s="63" t="s">
        <v>60</v>
      </c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4" t="s">
        <v>69</v>
      </c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55">
        <v>100</v>
      </c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15"/>
      <c r="BT301" s="15"/>
      <c r="BU301" s="55">
        <v>15.2</v>
      </c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>
        <v>15.2</v>
      </c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>
        <f>CH301</f>
        <v>15.2</v>
      </c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>
        <f t="shared" si="18"/>
        <v>84.8</v>
      </c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>
        <v>0</v>
      </c>
      <c r="EY301" s="97"/>
      <c r="EZ301" s="97"/>
      <c r="FA301" s="97"/>
      <c r="FB301" s="97"/>
      <c r="FC301" s="97"/>
      <c r="FD301" s="97"/>
      <c r="FE301" s="97"/>
      <c r="FF301" s="97"/>
      <c r="FG301" s="97"/>
      <c r="FH301" s="15"/>
      <c r="FI301" s="15"/>
      <c r="FJ301" s="15"/>
    </row>
    <row r="302" spans="1:166" s="4" customFormat="1" ht="18.75" customHeight="1">
      <c r="A302" s="111" t="s">
        <v>124</v>
      </c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3"/>
      <c r="AK302" s="64" t="s">
        <v>64</v>
      </c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55">
        <v>0</v>
      </c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43">
        <v>0</v>
      </c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>
        <v>0</v>
      </c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>
        <v>0</v>
      </c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>
        <f t="shared" si="18"/>
        <v>0</v>
      </c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6">
        <v>0</v>
      </c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8"/>
    </row>
    <row r="303" spans="1:166" s="4" customFormat="1" ht="18.75" customHeight="1">
      <c r="A303" s="111" t="s">
        <v>145</v>
      </c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3"/>
      <c r="AK303" s="64" t="s">
        <v>62</v>
      </c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55">
        <v>0</v>
      </c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43">
        <v>0</v>
      </c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>
        <v>0</v>
      </c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>
        <v>0</v>
      </c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>
        <f>BC303-CH303</f>
        <v>0</v>
      </c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6">
        <v>0</v>
      </c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8"/>
    </row>
    <row r="304" spans="1:166" s="4" customFormat="1" ht="15" customHeight="1">
      <c r="A304" s="108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  <c r="EY304" s="109"/>
      <c r="EZ304" s="109"/>
      <c r="FA304" s="109"/>
      <c r="FB304" s="109"/>
      <c r="FC304" s="109"/>
      <c r="FD304" s="109"/>
      <c r="FE304" s="109"/>
      <c r="FF304" s="109"/>
      <c r="FG304" s="110"/>
      <c r="FH304" s="13"/>
      <c r="FI304" s="13"/>
      <c r="FJ304" s="18" t="s">
        <v>39</v>
      </c>
    </row>
    <row r="305" spans="1:166" s="4" customFormat="1" ht="16.5" customHeight="1">
      <c r="A305" s="108" t="s">
        <v>84</v>
      </c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  <c r="EY305" s="109"/>
      <c r="EZ305" s="109"/>
      <c r="FA305" s="109"/>
      <c r="FB305" s="109"/>
      <c r="FC305" s="109"/>
      <c r="FD305" s="109"/>
      <c r="FE305" s="109"/>
      <c r="FF305" s="109"/>
      <c r="FG305" s="109"/>
      <c r="FH305" s="109"/>
      <c r="FI305" s="109"/>
      <c r="FJ305" s="110"/>
    </row>
    <row r="306" spans="1:166" s="4" customFormat="1" ht="66" customHeight="1">
      <c r="A306" s="53" t="s">
        <v>8</v>
      </c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 t="s">
        <v>23</v>
      </c>
      <c r="AL306" s="53"/>
      <c r="AM306" s="53"/>
      <c r="AN306" s="53"/>
      <c r="AO306" s="53"/>
      <c r="AP306" s="53"/>
      <c r="AQ306" s="53" t="s">
        <v>35</v>
      </c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 t="s">
        <v>36</v>
      </c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 t="s">
        <v>37</v>
      </c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 t="s">
        <v>24</v>
      </c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91" t="s">
        <v>29</v>
      </c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3"/>
    </row>
    <row r="307" spans="1:166" s="4" customFormat="1" ht="84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 t="s">
        <v>46</v>
      </c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 t="s">
        <v>25</v>
      </c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 t="s">
        <v>26</v>
      </c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 t="s">
        <v>27</v>
      </c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 t="s">
        <v>38</v>
      </c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91" t="s">
        <v>47</v>
      </c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3"/>
    </row>
    <row r="308" spans="1:166" s="4" customFormat="1" ht="15" customHeight="1">
      <c r="A308" s="54">
        <v>1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>
        <v>2</v>
      </c>
      <c r="AL308" s="54"/>
      <c r="AM308" s="54"/>
      <c r="AN308" s="54"/>
      <c r="AO308" s="54"/>
      <c r="AP308" s="54"/>
      <c r="AQ308" s="54">
        <v>3</v>
      </c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>
        <v>4</v>
      </c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>
        <v>5</v>
      </c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>
        <v>6</v>
      </c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>
        <v>7</v>
      </c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>
        <v>8</v>
      </c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>
        <v>9</v>
      </c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>
        <v>10</v>
      </c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88">
        <v>11</v>
      </c>
      <c r="EY308" s="89"/>
      <c r="EZ308" s="89"/>
      <c r="FA308" s="89"/>
      <c r="FB308" s="89"/>
      <c r="FC308" s="89"/>
      <c r="FD308" s="89"/>
      <c r="FE308" s="89"/>
      <c r="FF308" s="89"/>
      <c r="FG308" s="89"/>
      <c r="FH308" s="89"/>
      <c r="FI308" s="89"/>
      <c r="FJ308" s="90"/>
    </row>
    <row r="309" spans="1:166" s="4" customFormat="1" ht="21.75" customHeight="1">
      <c r="A309" s="103" t="s">
        <v>32</v>
      </c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45" t="s">
        <v>33</v>
      </c>
      <c r="AL309" s="145"/>
      <c r="AM309" s="145"/>
      <c r="AN309" s="145"/>
      <c r="AO309" s="145"/>
      <c r="AP309" s="145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59">
        <f>BC312</f>
        <v>9500</v>
      </c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>
        <f>BU312</f>
        <v>0</v>
      </c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>
        <f>CH312</f>
        <v>0</v>
      </c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>
        <f>CH309</f>
        <v>0</v>
      </c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>
        <f>EK312</f>
        <v>9500</v>
      </c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60">
        <f>EX312</f>
        <v>0</v>
      </c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2"/>
    </row>
    <row r="310" spans="1:166" s="4" customFormat="1" ht="18" customHeight="1">
      <c r="A310" s="101" t="s">
        <v>22</v>
      </c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99" t="s">
        <v>34</v>
      </c>
      <c r="AL310" s="99"/>
      <c r="AM310" s="99"/>
      <c r="AN310" s="99"/>
      <c r="AO310" s="99"/>
      <c r="AP310" s="99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6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8"/>
    </row>
    <row r="311" spans="1:166" s="4" customFormat="1" ht="54.75" customHeight="1">
      <c r="A311" s="134" t="s">
        <v>225</v>
      </c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99"/>
      <c r="AL311" s="99"/>
      <c r="AM311" s="99"/>
      <c r="AN311" s="99"/>
      <c r="AO311" s="99"/>
      <c r="AP311" s="99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56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8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15"/>
      <c r="FI311" s="15"/>
      <c r="FJ311" s="15"/>
    </row>
    <row r="312" spans="1:166" s="4" customFormat="1" ht="22.5" customHeight="1">
      <c r="A312" s="100" t="s">
        <v>226</v>
      </c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59">
        <f>BC313</f>
        <v>9500</v>
      </c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>
        <f>BU313</f>
        <v>0</v>
      </c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>
        <v>0</v>
      </c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>
        <v>0</v>
      </c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>
        <f>EK313</f>
        <v>9500</v>
      </c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60">
        <v>0</v>
      </c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2"/>
    </row>
    <row r="313" spans="1:166" s="4" customFormat="1" ht="19.5" customHeight="1">
      <c r="A313" s="95" t="s">
        <v>124</v>
      </c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64" t="s">
        <v>64</v>
      </c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55">
        <v>9500</v>
      </c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>
        <v>0</v>
      </c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>
        <v>0</v>
      </c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>
        <f>CH313</f>
        <v>0</v>
      </c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>
        <f>BC313-BU313</f>
        <v>9500</v>
      </c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6">
        <v>0</v>
      </c>
      <c r="EY313" s="57"/>
      <c r="EZ313" s="57"/>
      <c r="FA313" s="57"/>
      <c r="FB313" s="57"/>
      <c r="FC313" s="57"/>
      <c r="FD313" s="57"/>
      <c r="FE313" s="57"/>
      <c r="FF313" s="57"/>
      <c r="FG313" s="57"/>
      <c r="FH313" s="57"/>
      <c r="FI313" s="57"/>
      <c r="FJ313" s="58"/>
    </row>
    <row r="314" spans="1:166" s="4" customFormat="1" ht="18.75">
      <c r="A314" s="65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15"/>
      <c r="FI314" s="15"/>
      <c r="FJ314" s="15"/>
    </row>
    <row r="315" spans="1:166" s="12" customFormat="1" ht="31.5" customHeight="1">
      <c r="A315" s="100" t="s">
        <v>186</v>
      </c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59">
        <f>BC139+BC170+BC179+BC195+BC215+BC230+BC259+BC278+BC309+BC122+BC246</f>
        <v>9170046</v>
      </c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59">
        <f>+BU309+BU278+BU259+BU230+BU215+BU195+BU179+BU170+BU139+BU122+BU246</f>
        <v>7903104.319999999</v>
      </c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59">
        <f>CH309+CH278+CH259+CH230+CH215+CH195+CH179+CH170+CH139+CH122+CH246</f>
        <v>7903104.319999999</v>
      </c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59">
        <f>CH315</f>
        <v>7903104.319999999</v>
      </c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59">
        <f>BC315-BU315</f>
        <v>1266941.6800000006</v>
      </c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0">
        <f>BU315-CH315</f>
        <v>0</v>
      </c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2"/>
    </row>
    <row r="316" spans="1:166" s="4" customFormat="1" ht="19.5" customHeight="1">
      <c r="A316" s="88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90"/>
      <c r="BD316" s="8" t="s">
        <v>40</v>
      </c>
      <c r="BE316" s="13"/>
      <c r="BF316" s="13"/>
      <c r="BG316" s="13"/>
      <c r="BH316" s="13"/>
      <c r="BI316" s="34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8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88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  <c r="EL316" s="89"/>
      <c r="EM316" s="89"/>
      <c r="EN316" s="89"/>
      <c r="EO316" s="89"/>
      <c r="EP316" s="89"/>
      <c r="EQ316" s="89"/>
      <c r="ER316" s="89"/>
      <c r="ES316" s="89"/>
      <c r="ET316" s="89"/>
      <c r="EU316" s="89"/>
      <c r="EV316" s="89"/>
      <c r="EW316" s="89"/>
      <c r="EX316" s="89"/>
      <c r="EY316" s="89"/>
      <c r="EZ316" s="89"/>
      <c r="FA316" s="89"/>
      <c r="FB316" s="89"/>
      <c r="FC316" s="89"/>
      <c r="FD316" s="89"/>
      <c r="FE316" s="89"/>
      <c r="FF316" s="89"/>
      <c r="FG316" s="90"/>
      <c r="FH316" s="13"/>
      <c r="FI316" s="13"/>
      <c r="FJ316" s="18" t="s">
        <v>48</v>
      </c>
    </row>
    <row r="317" spans="1:166" s="4" customFormat="1" ht="18.75">
      <c r="A317" s="108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09"/>
      <c r="DO317" s="109"/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09"/>
      <c r="EP317" s="109"/>
      <c r="EQ317" s="109"/>
      <c r="ER317" s="109"/>
      <c r="ES317" s="109"/>
      <c r="ET317" s="109"/>
      <c r="EU317" s="109"/>
      <c r="EV317" s="109"/>
      <c r="EW317" s="109"/>
      <c r="EX317" s="109"/>
      <c r="EY317" s="109"/>
      <c r="EZ317" s="109"/>
      <c r="FA317" s="109"/>
      <c r="FB317" s="109"/>
      <c r="FC317" s="109"/>
      <c r="FD317" s="109"/>
      <c r="FE317" s="109"/>
      <c r="FF317" s="109"/>
      <c r="FG317" s="109"/>
      <c r="FH317" s="109"/>
      <c r="FI317" s="109"/>
      <c r="FJ317" s="110"/>
    </row>
    <row r="318" spans="1:166" s="4" customFormat="1" ht="18.75" customHeight="1">
      <c r="A318" s="127" t="s">
        <v>8</v>
      </c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53" t="s">
        <v>23</v>
      </c>
      <c r="AQ318" s="53"/>
      <c r="AR318" s="53"/>
      <c r="AS318" s="53"/>
      <c r="AT318" s="53"/>
      <c r="AU318" s="53"/>
      <c r="AV318" s="128" t="s">
        <v>41</v>
      </c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30"/>
      <c r="BL318" s="128" t="s">
        <v>49</v>
      </c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30"/>
      <c r="CF318" s="53" t="s">
        <v>24</v>
      </c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128" t="s">
        <v>29</v>
      </c>
      <c r="EU318" s="129"/>
      <c r="EV318" s="129"/>
      <c r="EW318" s="129"/>
      <c r="EX318" s="129"/>
      <c r="EY318" s="129"/>
      <c r="EZ318" s="129"/>
      <c r="FA318" s="129"/>
      <c r="FB318" s="129"/>
      <c r="FC318" s="129"/>
      <c r="FD318" s="129"/>
      <c r="FE318" s="129"/>
      <c r="FF318" s="129"/>
      <c r="FG318" s="129"/>
      <c r="FH318" s="129"/>
      <c r="FI318" s="129"/>
      <c r="FJ318" s="130"/>
    </row>
    <row r="319" spans="1:166" s="4" customFormat="1" ht="97.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53"/>
      <c r="AQ319" s="53"/>
      <c r="AR319" s="53"/>
      <c r="AS319" s="53"/>
      <c r="AT319" s="53"/>
      <c r="AU319" s="53"/>
      <c r="AV319" s="131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3"/>
      <c r="BL319" s="131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3"/>
      <c r="CF319" s="53" t="s">
        <v>287</v>
      </c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 t="s">
        <v>25</v>
      </c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 t="s">
        <v>26</v>
      </c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 t="s">
        <v>27</v>
      </c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131"/>
      <c r="EU319" s="132"/>
      <c r="EV319" s="132"/>
      <c r="EW319" s="132"/>
      <c r="EX319" s="132"/>
      <c r="EY319" s="132"/>
      <c r="EZ319" s="132"/>
      <c r="FA319" s="132"/>
      <c r="FB319" s="132"/>
      <c r="FC319" s="132"/>
      <c r="FD319" s="132"/>
      <c r="FE319" s="132"/>
      <c r="FF319" s="132"/>
      <c r="FG319" s="132"/>
      <c r="FH319" s="132"/>
      <c r="FI319" s="132"/>
      <c r="FJ319" s="133"/>
    </row>
    <row r="320" spans="1:166" s="4" customFormat="1" ht="18.75">
      <c r="A320" s="54">
        <v>1</v>
      </c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>
        <v>2</v>
      </c>
      <c r="AQ320" s="54"/>
      <c r="AR320" s="54"/>
      <c r="AS320" s="54"/>
      <c r="AT320" s="54"/>
      <c r="AU320" s="54"/>
      <c r="AV320" s="88">
        <v>3</v>
      </c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90"/>
      <c r="BL320" s="88">
        <v>4</v>
      </c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90"/>
      <c r="CF320" s="54">
        <v>5</v>
      </c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>
        <v>6</v>
      </c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>
        <v>7</v>
      </c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>
        <v>8</v>
      </c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88">
        <v>9</v>
      </c>
      <c r="EU320" s="89"/>
      <c r="EV320" s="89"/>
      <c r="EW320" s="89"/>
      <c r="EX320" s="89"/>
      <c r="EY320" s="89"/>
      <c r="EZ320" s="89"/>
      <c r="FA320" s="89"/>
      <c r="FB320" s="89"/>
      <c r="FC320" s="89"/>
      <c r="FD320" s="89"/>
      <c r="FE320" s="89"/>
      <c r="FF320" s="89"/>
      <c r="FG320" s="89"/>
      <c r="FH320" s="89"/>
      <c r="FI320" s="89"/>
      <c r="FJ320" s="90"/>
    </row>
    <row r="321" spans="1:166" s="4" customFormat="1" ht="18.75">
      <c r="A321" s="115" t="s">
        <v>45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99" t="s">
        <v>71</v>
      </c>
      <c r="AQ321" s="99"/>
      <c r="AR321" s="99"/>
      <c r="AS321" s="99"/>
      <c r="AT321" s="99"/>
      <c r="AU321" s="99"/>
      <c r="AV321" s="56" t="s">
        <v>286</v>
      </c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8"/>
      <c r="BL321" s="56">
        <f>BL329+BL325</f>
        <v>0</v>
      </c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8"/>
      <c r="CF321" s="55">
        <f>CF329+CF325</f>
        <v>-364354.23000000045</v>
      </c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>
        <f>CF321</f>
        <v>-364354.23000000045</v>
      </c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6">
        <f>ET329+ET323</f>
        <v>364354.23000000045</v>
      </c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8"/>
    </row>
    <row r="322" spans="1:166" s="4" customFormat="1" ht="18.75">
      <c r="A322" s="101" t="s">
        <v>22</v>
      </c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99" t="s">
        <v>70</v>
      </c>
      <c r="AQ322" s="99"/>
      <c r="AR322" s="99"/>
      <c r="AS322" s="99"/>
      <c r="AT322" s="99"/>
      <c r="AU322" s="99"/>
      <c r="AV322" s="56" t="s">
        <v>286</v>
      </c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8"/>
      <c r="BL322" s="56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8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6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8"/>
    </row>
    <row r="323" spans="1:166" s="4" customFormat="1" ht="18.7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64"/>
      <c r="AQ323" s="64"/>
      <c r="AR323" s="64"/>
      <c r="AS323" s="64"/>
      <c r="AT323" s="64"/>
      <c r="AU323" s="64"/>
      <c r="AV323" s="56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8"/>
      <c r="BL323" s="56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8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6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8"/>
    </row>
    <row r="324" spans="1:166" s="4" customFormat="1" ht="17.25" customHeight="1">
      <c r="A324" s="114" t="s">
        <v>72</v>
      </c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64" t="s">
        <v>73</v>
      </c>
      <c r="AQ324" s="64"/>
      <c r="AR324" s="64"/>
      <c r="AS324" s="64"/>
      <c r="AT324" s="64"/>
      <c r="AU324" s="64"/>
      <c r="AV324" s="56" t="s">
        <v>286</v>
      </c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8"/>
      <c r="BL324" s="56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8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6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8"/>
    </row>
    <row r="325" spans="1:166" s="4" customFormat="1" ht="18.75" customHeight="1" hidden="1">
      <c r="A325" s="123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  <c r="AM325" s="124"/>
      <c r="AN325" s="124"/>
      <c r="AO325" s="125"/>
      <c r="AP325" s="83"/>
      <c r="AQ325" s="84"/>
      <c r="AR325" s="84"/>
      <c r="AS325" s="84"/>
      <c r="AT325" s="84"/>
      <c r="AU325" s="85"/>
      <c r="AV325" s="126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J325" s="121"/>
      <c r="BK325" s="122"/>
      <c r="BL325" s="56"/>
      <c r="BM325" s="121"/>
      <c r="BN325" s="121"/>
      <c r="BO325" s="121"/>
      <c r="BP325" s="121"/>
      <c r="BQ325" s="121"/>
      <c r="BR325" s="121"/>
      <c r="BS325" s="121"/>
      <c r="BT325" s="121"/>
      <c r="BU325" s="121"/>
      <c r="BV325" s="121"/>
      <c r="BW325" s="121"/>
      <c r="BX325" s="121"/>
      <c r="BY325" s="121"/>
      <c r="BZ325" s="121"/>
      <c r="CA325" s="121"/>
      <c r="CB325" s="121"/>
      <c r="CC325" s="121"/>
      <c r="CD325" s="121"/>
      <c r="CE325" s="122"/>
      <c r="CF325" s="56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8"/>
      <c r="CW325" s="56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8"/>
      <c r="DN325" s="56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8"/>
      <c r="EE325" s="56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8"/>
      <c r="ET325" s="56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8"/>
    </row>
    <row r="326" spans="1:166" s="4" customFormat="1" ht="18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4"/>
      <c r="AQ326" s="64"/>
      <c r="AR326" s="64"/>
      <c r="AS326" s="64"/>
      <c r="AT326" s="64"/>
      <c r="AU326" s="64"/>
      <c r="AV326" s="56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8"/>
      <c r="BL326" s="56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8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6"/>
      <c r="EU326" s="57"/>
      <c r="EV326" s="57"/>
      <c r="EW326" s="57"/>
      <c r="EX326" s="57"/>
      <c r="EY326" s="57"/>
      <c r="EZ326" s="57"/>
      <c r="FA326" s="57"/>
      <c r="FB326" s="57"/>
      <c r="FC326" s="57"/>
      <c r="FD326" s="57"/>
      <c r="FE326" s="57"/>
      <c r="FF326" s="57"/>
      <c r="FG326" s="57"/>
      <c r="FH326" s="57"/>
      <c r="FI326" s="57"/>
      <c r="FJ326" s="58"/>
    </row>
    <row r="327" spans="1:166" s="4" customFormat="1" ht="18.75">
      <c r="A327" s="114" t="s">
        <v>74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  <c r="AN327" s="114"/>
      <c r="AO327" s="114"/>
      <c r="AP327" s="64" t="s">
        <v>75</v>
      </c>
      <c r="AQ327" s="64"/>
      <c r="AR327" s="64"/>
      <c r="AS327" s="64"/>
      <c r="AT327" s="64"/>
      <c r="AU327" s="64"/>
      <c r="AV327" s="56" t="s">
        <v>286</v>
      </c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8"/>
      <c r="BL327" s="56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8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6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8"/>
    </row>
    <row r="328" spans="1:166" s="4" customFormat="1" ht="18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4"/>
      <c r="AQ328" s="64"/>
      <c r="AR328" s="64"/>
      <c r="AS328" s="64"/>
      <c r="AT328" s="64"/>
      <c r="AU328" s="64"/>
      <c r="AV328" s="56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8"/>
      <c r="BL328" s="56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8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6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8"/>
    </row>
    <row r="329" spans="1:166" s="4" customFormat="1" ht="18.75">
      <c r="A329" s="63" t="s">
        <v>76</v>
      </c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4" t="s">
        <v>77</v>
      </c>
      <c r="AQ329" s="64"/>
      <c r="AR329" s="64"/>
      <c r="AS329" s="64"/>
      <c r="AT329" s="64"/>
      <c r="AU329" s="64"/>
      <c r="AV329" s="56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8"/>
      <c r="BL329" s="56">
        <f>BL330+BL331</f>
        <v>0</v>
      </c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8"/>
      <c r="CF329" s="55">
        <f>CF330+CF331</f>
        <v>-364354.23000000045</v>
      </c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>
        <f>CF329</f>
        <v>-364354.23000000045</v>
      </c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6">
        <f>ET331+ET330</f>
        <v>364354.23000000045</v>
      </c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8"/>
    </row>
    <row r="330" spans="1:166" s="4" customFormat="1" ht="18.75">
      <c r="A330" s="63" t="s">
        <v>85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4" t="s">
        <v>284</v>
      </c>
      <c r="AQ330" s="64"/>
      <c r="AR330" s="64"/>
      <c r="AS330" s="64"/>
      <c r="AT330" s="64"/>
      <c r="AU330" s="64"/>
      <c r="AV330" s="56" t="s">
        <v>86</v>
      </c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8"/>
      <c r="BL330" s="56">
        <f>-BJ13</f>
        <v>-9170046</v>
      </c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8"/>
      <c r="CF330" s="55">
        <f>-CF13</f>
        <v>-8267458.55</v>
      </c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>
        <f>CF330</f>
        <v>-8267458.55</v>
      </c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6">
        <f>BL330-CF330</f>
        <v>-902587.4500000002</v>
      </c>
      <c r="EU330" s="57"/>
      <c r="EV330" s="57"/>
      <c r="EW330" s="57"/>
      <c r="EX330" s="57"/>
      <c r="EY330" s="57"/>
      <c r="EZ330" s="57"/>
      <c r="FA330" s="57"/>
      <c r="FB330" s="57"/>
      <c r="FC330" s="57"/>
      <c r="FD330" s="57"/>
      <c r="FE330" s="57"/>
      <c r="FF330" s="57"/>
      <c r="FG330" s="57"/>
      <c r="FH330" s="57"/>
      <c r="FI330" s="57"/>
      <c r="FJ330" s="58"/>
    </row>
    <row r="331" spans="1:166" s="4" customFormat="1" ht="18.75">
      <c r="A331" s="63" t="s">
        <v>87</v>
      </c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4" t="s">
        <v>285</v>
      </c>
      <c r="AQ331" s="64"/>
      <c r="AR331" s="64"/>
      <c r="AS331" s="64"/>
      <c r="AT331" s="64"/>
      <c r="AU331" s="64"/>
      <c r="AV331" s="56" t="s">
        <v>88</v>
      </c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8"/>
      <c r="BL331" s="56">
        <f>BC315</f>
        <v>9170046</v>
      </c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8"/>
      <c r="CF331" s="55">
        <f>CH315</f>
        <v>7903104.319999999</v>
      </c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>
        <f>CF331</f>
        <v>7903104.319999999</v>
      </c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6">
        <f>+BL331-CF331</f>
        <v>1266941.6800000006</v>
      </c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8"/>
    </row>
    <row r="332" s="4" customFormat="1" ht="18.75"/>
    <row r="333" spans="1:84" s="4" customFormat="1" ht="18.75">
      <c r="A333" s="4" t="s">
        <v>9</v>
      </c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H333" s="117" t="s">
        <v>67</v>
      </c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CF333" s="4" t="s">
        <v>42</v>
      </c>
    </row>
    <row r="334" spans="14:149" s="4" customFormat="1" ht="18.75">
      <c r="N334" s="118" t="s">
        <v>11</v>
      </c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H334" s="118" t="s">
        <v>12</v>
      </c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CF334" s="4" t="s">
        <v>43</v>
      </c>
      <c r="DC334" s="117"/>
      <c r="DD334" s="117"/>
      <c r="DE334" s="117"/>
      <c r="DF334" s="117"/>
      <c r="DG334" s="117"/>
      <c r="DH334" s="117"/>
      <c r="DI334" s="117"/>
      <c r="DJ334" s="117"/>
      <c r="DK334" s="117"/>
      <c r="DL334" s="117"/>
      <c r="DM334" s="117"/>
      <c r="DN334" s="117"/>
      <c r="DO334" s="117"/>
      <c r="DP334" s="117"/>
      <c r="DS334" s="117" t="s">
        <v>183</v>
      </c>
      <c r="DT334" s="117"/>
      <c r="DU334" s="117"/>
      <c r="DV334" s="117"/>
      <c r="DW334" s="117"/>
      <c r="DX334" s="117"/>
      <c r="DY334" s="117"/>
      <c r="DZ334" s="117"/>
      <c r="EA334" s="117"/>
      <c r="EB334" s="117"/>
      <c r="EC334" s="117"/>
      <c r="ED334" s="117"/>
      <c r="EE334" s="117"/>
      <c r="EF334" s="117"/>
      <c r="EG334" s="117"/>
      <c r="EH334" s="117"/>
      <c r="EI334" s="117"/>
      <c r="EJ334" s="117"/>
      <c r="EK334" s="117"/>
      <c r="EL334" s="117"/>
      <c r="EM334" s="117"/>
      <c r="EN334" s="117"/>
      <c r="EO334" s="117"/>
      <c r="EP334" s="117"/>
      <c r="EQ334" s="117"/>
      <c r="ER334" s="117"/>
      <c r="ES334" s="117"/>
    </row>
    <row r="335" spans="1:149" s="4" customFormat="1" ht="18.75">
      <c r="A335" s="4" t="s">
        <v>10</v>
      </c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H335" s="117" t="s">
        <v>82</v>
      </c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DC335" s="118" t="s">
        <v>11</v>
      </c>
      <c r="DD335" s="118"/>
      <c r="DE335" s="118"/>
      <c r="DF335" s="118"/>
      <c r="DG335" s="118"/>
      <c r="DH335" s="118"/>
      <c r="DI335" s="118"/>
      <c r="DJ335" s="118"/>
      <c r="DK335" s="118"/>
      <c r="DL335" s="118"/>
      <c r="DM335" s="118"/>
      <c r="DN335" s="118"/>
      <c r="DO335" s="118"/>
      <c r="DP335" s="118"/>
      <c r="DS335" s="118" t="s">
        <v>12</v>
      </c>
      <c r="DT335" s="118"/>
      <c r="DU335" s="118"/>
      <c r="DV335" s="118"/>
      <c r="DW335" s="118"/>
      <c r="DX335" s="118"/>
      <c r="DY335" s="118"/>
      <c r="DZ335" s="118"/>
      <c r="EA335" s="118"/>
      <c r="EB335" s="118"/>
      <c r="EC335" s="118"/>
      <c r="ED335" s="118"/>
      <c r="EE335" s="118"/>
      <c r="EF335" s="118"/>
      <c r="EG335" s="118"/>
      <c r="EH335" s="118"/>
      <c r="EI335" s="118"/>
      <c r="EJ335" s="118"/>
      <c r="EK335" s="118"/>
      <c r="EL335" s="118"/>
      <c r="EM335" s="118"/>
      <c r="EN335" s="118"/>
      <c r="EO335" s="118"/>
      <c r="EP335" s="118"/>
      <c r="EQ335" s="118"/>
      <c r="ER335" s="118"/>
      <c r="ES335" s="118"/>
    </row>
    <row r="336" spans="18:60" s="4" customFormat="1" ht="18.75">
      <c r="R336" s="118" t="s">
        <v>11</v>
      </c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H336" s="118" t="s">
        <v>12</v>
      </c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</row>
    <row r="337" spans="64:166" s="4" customFormat="1" ht="18.75">
      <c r="BL337" s="26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8"/>
    </row>
    <row r="338" spans="1:166" s="4" customFormat="1" ht="18.75">
      <c r="A338" s="119" t="s">
        <v>13</v>
      </c>
      <c r="B338" s="119"/>
      <c r="C338" s="120" t="s">
        <v>338</v>
      </c>
      <c r="D338" s="120"/>
      <c r="E338" s="120"/>
      <c r="F338" s="4" t="s">
        <v>13</v>
      </c>
      <c r="I338" s="117" t="s">
        <v>339</v>
      </c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9">
        <v>20</v>
      </c>
      <c r="Z338" s="119"/>
      <c r="AA338" s="119"/>
      <c r="AB338" s="119"/>
      <c r="AC338" s="119"/>
      <c r="AD338" s="116" t="s">
        <v>296</v>
      </c>
      <c r="AE338" s="116"/>
      <c r="AF338" s="116"/>
      <c r="BL338" s="29"/>
      <c r="BM338" s="5" t="s">
        <v>44</v>
      </c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30"/>
    </row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31" customFormat="1" ht="20.25"/>
    <row r="425" s="31" customFormat="1" ht="20.25"/>
    <row r="426" s="31" customFormat="1" ht="20.25"/>
    <row r="427" s="31" customFormat="1" ht="20.25"/>
    <row r="428" s="31" customFormat="1" ht="20.25"/>
    <row r="429" s="31" customFormat="1" ht="20.25"/>
    <row r="430" s="31" customFormat="1" ht="20.25"/>
    <row r="431" s="31" customFormat="1" ht="20.25"/>
    <row r="432" s="31" customFormat="1" ht="20.25"/>
    <row r="433" s="31" customFormat="1" ht="20.2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</sheetData>
  <sheetProtection/>
  <mergeCells count="3038">
    <mergeCell ref="CH265:CW265"/>
    <mergeCell ref="BU263:CG263"/>
    <mergeCell ref="AK240:AP240"/>
    <mergeCell ref="BC273:BR273"/>
    <mergeCell ref="BU273:CG273"/>
    <mergeCell ref="AK251:AP251"/>
    <mergeCell ref="AK252:AP252"/>
    <mergeCell ref="AQ250:BB250"/>
    <mergeCell ref="AK250:AP250"/>
    <mergeCell ref="AQ252:BB252"/>
    <mergeCell ref="BC248:BR248"/>
    <mergeCell ref="BC251:BT251"/>
    <mergeCell ref="AK273:AP273"/>
    <mergeCell ref="AQ273:BB273"/>
    <mergeCell ref="A292:AJ292"/>
    <mergeCell ref="A277:AJ277"/>
    <mergeCell ref="A289:AJ289"/>
    <mergeCell ref="A279:AJ279"/>
    <mergeCell ref="A286:AJ286"/>
    <mergeCell ref="A282:AJ282"/>
    <mergeCell ref="A281:AJ281"/>
    <mergeCell ref="BU293:CG293"/>
    <mergeCell ref="CH293:CW293"/>
    <mergeCell ref="CX293:DJ293"/>
    <mergeCell ref="DK293:DW293"/>
    <mergeCell ref="BC298:BT298"/>
    <mergeCell ref="BC294:BT294"/>
    <mergeCell ref="BC295:BT295"/>
    <mergeCell ref="A293:AJ293"/>
    <mergeCell ref="AK293:AP293"/>
    <mergeCell ref="AQ293:BB293"/>
    <mergeCell ref="BC293:BT293"/>
    <mergeCell ref="A297:AJ297"/>
    <mergeCell ref="AK297:AP297"/>
    <mergeCell ref="A295:AJ295"/>
    <mergeCell ref="AQ284:BB284"/>
    <mergeCell ref="AQ291:BB291"/>
    <mergeCell ref="AK290:AP290"/>
    <mergeCell ref="BC299:BT299"/>
    <mergeCell ref="AK298:AP298"/>
    <mergeCell ref="AK294:AP294"/>
    <mergeCell ref="AK295:AP295"/>
    <mergeCell ref="AQ294:BB294"/>
    <mergeCell ref="AQ295:BB295"/>
    <mergeCell ref="AK296:AP296"/>
    <mergeCell ref="AK292:AP292"/>
    <mergeCell ref="AQ292:BB292"/>
    <mergeCell ref="BC292:BT292"/>
    <mergeCell ref="AQ286:BB286"/>
    <mergeCell ref="AQ288:BB288"/>
    <mergeCell ref="AQ289:BB289"/>
    <mergeCell ref="BC286:BT286"/>
    <mergeCell ref="AK289:AP289"/>
    <mergeCell ref="AK291:AP291"/>
    <mergeCell ref="AK288:AP288"/>
    <mergeCell ref="BU290:CG290"/>
    <mergeCell ref="BU291:CG291"/>
    <mergeCell ref="CX288:DJ288"/>
    <mergeCell ref="BU289:CG289"/>
    <mergeCell ref="BU288:CG288"/>
    <mergeCell ref="CH259:CW259"/>
    <mergeCell ref="CX259:DJ259"/>
    <mergeCell ref="CH262:CW262"/>
    <mergeCell ref="CX291:DJ291"/>
    <mergeCell ref="CH289:CW289"/>
    <mergeCell ref="CX286:DJ286"/>
    <mergeCell ref="CH273:CW273"/>
    <mergeCell ref="CH260:CW260"/>
    <mergeCell ref="CI270:CW270"/>
    <mergeCell ref="CH271:CW271"/>
    <mergeCell ref="BU286:CG286"/>
    <mergeCell ref="CH287:CW287"/>
    <mergeCell ref="BU287:CG287"/>
    <mergeCell ref="CX273:DJ273"/>
    <mergeCell ref="BU284:CG284"/>
    <mergeCell ref="DN56:ED56"/>
    <mergeCell ref="CW56:DM56"/>
    <mergeCell ref="DK230:DW230"/>
    <mergeCell ref="CX230:DJ230"/>
    <mergeCell ref="CX138:DJ138"/>
    <mergeCell ref="CY135:FG135"/>
    <mergeCell ref="DN97:ED97"/>
    <mergeCell ref="EK214:EW214"/>
    <mergeCell ref="EK209:EW209"/>
    <mergeCell ref="EX214:FJ214"/>
    <mergeCell ref="EE61:ES61"/>
    <mergeCell ref="EX130:FJ130"/>
    <mergeCell ref="EK126:EW126"/>
    <mergeCell ref="EX127:FJ127"/>
    <mergeCell ref="EX125:FJ125"/>
    <mergeCell ref="DN96:ED96"/>
    <mergeCell ref="CW59:DM59"/>
    <mergeCell ref="CW60:DM60"/>
    <mergeCell ref="DN59:ED59"/>
    <mergeCell ref="EX154:FG154"/>
    <mergeCell ref="EK219:EW219"/>
    <mergeCell ref="EK210:EW210"/>
    <mergeCell ref="EK212:FJ212"/>
    <mergeCell ref="EX210:FJ210"/>
    <mergeCell ref="EK213:EW213"/>
    <mergeCell ref="EK154:EW154"/>
    <mergeCell ref="EK215:EW215"/>
    <mergeCell ref="EK208:EW208"/>
    <mergeCell ref="EK198:EW198"/>
    <mergeCell ref="CW50:DM50"/>
    <mergeCell ref="CW53:DM53"/>
    <mergeCell ref="CW51:DM51"/>
    <mergeCell ref="CH258:CW258"/>
    <mergeCell ref="CH249:CW249"/>
    <mergeCell ref="CH241:CW241"/>
    <mergeCell ref="CF96:CV96"/>
    <mergeCell ref="CW96:DM96"/>
    <mergeCell ref="CH233:CW233"/>
    <mergeCell ref="CH236:CW236"/>
    <mergeCell ref="BU170:CG170"/>
    <mergeCell ref="CH168:CW168"/>
    <mergeCell ref="BU169:CG169"/>
    <mergeCell ref="CH198:CW198"/>
    <mergeCell ref="CH196:CW196"/>
    <mergeCell ref="BU185:CG185"/>
    <mergeCell ref="CH185:CW185"/>
    <mergeCell ref="CH184:CW184"/>
    <mergeCell ref="BU184:CG184"/>
    <mergeCell ref="CH183:CW183"/>
    <mergeCell ref="CH275:EJ275"/>
    <mergeCell ref="CH272:CW272"/>
    <mergeCell ref="CX277:DJ277"/>
    <mergeCell ref="DX277:EJ277"/>
    <mergeCell ref="DK272:DW272"/>
    <mergeCell ref="DX273:EJ273"/>
    <mergeCell ref="CX271:DJ271"/>
    <mergeCell ref="DK273:DW273"/>
    <mergeCell ref="BC134:BT134"/>
    <mergeCell ref="BU129:CG129"/>
    <mergeCell ref="BC131:BT131"/>
    <mergeCell ref="BC132:BR132"/>
    <mergeCell ref="CX131:DJ131"/>
    <mergeCell ref="BU218:CG218"/>
    <mergeCell ref="BU208:CG208"/>
    <mergeCell ref="BU205:CG205"/>
    <mergeCell ref="AT83:BI83"/>
    <mergeCell ref="CW97:DM97"/>
    <mergeCell ref="BJ92:CE92"/>
    <mergeCell ref="BJ94:CE94"/>
    <mergeCell ref="BJ93:CE93"/>
    <mergeCell ref="BJ89:CE89"/>
    <mergeCell ref="CF92:CV92"/>
    <mergeCell ref="CF91:CV91"/>
    <mergeCell ref="AT97:BI97"/>
    <mergeCell ref="BJ97:CE97"/>
    <mergeCell ref="AT76:BI76"/>
    <mergeCell ref="AT57:BI57"/>
    <mergeCell ref="BJ58:CE58"/>
    <mergeCell ref="AT58:BI58"/>
    <mergeCell ref="AT59:BI59"/>
    <mergeCell ref="AT60:BI60"/>
    <mergeCell ref="AT61:BI61"/>
    <mergeCell ref="CW63:DM63"/>
    <mergeCell ref="CW67:DM67"/>
    <mergeCell ref="CW66:DM66"/>
    <mergeCell ref="BJ57:CE57"/>
    <mergeCell ref="CW58:DM58"/>
    <mergeCell ref="CW62:DM62"/>
    <mergeCell ref="DN57:ED57"/>
    <mergeCell ref="DN62:ED62"/>
    <mergeCell ref="DN61:ED61"/>
    <mergeCell ref="CF52:CV52"/>
    <mergeCell ref="CF56:CV56"/>
    <mergeCell ref="CF58:CV58"/>
    <mergeCell ref="CF57:CV57"/>
    <mergeCell ref="CW55:DM55"/>
    <mergeCell ref="CW57:DM57"/>
    <mergeCell ref="CW52:DM52"/>
    <mergeCell ref="CF65:CV65"/>
    <mergeCell ref="CF63:CV63"/>
    <mergeCell ref="CF62:CV62"/>
    <mergeCell ref="CF59:CV59"/>
    <mergeCell ref="CF60:CV60"/>
    <mergeCell ref="CF61:CV61"/>
    <mergeCell ref="AN55:AS55"/>
    <mergeCell ref="AT55:BI55"/>
    <mergeCell ref="CF55:CV55"/>
    <mergeCell ref="BJ55:CE55"/>
    <mergeCell ref="AN56:AS56"/>
    <mergeCell ref="AT37:BI37"/>
    <mergeCell ref="AT36:BI36"/>
    <mergeCell ref="AT41:BI41"/>
    <mergeCell ref="AN43:AS43"/>
    <mergeCell ref="AT43:BI43"/>
    <mergeCell ref="AT56:BI56"/>
    <mergeCell ref="AN46:AS46"/>
    <mergeCell ref="AN48:AS48"/>
    <mergeCell ref="AN54:AS54"/>
    <mergeCell ref="AT23:BI23"/>
    <mergeCell ref="AT29:BI29"/>
    <mergeCell ref="AT25:BI25"/>
    <mergeCell ref="BJ31:CE31"/>
    <mergeCell ref="AT31:BI31"/>
    <mergeCell ref="AT27:BI27"/>
    <mergeCell ref="AT26:BI26"/>
    <mergeCell ref="BJ24:CE24"/>
    <mergeCell ref="AT34:BI34"/>
    <mergeCell ref="AT40:BI40"/>
    <mergeCell ref="BJ22:CE22"/>
    <mergeCell ref="DN36:ED36"/>
    <mergeCell ref="CW36:DM36"/>
    <mergeCell ref="CF36:CV36"/>
    <mergeCell ref="BJ30:CE30"/>
    <mergeCell ref="BJ25:CE25"/>
    <mergeCell ref="BJ36:CE36"/>
    <mergeCell ref="BJ34:CE34"/>
    <mergeCell ref="EE53:ES53"/>
    <mergeCell ref="EE51:ES51"/>
    <mergeCell ref="EE52:ES52"/>
    <mergeCell ref="DN37:ED37"/>
    <mergeCell ref="ET84:FJ84"/>
    <mergeCell ref="EX265:FJ265"/>
    <mergeCell ref="EX264:FJ264"/>
    <mergeCell ref="EX217:FG217"/>
    <mergeCell ref="EX252:FG252"/>
    <mergeCell ref="EX233:FG233"/>
    <mergeCell ref="EX234:FG234"/>
    <mergeCell ref="EX228:FJ228"/>
    <mergeCell ref="EX229:FJ229"/>
    <mergeCell ref="EX239:FG239"/>
    <mergeCell ref="EX262:FG262"/>
    <mergeCell ref="EK221:EW221"/>
    <mergeCell ref="CX223:DJ223"/>
    <mergeCell ref="DK223:DW223"/>
    <mergeCell ref="DX223:EJ223"/>
    <mergeCell ref="DX222:EJ222"/>
    <mergeCell ref="CH227:EJ227"/>
    <mergeCell ref="CH252:CW252"/>
    <mergeCell ref="CH224:CW224"/>
    <mergeCell ref="CX253:DJ253"/>
    <mergeCell ref="EX263:FG263"/>
    <mergeCell ref="CR254:FG254"/>
    <mergeCell ref="EX253:FG253"/>
    <mergeCell ref="A255:FJ255"/>
    <mergeCell ref="AQ258:BB258"/>
    <mergeCell ref="EX261:FG261"/>
    <mergeCell ref="EX260:FG260"/>
    <mergeCell ref="EX259:FJ259"/>
    <mergeCell ref="CH253:CW253"/>
    <mergeCell ref="DK253:DW253"/>
    <mergeCell ref="EK293:EW293"/>
    <mergeCell ref="EK294:EW294"/>
    <mergeCell ref="EK292:EW292"/>
    <mergeCell ref="BU256:CG257"/>
    <mergeCell ref="EK291:EW291"/>
    <mergeCell ref="EK290:EW290"/>
    <mergeCell ref="CH261:CW261"/>
    <mergeCell ref="CH264:CW264"/>
    <mergeCell ref="BU265:CG265"/>
    <mergeCell ref="CH278:CW278"/>
    <mergeCell ref="EK282:EW282"/>
    <mergeCell ref="EK281:EW281"/>
    <mergeCell ref="EK280:EW280"/>
    <mergeCell ref="EK278:EW278"/>
    <mergeCell ref="EK279:EW279"/>
    <mergeCell ref="EK297:EW297"/>
    <mergeCell ref="EK295:EW295"/>
    <mergeCell ref="EX295:FJ295"/>
    <mergeCell ref="EX294:FJ294"/>
    <mergeCell ref="EK296:EW296"/>
    <mergeCell ref="EX280:FJ280"/>
    <mergeCell ref="EX297:FJ297"/>
    <mergeCell ref="EX291:FJ291"/>
    <mergeCell ref="EX284:FJ284"/>
    <mergeCell ref="EX283:FJ283"/>
    <mergeCell ref="EX282:FJ282"/>
    <mergeCell ref="EX281:FJ281"/>
    <mergeCell ref="EX293:FJ293"/>
    <mergeCell ref="EX299:FJ299"/>
    <mergeCell ref="EX285:FJ285"/>
    <mergeCell ref="EX289:FG289"/>
    <mergeCell ref="EX288:FG288"/>
    <mergeCell ref="EX287:FJ287"/>
    <mergeCell ref="EX286:FJ286"/>
    <mergeCell ref="EX298:FJ298"/>
    <mergeCell ref="EX292:FJ292"/>
    <mergeCell ref="EX290:FJ290"/>
    <mergeCell ref="EX296:FJ296"/>
    <mergeCell ref="DN320:ED320"/>
    <mergeCell ref="EK312:EW312"/>
    <mergeCell ref="EK301:EW301"/>
    <mergeCell ref="DX310:EJ310"/>
    <mergeCell ref="EK308:EW308"/>
    <mergeCell ref="DX308:EJ308"/>
    <mergeCell ref="DX302:EJ302"/>
    <mergeCell ref="EK315:EW315"/>
    <mergeCell ref="CT316:FG316"/>
    <mergeCell ref="EX301:FG301"/>
    <mergeCell ref="DX298:EJ298"/>
    <mergeCell ref="DX299:EJ299"/>
    <mergeCell ref="EK299:EW299"/>
    <mergeCell ref="EK300:EW300"/>
    <mergeCell ref="EK298:EW298"/>
    <mergeCell ref="EX300:FJ300"/>
    <mergeCell ref="DK299:DW299"/>
    <mergeCell ref="EE59:ES59"/>
    <mergeCell ref="ET59:FJ59"/>
    <mergeCell ref="EE66:ES66"/>
    <mergeCell ref="EE63:ES63"/>
    <mergeCell ref="DN64:ED64"/>
    <mergeCell ref="DN65:ED65"/>
    <mergeCell ref="CW64:DM64"/>
    <mergeCell ref="CW65:DM65"/>
    <mergeCell ref="EX315:FJ315"/>
    <mergeCell ref="EE323:ES323"/>
    <mergeCell ref="EE322:ES322"/>
    <mergeCell ref="ET327:FJ327"/>
    <mergeCell ref="ET326:FJ326"/>
    <mergeCell ref="ET325:FJ325"/>
    <mergeCell ref="ET324:FJ324"/>
    <mergeCell ref="ET323:FJ323"/>
    <mergeCell ref="ET322:FJ322"/>
    <mergeCell ref="ET321:FJ321"/>
    <mergeCell ref="EX313:FJ313"/>
    <mergeCell ref="ET56:FJ56"/>
    <mergeCell ref="EK229:EW229"/>
    <mergeCell ref="EK233:EW233"/>
    <mergeCell ref="EK232:EW232"/>
    <mergeCell ref="EE60:ES60"/>
    <mergeCell ref="EX213:FJ213"/>
    <mergeCell ref="EX208:FJ208"/>
    <mergeCell ref="EX209:FJ209"/>
    <mergeCell ref="A211:FJ211"/>
    <mergeCell ref="EE321:ES321"/>
    <mergeCell ref="DN58:ED58"/>
    <mergeCell ref="DN71:ED71"/>
    <mergeCell ref="DN69:ED69"/>
    <mergeCell ref="DN63:ED63"/>
    <mergeCell ref="DN68:ED68"/>
    <mergeCell ref="DN70:ED70"/>
    <mergeCell ref="DN66:ED66"/>
    <mergeCell ref="DN67:ED67"/>
    <mergeCell ref="EK205:EW205"/>
    <mergeCell ref="CF40:CV40"/>
    <mergeCell ref="CW40:DM40"/>
    <mergeCell ref="CW54:DM54"/>
    <mergeCell ref="CF54:CV54"/>
    <mergeCell ref="CF53:CV53"/>
    <mergeCell ref="CW45:DM45"/>
    <mergeCell ref="CW44:DM44"/>
    <mergeCell ref="CF46:CV46"/>
    <mergeCell ref="CW46:DM46"/>
    <mergeCell ref="CW49:DM49"/>
    <mergeCell ref="BJ40:CE40"/>
    <mergeCell ref="AT45:BI45"/>
    <mergeCell ref="AT44:BI44"/>
    <mergeCell ref="AT54:BI54"/>
    <mergeCell ref="AT51:BI51"/>
    <mergeCell ref="BJ51:CE51"/>
    <mergeCell ref="BJ44:CE44"/>
    <mergeCell ref="AT53:BI53"/>
    <mergeCell ref="AT50:BI50"/>
    <mergeCell ref="BJ52:CE52"/>
    <mergeCell ref="CF43:CV43"/>
    <mergeCell ref="CF41:CV41"/>
    <mergeCell ref="AT42:BI42"/>
    <mergeCell ref="BJ42:CE42"/>
    <mergeCell ref="CF42:CV42"/>
    <mergeCell ref="BJ43:CE43"/>
    <mergeCell ref="BJ41:CE41"/>
    <mergeCell ref="AN33:AS33"/>
    <mergeCell ref="A40:AM40"/>
    <mergeCell ref="AT38:BI38"/>
    <mergeCell ref="AN38:AS38"/>
    <mergeCell ref="A38:AM38"/>
    <mergeCell ref="AN39:AS39"/>
    <mergeCell ref="A39:AM39"/>
    <mergeCell ref="AT39:BI39"/>
    <mergeCell ref="AN40:AS40"/>
    <mergeCell ref="AT33:BI33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T24:BI24"/>
    <mergeCell ref="AN26:AS26"/>
    <mergeCell ref="A27:AM27"/>
    <mergeCell ref="AN25:AS25"/>
    <mergeCell ref="AN27:AS27"/>
    <mergeCell ref="A23:AM23"/>
    <mergeCell ref="AN23:AS23"/>
    <mergeCell ref="AN22:AS22"/>
    <mergeCell ref="A25:AM25"/>
    <mergeCell ref="A31:AM31"/>
    <mergeCell ref="AN37:AS37"/>
    <mergeCell ref="A34:AM34"/>
    <mergeCell ref="AN34:AS34"/>
    <mergeCell ref="A33:AM33"/>
    <mergeCell ref="A37:AM37"/>
    <mergeCell ref="A35:AM35"/>
    <mergeCell ref="AN35:AS35"/>
    <mergeCell ref="AN36:AS36"/>
    <mergeCell ref="A36:AM36"/>
    <mergeCell ref="CF39:CV39"/>
    <mergeCell ref="AT28:BI28"/>
    <mergeCell ref="BJ37:CE37"/>
    <mergeCell ref="BJ38:CE38"/>
    <mergeCell ref="AT30:BI30"/>
    <mergeCell ref="CF34:CV34"/>
    <mergeCell ref="CF30:CV30"/>
    <mergeCell ref="CF38:CV38"/>
    <mergeCell ref="BJ28:CE28"/>
    <mergeCell ref="BJ39:CE39"/>
    <mergeCell ref="CF50:CV50"/>
    <mergeCell ref="BJ50:CE50"/>
    <mergeCell ref="CF67:CV67"/>
    <mergeCell ref="AT46:BI46"/>
    <mergeCell ref="AT48:BI48"/>
    <mergeCell ref="BJ48:CE48"/>
    <mergeCell ref="BJ49:CE49"/>
    <mergeCell ref="CF47:CV47"/>
    <mergeCell ref="BJ47:CE47"/>
    <mergeCell ref="AT52:BI52"/>
    <mergeCell ref="CW47:DM47"/>
    <mergeCell ref="CF49:CV49"/>
    <mergeCell ref="CW48:DM48"/>
    <mergeCell ref="AT47:BI47"/>
    <mergeCell ref="AT49:BI49"/>
    <mergeCell ref="CF51:CV51"/>
    <mergeCell ref="A41:AM41"/>
    <mergeCell ref="AN41:AS41"/>
    <mergeCell ref="AN45:AS45"/>
    <mergeCell ref="CF48:CV48"/>
    <mergeCell ref="CF45:CV45"/>
    <mergeCell ref="CF44:CV44"/>
    <mergeCell ref="AN47:AS47"/>
    <mergeCell ref="AN42:AS42"/>
    <mergeCell ref="A43:AM43"/>
    <mergeCell ref="A45:AM45"/>
    <mergeCell ref="DN38:ED38"/>
    <mergeCell ref="EE33:ES33"/>
    <mergeCell ref="DN39:ED39"/>
    <mergeCell ref="CW39:DM39"/>
    <mergeCell ref="EE35:ES35"/>
    <mergeCell ref="EE38:ES38"/>
    <mergeCell ref="EE37:ES37"/>
    <mergeCell ref="EE36:ES36"/>
    <mergeCell ref="EE39:ES39"/>
    <mergeCell ref="CW38:DM38"/>
    <mergeCell ref="DN40:ED40"/>
    <mergeCell ref="DN42:ED42"/>
    <mergeCell ref="CW43:DM43"/>
    <mergeCell ref="DN43:ED43"/>
    <mergeCell ref="CW42:DM42"/>
    <mergeCell ref="DN41:ED41"/>
    <mergeCell ref="CW41:DM41"/>
    <mergeCell ref="CF66:CV66"/>
    <mergeCell ref="CF103:CV103"/>
    <mergeCell ref="CF90:CV90"/>
    <mergeCell ref="CF98:CV98"/>
    <mergeCell ref="CF81:CV81"/>
    <mergeCell ref="CF79:CV79"/>
    <mergeCell ref="CF93:CV93"/>
    <mergeCell ref="CF82:CV82"/>
    <mergeCell ref="CF100:CV100"/>
    <mergeCell ref="CF68:CV68"/>
    <mergeCell ref="CW71:DM71"/>
    <mergeCell ref="CX236:DJ236"/>
    <mergeCell ref="BU201:CG201"/>
    <mergeCell ref="CX150:DJ150"/>
    <mergeCell ref="CW99:DM99"/>
    <mergeCell ref="CX142:DJ142"/>
    <mergeCell ref="CH142:CW142"/>
    <mergeCell ref="CF105:CV105"/>
    <mergeCell ref="BU204:CG204"/>
    <mergeCell ref="BU210:CG210"/>
    <mergeCell ref="AQ229:BB229"/>
    <mergeCell ref="AQ227:BB228"/>
    <mergeCell ref="AQ231:BB231"/>
    <mergeCell ref="BC229:BT229"/>
    <mergeCell ref="AQ241:BB241"/>
    <mergeCell ref="AQ243:BB244"/>
    <mergeCell ref="CX238:DJ238"/>
    <mergeCell ref="BC230:BT230"/>
    <mergeCell ref="BC231:BT231"/>
    <mergeCell ref="BC250:BT250"/>
    <mergeCell ref="BC249:BT249"/>
    <mergeCell ref="A252:AJ252"/>
    <mergeCell ref="A251:AJ251"/>
    <mergeCell ref="AK249:AP249"/>
    <mergeCell ref="AQ249:BB249"/>
    <mergeCell ref="AQ251:BB251"/>
    <mergeCell ref="A243:AJ244"/>
    <mergeCell ref="A249:AJ249"/>
    <mergeCell ref="A250:AJ250"/>
    <mergeCell ref="A247:AJ247"/>
    <mergeCell ref="A245:AJ245"/>
    <mergeCell ref="A246:AJ246"/>
    <mergeCell ref="A248:AJ248"/>
    <mergeCell ref="AK241:AP241"/>
    <mergeCell ref="A227:AJ228"/>
    <mergeCell ref="A229:AJ229"/>
    <mergeCell ref="AK236:AP236"/>
    <mergeCell ref="A231:AJ231"/>
    <mergeCell ref="AK231:AP231"/>
    <mergeCell ref="AK230:AP230"/>
    <mergeCell ref="A235:AJ235"/>
    <mergeCell ref="A230:AJ230"/>
    <mergeCell ref="A240:AJ240"/>
    <mergeCell ref="BC227:BT228"/>
    <mergeCell ref="BU219:CG219"/>
    <mergeCell ref="BU217:CG217"/>
    <mergeCell ref="BC205:BR205"/>
    <mergeCell ref="BC219:BR219"/>
    <mergeCell ref="BU212:CG213"/>
    <mergeCell ref="BC220:BR220"/>
    <mergeCell ref="BC221:BT221"/>
    <mergeCell ref="BC222:BT222"/>
    <mergeCell ref="BC223:BT223"/>
    <mergeCell ref="A215:AJ215"/>
    <mergeCell ref="AQ217:BB217"/>
    <mergeCell ref="BC217:BR217"/>
    <mergeCell ref="AQ218:BB218"/>
    <mergeCell ref="BC218:BT218"/>
    <mergeCell ref="A216:AJ216"/>
    <mergeCell ref="A218:AJ218"/>
    <mergeCell ref="A217:AJ217"/>
    <mergeCell ref="A210:AJ210"/>
    <mergeCell ref="A205:AJ205"/>
    <mergeCell ref="A196:AJ196"/>
    <mergeCell ref="A195:AJ195"/>
    <mergeCell ref="A197:AJ197"/>
    <mergeCell ref="A201:AJ201"/>
    <mergeCell ref="A212:AJ213"/>
    <mergeCell ref="CI155:CW155"/>
    <mergeCell ref="CH157:CW157"/>
    <mergeCell ref="CH158:CW158"/>
    <mergeCell ref="BU155:CG155"/>
    <mergeCell ref="AQ195:BB195"/>
    <mergeCell ref="BC160:BT160"/>
    <mergeCell ref="BC181:BT181"/>
    <mergeCell ref="BC180:BT180"/>
    <mergeCell ref="BC179:BR179"/>
    <mergeCell ref="BC176:BT177"/>
    <mergeCell ref="BC167:BT168"/>
    <mergeCell ref="BU154:CG154"/>
    <mergeCell ref="A181:AJ181"/>
    <mergeCell ref="BC156:BR156"/>
    <mergeCell ref="BC162:BR162"/>
    <mergeCell ref="BC158:BR158"/>
    <mergeCell ref="BC161:BR161"/>
    <mergeCell ref="AQ181:BB181"/>
    <mergeCell ref="AQ180:BB180"/>
    <mergeCell ref="AK200:AP200"/>
    <mergeCell ref="AQ198:BB198"/>
    <mergeCell ref="AQ199:BB199"/>
    <mergeCell ref="AK198:AP198"/>
    <mergeCell ref="AK197:AP197"/>
    <mergeCell ref="AK196:AP196"/>
    <mergeCell ref="BC196:BT196"/>
    <mergeCell ref="AQ208:BB208"/>
    <mergeCell ref="AQ197:BB197"/>
    <mergeCell ref="BC197:BT197"/>
    <mergeCell ref="BC198:BT198"/>
    <mergeCell ref="AK201:AP201"/>
    <mergeCell ref="AK199:AP199"/>
    <mergeCell ref="BC199:BT199"/>
    <mergeCell ref="AQ209:BB209"/>
    <mergeCell ref="BC200:BT200"/>
    <mergeCell ref="AQ201:BB201"/>
    <mergeCell ref="AQ200:BB200"/>
    <mergeCell ref="AQ202:BB202"/>
    <mergeCell ref="AQ204:BB204"/>
    <mergeCell ref="AQ203:BB203"/>
    <mergeCell ref="BC203:BR203"/>
    <mergeCell ref="AQ205:BB205"/>
    <mergeCell ref="BC202:BT202"/>
    <mergeCell ref="AQ248:BB248"/>
    <mergeCell ref="AK245:AP245"/>
    <mergeCell ref="AK247:AP247"/>
    <mergeCell ref="AK246:AP246"/>
    <mergeCell ref="AK248:AP248"/>
    <mergeCell ref="AQ245:BB245"/>
    <mergeCell ref="AQ246:BB246"/>
    <mergeCell ref="AQ247:BB247"/>
    <mergeCell ref="AQ236:BB236"/>
    <mergeCell ref="AQ230:BB230"/>
    <mergeCell ref="AK222:AP222"/>
    <mergeCell ref="A203:AJ203"/>
    <mergeCell ref="A204:AJ204"/>
    <mergeCell ref="A226:BH226"/>
    <mergeCell ref="BC225:BT225"/>
    <mergeCell ref="BI226:CL226"/>
    <mergeCell ref="BU229:CG229"/>
    <mergeCell ref="AK204:AP204"/>
    <mergeCell ref="AQ237:BB237"/>
    <mergeCell ref="BC232:BR232"/>
    <mergeCell ref="BC234:BR234"/>
    <mergeCell ref="AK233:AP233"/>
    <mergeCell ref="AK234:AP234"/>
    <mergeCell ref="AK235:AP235"/>
    <mergeCell ref="AQ235:BB235"/>
    <mergeCell ref="BC235:BT235"/>
    <mergeCell ref="BC233:BR233"/>
    <mergeCell ref="AQ234:BB234"/>
    <mergeCell ref="AQ220:BB220"/>
    <mergeCell ref="AQ225:BB225"/>
    <mergeCell ref="AQ223:BB223"/>
    <mergeCell ref="AQ224:BB224"/>
    <mergeCell ref="AQ222:BB222"/>
    <mergeCell ref="AQ221:BB221"/>
    <mergeCell ref="AQ210:BB210"/>
    <mergeCell ref="AK217:AP217"/>
    <mergeCell ref="AQ212:BB213"/>
    <mergeCell ref="A219:AJ219"/>
    <mergeCell ref="AQ219:BB219"/>
    <mergeCell ref="AQ214:BB214"/>
    <mergeCell ref="AQ216:BB216"/>
    <mergeCell ref="AK212:AP213"/>
    <mergeCell ref="AQ215:BB215"/>
    <mergeCell ref="AK216:AP216"/>
    <mergeCell ref="A221:AJ221"/>
    <mergeCell ref="AK221:AP221"/>
    <mergeCell ref="A220:AJ220"/>
    <mergeCell ref="AK220:AP220"/>
    <mergeCell ref="AQ233:BB233"/>
    <mergeCell ref="AQ232:BB232"/>
    <mergeCell ref="A233:AJ233"/>
    <mergeCell ref="AK224:AP224"/>
    <mergeCell ref="AK225:AP225"/>
    <mergeCell ref="AK229:AP229"/>
    <mergeCell ref="AK227:AP228"/>
    <mergeCell ref="A225:AJ225"/>
    <mergeCell ref="A224:AJ224"/>
    <mergeCell ref="A232:AJ232"/>
    <mergeCell ref="CH208:CW208"/>
    <mergeCell ref="CH209:CW209"/>
    <mergeCell ref="DK210:DW210"/>
    <mergeCell ref="BC208:BT208"/>
    <mergeCell ref="CX209:DJ209"/>
    <mergeCell ref="CX208:DJ208"/>
    <mergeCell ref="DK209:DW209"/>
    <mergeCell ref="BU209:CG209"/>
    <mergeCell ref="BC224:BT224"/>
    <mergeCell ref="BC204:BR204"/>
    <mergeCell ref="BC212:BT213"/>
    <mergeCell ref="BU216:CG216"/>
    <mergeCell ref="BC216:BT216"/>
    <mergeCell ref="AK202:AP202"/>
    <mergeCell ref="AK215:AP215"/>
    <mergeCell ref="AK214:AP214"/>
    <mergeCell ref="BU203:CG203"/>
    <mergeCell ref="BU202:CG202"/>
    <mergeCell ref="BC214:BT214"/>
    <mergeCell ref="BC215:BT215"/>
    <mergeCell ref="BU214:CG214"/>
    <mergeCell ref="BU206:CG206"/>
    <mergeCell ref="BU207:CG207"/>
    <mergeCell ref="AK232:AP232"/>
    <mergeCell ref="AK208:AP208"/>
    <mergeCell ref="AK203:AP203"/>
    <mergeCell ref="AK219:AP219"/>
    <mergeCell ref="AK205:AP205"/>
    <mergeCell ref="AK209:AP209"/>
    <mergeCell ref="AK223:AP223"/>
    <mergeCell ref="AK210:AP210"/>
    <mergeCell ref="AK218:AP218"/>
    <mergeCell ref="A236:AJ236"/>
    <mergeCell ref="A237:AJ237"/>
    <mergeCell ref="A239:AJ239"/>
    <mergeCell ref="A238:AJ238"/>
    <mergeCell ref="A234:AJ234"/>
    <mergeCell ref="A182:AJ182"/>
    <mergeCell ref="A208:AJ208"/>
    <mergeCell ref="A214:AJ214"/>
    <mergeCell ref="A209:AJ209"/>
    <mergeCell ref="A202:AJ202"/>
    <mergeCell ref="A223:AJ223"/>
    <mergeCell ref="A199:AJ199"/>
    <mergeCell ref="A198:AJ198"/>
    <mergeCell ref="A200:AJ200"/>
    <mergeCell ref="BC192:BT193"/>
    <mergeCell ref="DK193:DW193"/>
    <mergeCell ref="AK192:AP193"/>
    <mergeCell ref="BU192:CG193"/>
    <mergeCell ref="AQ192:BB193"/>
    <mergeCell ref="CH193:CW193"/>
    <mergeCell ref="AK237:AP237"/>
    <mergeCell ref="A222:AJ222"/>
    <mergeCell ref="AK186:AP186"/>
    <mergeCell ref="AK180:AP180"/>
    <mergeCell ref="AK182:AP182"/>
    <mergeCell ref="A180:AJ180"/>
    <mergeCell ref="AK181:AP181"/>
    <mergeCell ref="AK184:AP184"/>
    <mergeCell ref="A192:AJ193"/>
    <mergeCell ref="AK183:AP183"/>
    <mergeCell ref="A183:AJ183"/>
    <mergeCell ref="AK188:AP188"/>
    <mergeCell ref="A186:AJ186"/>
    <mergeCell ref="A185:AJ185"/>
    <mergeCell ref="A187:AJ187"/>
    <mergeCell ref="A188:AJ188"/>
    <mergeCell ref="A184:AJ184"/>
    <mergeCell ref="AK187:AP187"/>
    <mergeCell ref="AK185:AP185"/>
    <mergeCell ref="AQ179:BB179"/>
    <mergeCell ref="AQ176:BB177"/>
    <mergeCell ref="AQ178:BB178"/>
    <mergeCell ref="AQ172:BB172"/>
    <mergeCell ref="BC172:BR172"/>
    <mergeCell ref="AK169:AP169"/>
    <mergeCell ref="AK170:AP170"/>
    <mergeCell ref="AQ169:BB169"/>
    <mergeCell ref="BC170:BR170"/>
    <mergeCell ref="AQ171:BB171"/>
    <mergeCell ref="BC169:BT169"/>
    <mergeCell ref="BC171:BT171"/>
    <mergeCell ref="AQ170:BB170"/>
    <mergeCell ref="AK172:AP172"/>
    <mergeCell ref="A179:AJ179"/>
    <mergeCell ref="BC173:BT173"/>
    <mergeCell ref="AQ174:BB174"/>
    <mergeCell ref="AQ173:BB173"/>
    <mergeCell ref="BC178:BT178"/>
    <mergeCell ref="BC174:BT174"/>
    <mergeCell ref="A175:CD175"/>
    <mergeCell ref="BU174:CG174"/>
    <mergeCell ref="AK179:AP179"/>
    <mergeCell ref="AK178:AP178"/>
    <mergeCell ref="AK176:AP177"/>
    <mergeCell ref="AK174:AP174"/>
    <mergeCell ref="AK173:AP173"/>
    <mergeCell ref="A155:AH155"/>
    <mergeCell ref="A172:AJ172"/>
    <mergeCell ref="A171:AJ171"/>
    <mergeCell ref="A165:AJ165"/>
    <mergeCell ref="A163:AJ163"/>
    <mergeCell ref="A169:AJ169"/>
    <mergeCell ref="A156:AJ156"/>
    <mergeCell ref="AQ156:BB156"/>
    <mergeCell ref="AK157:AP157"/>
    <mergeCell ref="A157:AJ157"/>
    <mergeCell ref="AQ157:BB157"/>
    <mergeCell ref="AK156:AP156"/>
    <mergeCell ref="A123:AJ123"/>
    <mergeCell ref="A132:AJ132"/>
    <mergeCell ref="A144:AJ144"/>
    <mergeCell ref="AK144:AP144"/>
    <mergeCell ref="AK138:AP138"/>
    <mergeCell ref="A138:AJ138"/>
    <mergeCell ref="AK128:AP128"/>
    <mergeCell ref="A142:AJ142"/>
    <mergeCell ref="AK139:AP139"/>
    <mergeCell ref="A126:AJ126"/>
    <mergeCell ref="BC139:BT139"/>
    <mergeCell ref="BC147:BT147"/>
    <mergeCell ref="BC149:BT149"/>
    <mergeCell ref="AQ139:BB139"/>
    <mergeCell ref="AQ140:BB140"/>
    <mergeCell ref="AQ141:BB141"/>
    <mergeCell ref="AQ142:BB142"/>
    <mergeCell ref="AQ143:BB143"/>
    <mergeCell ref="AQ146:BB146"/>
    <mergeCell ref="BC140:BT140"/>
    <mergeCell ref="BC130:BT130"/>
    <mergeCell ref="BC129:BR129"/>
    <mergeCell ref="AK131:AP131"/>
    <mergeCell ref="AQ131:BB131"/>
    <mergeCell ref="AK129:AP129"/>
    <mergeCell ref="AQ130:BB130"/>
    <mergeCell ref="BC128:BT128"/>
    <mergeCell ref="BC143:BT143"/>
    <mergeCell ref="BC144:BT144"/>
    <mergeCell ref="BC138:BT138"/>
    <mergeCell ref="A135:CF135"/>
    <mergeCell ref="BU139:CG139"/>
    <mergeCell ref="BU136:CG137"/>
    <mergeCell ref="AQ138:BB138"/>
    <mergeCell ref="AK136:AP137"/>
    <mergeCell ref="BC142:BT142"/>
    <mergeCell ref="A114:AM114"/>
    <mergeCell ref="AN114:AS114"/>
    <mergeCell ref="AT114:BI114"/>
    <mergeCell ref="BJ114:CE114"/>
    <mergeCell ref="BC124:BT124"/>
    <mergeCell ref="AQ123:BB123"/>
    <mergeCell ref="AK123:AP123"/>
    <mergeCell ref="AK124:AP124"/>
    <mergeCell ref="BC123:BT123"/>
    <mergeCell ref="AN106:AS106"/>
    <mergeCell ref="A104:AM104"/>
    <mergeCell ref="AN105:AS105"/>
    <mergeCell ref="AT108:BI108"/>
    <mergeCell ref="AN104:AS104"/>
    <mergeCell ref="AT104:BI104"/>
    <mergeCell ref="AN108:AS108"/>
    <mergeCell ref="A106:AM106"/>
    <mergeCell ref="AT105:BI105"/>
    <mergeCell ref="A108:AM108"/>
    <mergeCell ref="AT107:BI107"/>
    <mergeCell ref="AN107:AS107"/>
    <mergeCell ref="A107:AM107"/>
    <mergeCell ref="A115:AM115"/>
    <mergeCell ref="CF64:CV64"/>
    <mergeCell ref="A112:AM112"/>
    <mergeCell ref="AN112:AS112"/>
    <mergeCell ref="A105:AM105"/>
    <mergeCell ref="A111:AM111"/>
    <mergeCell ref="AN111:AS111"/>
    <mergeCell ref="AN110:AS110"/>
    <mergeCell ref="A109:AM109"/>
    <mergeCell ref="AT106:BI106"/>
    <mergeCell ref="A110:AM110"/>
    <mergeCell ref="BJ111:CE111"/>
    <mergeCell ref="AT78:BI78"/>
    <mergeCell ref="A78:AM78"/>
    <mergeCell ref="A85:AM85"/>
    <mergeCell ref="AT87:BI87"/>
    <mergeCell ref="AT86:BI86"/>
    <mergeCell ref="AN80:AS80"/>
    <mergeCell ref="AT82:BI82"/>
    <mergeCell ref="BJ108:CE108"/>
    <mergeCell ref="BJ109:CE109"/>
    <mergeCell ref="AT112:BI112"/>
    <mergeCell ref="AT111:BI111"/>
    <mergeCell ref="BJ112:CE112"/>
    <mergeCell ref="AT109:BI109"/>
    <mergeCell ref="AT110:BI110"/>
    <mergeCell ref="BJ110:CE110"/>
    <mergeCell ref="AN78:AS78"/>
    <mergeCell ref="A80:AM80"/>
    <mergeCell ref="AN88:AS88"/>
    <mergeCell ref="AN85:AS85"/>
    <mergeCell ref="AN81:AS81"/>
    <mergeCell ref="AN83:AS83"/>
    <mergeCell ref="AN84:AS84"/>
    <mergeCell ref="AT79:BI79"/>
    <mergeCell ref="A79:AM79"/>
    <mergeCell ref="AN79:AS79"/>
    <mergeCell ref="AT81:BI81"/>
    <mergeCell ref="A87:AK87"/>
    <mergeCell ref="A86:AK86"/>
    <mergeCell ref="AT94:BI94"/>
    <mergeCell ref="AT85:BI85"/>
    <mergeCell ref="AN89:AS89"/>
    <mergeCell ref="A92:AM92"/>
    <mergeCell ref="AN116:AS116"/>
    <mergeCell ref="CW114:DM114"/>
    <mergeCell ref="BJ113:CE113"/>
    <mergeCell ref="CW113:DM113"/>
    <mergeCell ref="AT116:BI116"/>
    <mergeCell ref="CF113:CV113"/>
    <mergeCell ref="AT115:BI115"/>
    <mergeCell ref="BJ115:CE115"/>
    <mergeCell ref="CF116:CV116"/>
    <mergeCell ref="CF114:CV114"/>
    <mergeCell ref="AN115:AS115"/>
    <mergeCell ref="AN113:AS113"/>
    <mergeCell ref="CF111:CV111"/>
    <mergeCell ref="CF112:CV112"/>
    <mergeCell ref="AT113:BI113"/>
    <mergeCell ref="CF115:CV115"/>
    <mergeCell ref="AN67:AS67"/>
    <mergeCell ref="AN109:AS109"/>
    <mergeCell ref="A113:AM113"/>
    <mergeCell ref="A118:FJ118"/>
    <mergeCell ref="A116:AM116"/>
    <mergeCell ref="EE116:ES116"/>
    <mergeCell ref="DN114:ED114"/>
    <mergeCell ref="EE114:ES114"/>
    <mergeCell ref="CW116:DM116"/>
    <mergeCell ref="CW110:DM110"/>
    <mergeCell ref="AN71:AS71"/>
    <mergeCell ref="AN68:AS68"/>
    <mergeCell ref="A62:AM62"/>
    <mergeCell ref="A71:AM71"/>
    <mergeCell ref="AN63:AS63"/>
    <mergeCell ref="AN64:AS64"/>
    <mergeCell ref="AN65:AS65"/>
    <mergeCell ref="AN69:AS69"/>
    <mergeCell ref="A64:AM64"/>
    <mergeCell ref="A68:AM68"/>
    <mergeCell ref="AN59:AS59"/>
    <mergeCell ref="A61:AM61"/>
    <mergeCell ref="A72:AM72"/>
    <mergeCell ref="A65:AM65"/>
    <mergeCell ref="AN70:AS70"/>
    <mergeCell ref="A67:AM67"/>
    <mergeCell ref="A70:AM70"/>
    <mergeCell ref="A69:AM69"/>
    <mergeCell ref="AN66:AS66"/>
    <mergeCell ref="A66:AM66"/>
    <mergeCell ref="A63:AM63"/>
    <mergeCell ref="A60:AM60"/>
    <mergeCell ref="AN60:AS60"/>
    <mergeCell ref="AN62:AS62"/>
    <mergeCell ref="AN61:AS61"/>
    <mergeCell ref="A44:AM44"/>
    <mergeCell ref="A54:AM54"/>
    <mergeCell ref="A59:AM59"/>
    <mergeCell ref="A56:AM56"/>
    <mergeCell ref="A57:AM57"/>
    <mergeCell ref="A53:AM53"/>
    <mergeCell ref="A55:AM55"/>
    <mergeCell ref="A50:AM50"/>
    <mergeCell ref="A49:AM49"/>
    <mergeCell ref="A46:AM46"/>
    <mergeCell ref="A47:AM47"/>
    <mergeCell ref="AN58:AS58"/>
    <mergeCell ref="A51:AM51"/>
    <mergeCell ref="AN51:AS51"/>
    <mergeCell ref="A52:AM52"/>
    <mergeCell ref="A58:AM58"/>
    <mergeCell ref="AN52:AS52"/>
    <mergeCell ref="AN50:AS50"/>
    <mergeCell ref="AN53:AS53"/>
    <mergeCell ref="AN57:AS57"/>
    <mergeCell ref="AN76:AS76"/>
    <mergeCell ref="AN73:AS73"/>
    <mergeCell ref="A75:AM75"/>
    <mergeCell ref="A73:AM73"/>
    <mergeCell ref="AN74:AS74"/>
    <mergeCell ref="A76:AM76"/>
    <mergeCell ref="AN75:AS75"/>
    <mergeCell ref="A74:AM74"/>
    <mergeCell ref="AN77:AS77"/>
    <mergeCell ref="AT92:BI92"/>
    <mergeCell ref="A77:AM77"/>
    <mergeCell ref="A89:AM89"/>
    <mergeCell ref="A90:AM90"/>
    <mergeCell ref="A88:AM88"/>
    <mergeCell ref="A81:AM81"/>
    <mergeCell ref="A82:AM82"/>
    <mergeCell ref="A83:AM83"/>
    <mergeCell ref="A84:AM84"/>
    <mergeCell ref="AN92:AS92"/>
    <mergeCell ref="AN93:AS93"/>
    <mergeCell ref="A93:AM93"/>
    <mergeCell ref="A94:AK94"/>
    <mergeCell ref="A100:AM100"/>
    <mergeCell ref="A103:AM103"/>
    <mergeCell ref="A95:AK95"/>
    <mergeCell ref="AT96:BI96"/>
    <mergeCell ref="A96:AK96"/>
    <mergeCell ref="AT95:BI95"/>
    <mergeCell ref="A101:AM101"/>
    <mergeCell ref="A99:AM99"/>
    <mergeCell ref="AN99:AS99"/>
    <mergeCell ref="AN97:AS97"/>
    <mergeCell ref="CF104:CV104"/>
    <mergeCell ref="BJ105:CE105"/>
    <mergeCell ref="BJ106:CE106"/>
    <mergeCell ref="A97:AM97"/>
    <mergeCell ref="CF106:CV106"/>
    <mergeCell ref="BJ98:CE98"/>
    <mergeCell ref="AT100:BI100"/>
    <mergeCell ref="AN100:AS100"/>
    <mergeCell ref="A98:AK98"/>
    <mergeCell ref="A102:AM102"/>
    <mergeCell ref="AN101:AS101"/>
    <mergeCell ref="CF101:CV101"/>
    <mergeCell ref="AT103:BI103"/>
    <mergeCell ref="BJ103:CE103"/>
    <mergeCell ref="AT102:BI102"/>
    <mergeCell ref="AN102:AS102"/>
    <mergeCell ref="AN103:AS103"/>
    <mergeCell ref="CF107:CV107"/>
    <mergeCell ref="AT101:BI101"/>
    <mergeCell ref="BJ96:CE96"/>
    <mergeCell ref="BJ107:CE107"/>
    <mergeCell ref="BJ100:CE100"/>
    <mergeCell ref="BJ104:CE104"/>
    <mergeCell ref="BJ102:CE102"/>
    <mergeCell ref="BJ101:CE101"/>
    <mergeCell ref="BJ99:CE99"/>
    <mergeCell ref="CF99:CV99"/>
    <mergeCell ref="CW73:DM73"/>
    <mergeCell ref="CF85:CV85"/>
    <mergeCell ref="CF88:CV88"/>
    <mergeCell ref="CF77:CV77"/>
    <mergeCell ref="CF75:CV75"/>
    <mergeCell ref="CF80:CV80"/>
    <mergeCell ref="CF83:CV83"/>
    <mergeCell ref="CW83:DM83"/>
    <mergeCell ref="CF76:CV76"/>
    <mergeCell ref="AT62:BI62"/>
    <mergeCell ref="AT77:BI77"/>
    <mergeCell ref="AT75:BI75"/>
    <mergeCell ref="AT70:BI70"/>
    <mergeCell ref="AT72:BI72"/>
    <mergeCell ref="AT71:BI71"/>
    <mergeCell ref="AT63:BI63"/>
    <mergeCell ref="AT65:BI65"/>
    <mergeCell ref="AT64:BI64"/>
    <mergeCell ref="AT73:BI73"/>
    <mergeCell ref="AT67:BI67"/>
    <mergeCell ref="CF69:CV69"/>
    <mergeCell ref="AT69:BI69"/>
    <mergeCell ref="CF102:CV102"/>
    <mergeCell ref="BJ69:CE69"/>
    <mergeCell ref="AT68:BI68"/>
    <mergeCell ref="AT88:BI88"/>
    <mergeCell ref="CF73:CV73"/>
    <mergeCell ref="AT93:BI93"/>
    <mergeCell ref="AT84:BI84"/>
    <mergeCell ref="BJ116:CE116"/>
    <mergeCell ref="BU119:CG120"/>
    <mergeCell ref="CH122:CW122"/>
    <mergeCell ref="BC121:BT121"/>
    <mergeCell ref="BU121:CG121"/>
    <mergeCell ref="BC119:BT120"/>
    <mergeCell ref="A117:FG117"/>
    <mergeCell ref="CX120:DJ120"/>
    <mergeCell ref="BU122:CG122"/>
    <mergeCell ref="BC122:BT122"/>
    <mergeCell ref="EX133:FJ133"/>
    <mergeCell ref="CX126:DJ126"/>
    <mergeCell ref="CX123:DJ123"/>
    <mergeCell ref="EX122:FJ122"/>
    <mergeCell ref="EX123:FJ123"/>
    <mergeCell ref="CX122:DJ122"/>
    <mergeCell ref="CX127:DJ127"/>
    <mergeCell ref="DK125:DW125"/>
    <mergeCell ref="DX130:EJ130"/>
    <mergeCell ref="DK127:DW127"/>
    <mergeCell ref="EK148:EW148"/>
    <mergeCell ref="EX147:FJ147"/>
    <mergeCell ref="EX137:FJ137"/>
    <mergeCell ref="EK137:EW137"/>
    <mergeCell ref="EK140:EW140"/>
    <mergeCell ref="EK138:EW138"/>
    <mergeCell ref="EX139:FJ139"/>
    <mergeCell ref="EK139:EW139"/>
    <mergeCell ref="EX138:FJ138"/>
    <mergeCell ref="EX140:FJ140"/>
    <mergeCell ref="EX142:FJ142"/>
    <mergeCell ref="EX141:FG141"/>
    <mergeCell ref="EX143:FJ143"/>
    <mergeCell ref="EX150:FJ150"/>
    <mergeCell ref="EX146:FJ146"/>
    <mergeCell ref="EX148:FJ148"/>
    <mergeCell ref="EX149:FJ149"/>
    <mergeCell ref="EX144:FJ144"/>
    <mergeCell ref="AQ182:BB182"/>
    <mergeCell ref="EK144:EW144"/>
    <mergeCell ref="EK155:EW155"/>
    <mergeCell ref="EK146:EW146"/>
    <mergeCell ref="EK147:EW147"/>
    <mergeCell ref="EK149:EW149"/>
    <mergeCell ref="EK145:EW145"/>
    <mergeCell ref="EK151:EW151"/>
    <mergeCell ref="EK152:EW152"/>
    <mergeCell ref="BU182:CG182"/>
    <mergeCell ref="A176:AJ177"/>
    <mergeCell ref="A178:AJ178"/>
    <mergeCell ref="A161:AJ161"/>
    <mergeCell ref="A167:AJ168"/>
    <mergeCell ref="A164:AJ164"/>
    <mergeCell ref="A173:AJ173"/>
    <mergeCell ref="A174:AJ174"/>
    <mergeCell ref="EK204:EW204"/>
    <mergeCell ref="EK195:EW195"/>
    <mergeCell ref="EK194:EW194"/>
    <mergeCell ref="EK203:EW203"/>
    <mergeCell ref="EK197:EW197"/>
    <mergeCell ref="EK199:EW199"/>
    <mergeCell ref="EK202:EW202"/>
    <mergeCell ref="EK200:EW200"/>
    <mergeCell ref="EK201:EW201"/>
    <mergeCell ref="EK196:EW196"/>
    <mergeCell ref="BU200:CG200"/>
    <mergeCell ref="BC195:BT195"/>
    <mergeCell ref="CX195:DJ195"/>
    <mergeCell ref="CX198:DJ198"/>
    <mergeCell ref="BU196:CG196"/>
    <mergeCell ref="BU199:CG199"/>
    <mergeCell ref="BU198:CG198"/>
    <mergeCell ref="CX200:DJ200"/>
    <mergeCell ref="CH200:CW200"/>
    <mergeCell ref="DX199:EJ199"/>
    <mergeCell ref="BU197:CG197"/>
    <mergeCell ref="DX198:EJ198"/>
    <mergeCell ref="CX199:DJ199"/>
    <mergeCell ref="CH197:CW197"/>
    <mergeCell ref="CH199:CW199"/>
    <mergeCell ref="CX197:DJ197"/>
    <mergeCell ref="DK195:DW195"/>
    <mergeCell ref="CX194:DJ194"/>
    <mergeCell ref="BU195:CG195"/>
    <mergeCell ref="AK194:AP194"/>
    <mergeCell ref="CH194:CW194"/>
    <mergeCell ref="CH195:CW195"/>
    <mergeCell ref="AQ194:BB194"/>
    <mergeCell ref="DK194:DW194"/>
    <mergeCell ref="BU194:CG194"/>
    <mergeCell ref="AQ196:BB196"/>
    <mergeCell ref="AQ187:BB187"/>
    <mergeCell ref="AK195:AP195"/>
    <mergeCell ref="AK189:AP189"/>
    <mergeCell ref="AQ188:BB188"/>
    <mergeCell ref="A191:FJ191"/>
    <mergeCell ref="A189:AJ189"/>
    <mergeCell ref="A194:AJ194"/>
    <mergeCell ref="BU189:CG189"/>
    <mergeCell ref="CH189:CW189"/>
    <mergeCell ref="AQ186:BB186"/>
    <mergeCell ref="AQ189:BB189"/>
    <mergeCell ref="CH186:CW186"/>
    <mergeCell ref="BC186:BR186"/>
    <mergeCell ref="BC188:BR188"/>
    <mergeCell ref="BU187:CG187"/>
    <mergeCell ref="BU188:CG188"/>
    <mergeCell ref="BC189:BR189"/>
    <mergeCell ref="BU186:CG186"/>
    <mergeCell ref="BU183:CG183"/>
    <mergeCell ref="CH182:CW182"/>
    <mergeCell ref="BU180:CG180"/>
    <mergeCell ref="CH176:EJ176"/>
    <mergeCell ref="DX179:EJ179"/>
    <mergeCell ref="CX181:DJ181"/>
    <mergeCell ref="BU181:CG181"/>
    <mergeCell ref="BU176:CG177"/>
    <mergeCell ref="CH180:CW180"/>
    <mergeCell ref="DK181:DW181"/>
    <mergeCell ref="BC141:BT141"/>
    <mergeCell ref="BU147:CG147"/>
    <mergeCell ref="CX145:DJ145"/>
    <mergeCell ref="CH147:CW147"/>
    <mergeCell ref="CX143:DJ143"/>
    <mergeCell ref="CH141:CW141"/>
    <mergeCell ref="CX144:DJ144"/>
    <mergeCell ref="BU142:CG142"/>
    <mergeCell ref="CX147:DJ147"/>
    <mergeCell ref="BU146:CG146"/>
    <mergeCell ref="AQ149:BB149"/>
    <mergeCell ref="BC145:BT145"/>
    <mergeCell ref="BC146:BT146"/>
    <mergeCell ref="AQ148:BB148"/>
    <mergeCell ref="AQ147:BB147"/>
    <mergeCell ref="CX149:DJ149"/>
    <mergeCell ref="CH154:CW154"/>
    <mergeCell ref="CX154:DJ154"/>
    <mergeCell ref="BC148:BT148"/>
    <mergeCell ref="DX152:EJ152"/>
    <mergeCell ref="DX151:EJ151"/>
    <mergeCell ref="DX154:EJ154"/>
    <mergeCell ref="ET102:FJ102"/>
    <mergeCell ref="ET107:FJ107"/>
    <mergeCell ref="EX121:FJ121"/>
    <mergeCell ref="ET103:FJ103"/>
    <mergeCell ref="DN116:ED116"/>
    <mergeCell ref="DN111:ED111"/>
    <mergeCell ref="EE106:ES106"/>
    <mergeCell ref="AK132:AP132"/>
    <mergeCell ref="CW115:DM115"/>
    <mergeCell ref="EK131:EW131"/>
    <mergeCell ref="CX121:DJ121"/>
    <mergeCell ref="DX120:EJ120"/>
    <mergeCell ref="CH128:CW128"/>
    <mergeCell ref="CH125:CW125"/>
    <mergeCell ref="BC127:BT127"/>
    <mergeCell ref="AT119:BB120"/>
    <mergeCell ref="AQ122:BB122"/>
    <mergeCell ref="CW108:DM108"/>
    <mergeCell ref="CH129:CW129"/>
    <mergeCell ref="CH131:CW131"/>
    <mergeCell ref="CH133:CW133"/>
    <mergeCell ref="CX125:DJ125"/>
    <mergeCell ref="CX133:DJ133"/>
    <mergeCell ref="CX130:DJ130"/>
    <mergeCell ref="CX128:DJ128"/>
    <mergeCell ref="CX132:DJ132"/>
    <mergeCell ref="CX129:DJ129"/>
    <mergeCell ref="BU133:CG133"/>
    <mergeCell ref="CH132:CW132"/>
    <mergeCell ref="BU132:CG132"/>
    <mergeCell ref="BU130:CG130"/>
    <mergeCell ref="BU131:CG131"/>
    <mergeCell ref="CH130:CW130"/>
    <mergeCell ref="A127:AJ127"/>
    <mergeCell ref="AK126:AP126"/>
    <mergeCell ref="AQ127:BB127"/>
    <mergeCell ref="AQ126:BB126"/>
    <mergeCell ref="AK127:AP127"/>
    <mergeCell ref="A130:AJ130"/>
    <mergeCell ref="BU128:CG128"/>
    <mergeCell ref="A128:AJ128"/>
    <mergeCell ref="ET82:FJ82"/>
    <mergeCell ref="CF109:CV109"/>
    <mergeCell ref="DN89:ED89"/>
    <mergeCell ref="EE94:ES94"/>
    <mergeCell ref="EE91:ES91"/>
    <mergeCell ref="EE96:ES96"/>
    <mergeCell ref="A119:AJ120"/>
    <mergeCell ref="ET78:FJ78"/>
    <mergeCell ref="EE81:ES81"/>
    <mergeCell ref="EE86:ES86"/>
    <mergeCell ref="EE85:ES85"/>
    <mergeCell ref="ET85:FJ85"/>
    <mergeCell ref="ET81:FJ81"/>
    <mergeCell ref="EE83:ES83"/>
    <mergeCell ref="ET83:FJ83"/>
    <mergeCell ref="EE84:ES84"/>
    <mergeCell ref="EE78:ES78"/>
    <mergeCell ref="ET62:FJ62"/>
    <mergeCell ref="EE72:ES72"/>
    <mergeCell ref="EE70:ES70"/>
    <mergeCell ref="EE69:ES69"/>
    <mergeCell ref="EE67:ES67"/>
    <mergeCell ref="EE68:ES68"/>
    <mergeCell ref="EE62:ES62"/>
    <mergeCell ref="EE71:ES71"/>
    <mergeCell ref="ET80:FJ80"/>
    <mergeCell ref="ET79:FH79"/>
    <mergeCell ref="ET63:FG63"/>
    <mergeCell ref="ET64:FJ64"/>
    <mergeCell ref="ET70:FH70"/>
    <mergeCell ref="ET69:FH69"/>
    <mergeCell ref="ET71:FH71"/>
    <mergeCell ref="ET68:FJ68"/>
    <mergeCell ref="ET76:FJ76"/>
    <mergeCell ref="ET75:FG75"/>
    <mergeCell ref="EE73:ES73"/>
    <mergeCell ref="ET66:FJ66"/>
    <mergeCell ref="ET77:FJ77"/>
    <mergeCell ref="EE74:ES74"/>
    <mergeCell ref="EE75:ES75"/>
    <mergeCell ref="CW77:DM77"/>
    <mergeCell ref="DN77:ED77"/>
    <mergeCell ref="CW74:DM74"/>
    <mergeCell ref="ET61:FJ61"/>
    <mergeCell ref="EE64:ES64"/>
    <mergeCell ref="ET73:FJ73"/>
    <mergeCell ref="ET72:FG72"/>
    <mergeCell ref="ET67:FJ67"/>
    <mergeCell ref="ET65:FJ65"/>
    <mergeCell ref="EE65:ES65"/>
    <mergeCell ref="CW76:DM76"/>
    <mergeCell ref="DN74:ED74"/>
    <mergeCell ref="DN75:ED75"/>
    <mergeCell ref="DN76:ED76"/>
    <mergeCell ref="CW75:DM75"/>
    <mergeCell ref="CW112:DM112"/>
    <mergeCell ref="CX124:DJ124"/>
    <mergeCell ref="CH119:EJ119"/>
    <mergeCell ref="CH120:CW120"/>
    <mergeCell ref="CH121:CW121"/>
    <mergeCell ref="EE112:ES112"/>
    <mergeCell ref="DK120:DW120"/>
    <mergeCell ref="DX123:EJ123"/>
    <mergeCell ref="EK123:EW123"/>
    <mergeCell ref="DX121:EJ121"/>
    <mergeCell ref="CF108:CV108"/>
    <mergeCell ref="EE97:ES97"/>
    <mergeCell ref="DN98:ED98"/>
    <mergeCell ref="DN95:ED95"/>
    <mergeCell ref="CW106:DM106"/>
    <mergeCell ref="EE98:ES98"/>
    <mergeCell ref="EE99:ES99"/>
    <mergeCell ref="DN102:ED102"/>
    <mergeCell ref="CW95:DM95"/>
    <mergeCell ref="EE95:ES95"/>
    <mergeCell ref="CW72:DM72"/>
    <mergeCell ref="EE82:ES82"/>
    <mergeCell ref="EE80:ES80"/>
    <mergeCell ref="CW85:DM85"/>
    <mergeCell ref="EE76:ES76"/>
    <mergeCell ref="DN72:ED72"/>
    <mergeCell ref="EE79:ES79"/>
    <mergeCell ref="DN73:ED73"/>
    <mergeCell ref="DN80:ED80"/>
    <mergeCell ref="DN81:ED81"/>
    <mergeCell ref="AK119:AP120"/>
    <mergeCell ref="A121:AJ121"/>
    <mergeCell ref="AQ121:BB121"/>
    <mergeCell ref="A122:AJ122"/>
    <mergeCell ref="AK121:AP121"/>
    <mergeCell ref="AK122:AP122"/>
    <mergeCell ref="DN110:ED110"/>
    <mergeCell ref="DN108:ED108"/>
    <mergeCell ref="ET74:FG74"/>
    <mergeCell ref="ET99:FJ99"/>
    <mergeCell ref="ET86:FJ86"/>
    <mergeCell ref="ET100:FG100"/>
    <mergeCell ref="ET96:FJ96"/>
    <mergeCell ref="ET97:FJ97"/>
    <mergeCell ref="ET98:FJ98"/>
    <mergeCell ref="EE77:ES77"/>
    <mergeCell ref="ET91:FJ91"/>
    <mergeCell ref="ET89:FJ89"/>
    <mergeCell ref="ET87:FJ87"/>
    <mergeCell ref="ET88:FJ88"/>
    <mergeCell ref="ET95:FJ95"/>
    <mergeCell ref="DN94:ED94"/>
    <mergeCell ref="EE87:ES87"/>
    <mergeCell ref="EE88:ES88"/>
    <mergeCell ref="ET90:FJ90"/>
    <mergeCell ref="ET93:FJ93"/>
    <mergeCell ref="EE93:ES93"/>
    <mergeCell ref="DN93:ED93"/>
    <mergeCell ref="DN92:ED92"/>
    <mergeCell ref="EE92:ES92"/>
    <mergeCell ref="ET92:FJ92"/>
    <mergeCell ref="CW111:DM111"/>
    <mergeCell ref="EE103:ES103"/>
    <mergeCell ref="EE110:ES110"/>
    <mergeCell ref="EE107:ES107"/>
    <mergeCell ref="EE108:ES108"/>
    <mergeCell ref="CW104:DM104"/>
    <mergeCell ref="CW105:DM105"/>
    <mergeCell ref="DN109:ED109"/>
    <mergeCell ref="EE109:ES109"/>
    <mergeCell ref="DK122:DW122"/>
    <mergeCell ref="DK124:DW124"/>
    <mergeCell ref="EK122:EW122"/>
    <mergeCell ref="EK121:EW121"/>
    <mergeCell ref="DX122:EJ122"/>
    <mergeCell ref="DK121:DW121"/>
    <mergeCell ref="DK123:DW123"/>
    <mergeCell ref="BC236:BT236"/>
    <mergeCell ref="BC237:BT237"/>
    <mergeCell ref="BC241:BT241"/>
    <mergeCell ref="BC243:BT244"/>
    <mergeCell ref="BC239:BT239"/>
    <mergeCell ref="BC238:BT238"/>
    <mergeCell ref="CH250:CW250"/>
    <mergeCell ref="DK252:DW252"/>
    <mergeCell ref="DK251:DW251"/>
    <mergeCell ref="DK250:DW250"/>
    <mergeCell ref="A258:AJ258"/>
    <mergeCell ref="A253:AJ253"/>
    <mergeCell ref="A254:BH254"/>
    <mergeCell ref="AK253:AP253"/>
    <mergeCell ref="BC258:BT258"/>
    <mergeCell ref="AK258:AP258"/>
    <mergeCell ref="AK256:AP257"/>
    <mergeCell ref="A256:AJ257"/>
    <mergeCell ref="AQ256:BB257"/>
    <mergeCell ref="BC253:BT253"/>
    <mergeCell ref="A260:AJ260"/>
    <mergeCell ref="AQ260:BB260"/>
    <mergeCell ref="AK260:AP260"/>
    <mergeCell ref="A259:AJ259"/>
    <mergeCell ref="AK259:AP259"/>
    <mergeCell ref="AQ259:BB259"/>
    <mergeCell ref="A262:AJ262"/>
    <mergeCell ref="BC262:BR262"/>
    <mergeCell ref="AQ262:BB262"/>
    <mergeCell ref="A261:AJ261"/>
    <mergeCell ref="AQ261:BB261"/>
    <mergeCell ref="AK261:AP261"/>
    <mergeCell ref="AK262:AP262"/>
    <mergeCell ref="AQ263:BB263"/>
    <mergeCell ref="BC264:BT264"/>
    <mergeCell ref="BC263:BR263"/>
    <mergeCell ref="AQ264:BB264"/>
    <mergeCell ref="BC265:BT265"/>
    <mergeCell ref="AK264:AP264"/>
    <mergeCell ref="BU264:CG264"/>
    <mergeCell ref="AK267:AP267"/>
    <mergeCell ref="AK265:AP265"/>
    <mergeCell ref="AK266:AP266"/>
    <mergeCell ref="BU267:CG267"/>
    <mergeCell ref="BC266:BT266"/>
    <mergeCell ref="BC267:BT267"/>
    <mergeCell ref="A265:AJ265"/>
    <mergeCell ref="A267:AJ267"/>
    <mergeCell ref="AQ275:BB276"/>
    <mergeCell ref="A269:AJ269"/>
    <mergeCell ref="A271:AJ271"/>
    <mergeCell ref="AQ265:BB265"/>
    <mergeCell ref="AQ269:BB269"/>
    <mergeCell ref="AQ266:BB266"/>
    <mergeCell ref="AQ268:BB268"/>
    <mergeCell ref="A273:AJ273"/>
    <mergeCell ref="A283:AJ283"/>
    <mergeCell ref="A278:AJ278"/>
    <mergeCell ref="A280:AJ280"/>
    <mergeCell ref="A266:AJ266"/>
    <mergeCell ref="AK277:AP277"/>
    <mergeCell ref="AK278:AP278"/>
    <mergeCell ref="AK279:AP279"/>
    <mergeCell ref="AQ277:BB277"/>
    <mergeCell ref="AQ279:BB279"/>
    <mergeCell ref="AQ278:BB278"/>
    <mergeCell ref="DX296:EJ296"/>
    <mergeCell ref="DX301:EJ301"/>
    <mergeCell ref="CH295:CW295"/>
    <mergeCell ref="CH291:CW291"/>
    <mergeCell ref="DK292:DW292"/>
    <mergeCell ref="DX300:EJ300"/>
    <mergeCell ref="DX292:EJ292"/>
    <mergeCell ref="DK296:DW296"/>
    <mergeCell ref="CX298:DJ298"/>
    <mergeCell ref="CX300:DJ300"/>
    <mergeCell ref="DK303:DW303"/>
    <mergeCell ref="EX307:FJ307"/>
    <mergeCell ref="EX302:FJ302"/>
    <mergeCell ref="EK307:EW307"/>
    <mergeCell ref="DK307:DW307"/>
    <mergeCell ref="DK302:DW302"/>
    <mergeCell ref="CH306:EJ306"/>
    <mergeCell ref="DX307:EJ307"/>
    <mergeCell ref="EK303:EW303"/>
    <mergeCell ref="EK302:EW302"/>
    <mergeCell ref="CH310:CW310"/>
    <mergeCell ref="A308:AJ308"/>
    <mergeCell ref="AK308:AP308"/>
    <mergeCell ref="AQ310:BB310"/>
    <mergeCell ref="AQ308:BB308"/>
    <mergeCell ref="AK309:AP309"/>
    <mergeCell ref="AQ309:BB309"/>
    <mergeCell ref="A310:AJ310"/>
    <mergeCell ref="AK310:AP310"/>
    <mergeCell ref="A309:AJ309"/>
    <mergeCell ref="EX310:FJ310"/>
    <mergeCell ref="DK308:DW308"/>
    <mergeCell ref="EX309:FJ309"/>
    <mergeCell ref="CX308:DJ308"/>
    <mergeCell ref="DK309:DW309"/>
    <mergeCell ref="EX308:FJ308"/>
    <mergeCell ref="EK310:EW310"/>
    <mergeCell ref="EK309:EW309"/>
    <mergeCell ref="DX309:EJ309"/>
    <mergeCell ref="CX309:DJ309"/>
    <mergeCell ref="A301:AJ301"/>
    <mergeCell ref="AK301:AP301"/>
    <mergeCell ref="A302:AJ302"/>
    <mergeCell ref="AK302:AP302"/>
    <mergeCell ref="DX303:EJ303"/>
    <mergeCell ref="A294:AJ294"/>
    <mergeCell ref="AQ290:BB290"/>
    <mergeCell ref="A290:AJ290"/>
    <mergeCell ref="A291:AJ291"/>
    <mergeCell ref="DX291:EJ291"/>
    <mergeCell ref="DK291:DW291"/>
    <mergeCell ref="DX293:EJ293"/>
    <mergeCell ref="DX294:EJ294"/>
    <mergeCell ref="DK294:DW294"/>
    <mergeCell ref="BC291:BT291"/>
    <mergeCell ref="BC288:BR288"/>
    <mergeCell ref="BC285:BT285"/>
    <mergeCell ref="BC290:BT290"/>
    <mergeCell ref="BC289:BR289"/>
    <mergeCell ref="BC287:BT287"/>
    <mergeCell ref="A288:AJ288"/>
    <mergeCell ref="AK286:AP286"/>
    <mergeCell ref="AQ285:BB285"/>
    <mergeCell ref="A285:AJ285"/>
    <mergeCell ref="AK285:AP285"/>
    <mergeCell ref="AQ287:BB287"/>
    <mergeCell ref="AK287:AP287"/>
    <mergeCell ref="A287:AJ287"/>
    <mergeCell ref="AQ280:BB280"/>
    <mergeCell ref="AK280:AP280"/>
    <mergeCell ref="AQ283:BB283"/>
    <mergeCell ref="A284:AJ284"/>
    <mergeCell ref="AK282:AP282"/>
    <mergeCell ref="AQ282:BB282"/>
    <mergeCell ref="AQ281:BB281"/>
    <mergeCell ref="AK281:AP281"/>
    <mergeCell ref="AK283:AP283"/>
    <mergeCell ref="AK284:AP284"/>
    <mergeCell ref="BC284:BT284"/>
    <mergeCell ref="BC281:BT281"/>
    <mergeCell ref="BC282:BT282"/>
    <mergeCell ref="BC280:BT280"/>
    <mergeCell ref="BC283:BT283"/>
    <mergeCell ref="BU283:CG283"/>
    <mergeCell ref="BU281:CG281"/>
    <mergeCell ref="BU282:CG282"/>
    <mergeCell ref="BC279:BT279"/>
    <mergeCell ref="BU279:CG279"/>
    <mergeCell ref="EX277:FJ277"/>
    <mergeCell ref="EX279:FJ279"/>
    <mergeCell ref="EX278:FJ278"/>
    <mergeCell ref="CH279:CW279"/>
    <mergeCell ref="EK277:EW277"/>
    <mergeCell ref="DX278:EJ278"/>
    <mergeCell ref="CX279:DJ279"/>
    <mergeCell ref="DK278:DW278"/>
    <mergeCell ref="DK277:DW277"/>
    <mergeCell ref="CH277:CW277"/>
    <mergeCell ref="BC277:BT277"/>
    <mergeCell ref="BU277:CG277"/>
    <mergeCell ref="BU280:CG280"/>
    <mergeCell ref="BC278:BT278"/>
    <mergeCell ref="BU278:CG278"/>
    <mergeCell ref="EX267:FJ267"/>
    <mergeCell ref="EX276:FJ276"/>
    <mergeCell ref="CX272:DJ272"/>
    <mergeCell ref="CH276:CW276"/>
    <mergeCell ref="A274:FJ274"/>
    <mergeCell ref="BU275:CG276"/>
    <mergeCell ref="DX276:EJ276"/>
    <mergeCell ref="EK276:EW276"/>
    <mergeCell ref="DX272:EJ272"/>
    <mergeCell ref="BU272:CG272"/>
    <mergeCell ref="DX270:EJ270"/>
    <mergeCell ref="EK266:EW266"/>
    <mergeCell ref="EK270:EW270"/>
    <mergeCell ref="DX271:EJ271"/>
    <mergeCell ref="EK267:EW267"/>
    <mergeCell ref="DX267:EJ267"/>
    <mergeCell ref="DX269:EJ269"/>
    <mergeCell ref="EK268:EW268"/>
    <mergeCell ref="DX266:EJ266"/>
    <mergeCell ref="DK267:DW267"/>
    <mergeCell ref="DK269:DW269"/>
    <mergeCell ref="CX266:DJ266"/>
    <mergeCell ref="DK268:DW268"/>
    <mergeCell ref="CX269:DJ269"/>
    <mergeCell ref="CX268:DJ268"/>
    <mergeCell ref="CX267:DJ267"/>
    <mergeCell ref="BC275:BT276"/>
    <mergeCell ref="BC272:BR272"/>
    <mergeCell ref="AK269:AP269"/>
    <mergeCell ref="AK271:AP271"/>
    <mergeCell ref="BC270:BI270"/>
    <mergeCell ref="AK275:AP276"/>
    <mergeCell ref="AK272:AP272"/>
    <mergeCell ref="AQ271:BB271"/>
    <mergeCell ref="BC271:BR271"/>
    <mergeCell ref="AQ272:BB272"/>
    <mergeCell ref="A263:AJ263"/>
    <mergeCell ref="AK263:AP263"/>
    <mergeCell ref="A275:AJ276"/>
    <mergeCell ref="A272:AJ272"/>
    <mergeCell ref="A270:AH270"/>
    <mergeCell ref="A268:AJ268"/>
    <mergeCell ref="AK268:AP268"/>
    <mergeCell ref="AK270:BB270"/>
    <mergeCell ref="A264:AJ264"/>
    <mergeCell ref="AQ267:BB267"/>
    <mergeCell ref="A154:AJ154"/>
    <mergeCell ref="A162:AJ162"/>
    <mergeCell ref="AK160:AP160"/>
    <mergeCell ref="AK161:AP161"/>
    <mergeCell ref="AK162:AP162"/>
    <mergeCell ref="A160:AJ160"/>
    <mergeCell ref="AK158:AP158"/>
    <mergeCell ref="A159:AJ159"/>
    <mergeCell ref="AK159:AP159"/>
    <mergeCell ref="A158:AJ158"/>
    <mergeCell ref="CH225:CW225"/>
    <mergeCell ref="CH220:CW220"/>
    <mergeCell ref="BU223:CG223"/>
    <mergeCell ref="BU222:CG222"/>
    <mergeCell ref="BU220:CG220"/>
    <mergeCell ref="BU221:CG221"/>
    <mergeCell ref="BU224:CG224"/>
    <mergeCell ref="BU225:CG225"/>
    <mergeCell ref="CX225:DJ225"/>
    <mergeCell ref="DK224:DW224"/>
    <mergeCell ref="DK225:DW225"/>
    <mergeCell ref="CX220:DJ220"/>
    <mergeCell ref="DK220:DW220"/>
    <mergeCell ref="DK222:DW222"/>
    <mergeCell ref="CX224:DJ224"/>
    <mergeCell ref="CX222:DJ222"/>
    <mergeCell ref="CH219:CW219"/>
    <mergeCell ref="DK218:DW218"/>
    <mergeCell ref="BU236:CG236"/>
    <mergeCell ref="CH221:CW221"/>
    <mergeCell ref="BU227:CG228"/>
    <mergeCell ref="CM226:FG226"/>
    <mergeCell ref="CH223:CW223"/>
    <mergeCell ref="CH222:CW222"/>
    <mergeCell ref="CX235:DJ235"/>
    <mergeCell ref="BU231:CG231"/>
    <mergeCell ref="CH228:CW228"/>
    <mergeCell ref="DK228:DW228"/>
    <mergeCell ref="CX231:DJ231"/>
    <mergeCell ref="CX232:DJ232"/>
    <mergeCell ref="CH229:CW229"/>
    <mergeCell ref="CH231:CW231"/>
    <mergeCell ref="CH230:CW230"/>
    <mergeCell ref="CX229:DJ229"/>
    <mergeCell ref="DK232:DW232"/>
    <mergeCell ref="DK231:DW231"/>
    <mergeCell ref="CX233:DJ233"/>
    <mergeCell ref="CX237:DJ237"/>
    <mergeCell ref="BU238:CG238"/>
    <mergeCell ref="BU239:CG239"/>
    <mergeCell ref="CH237:CW237"/>
    <mergeCell ref="CH234:CW234"/>
    <mergeCell ref="BU237:CG237"/>
    <mergeCell ref="BU235:CG235"/>
    <mergeCell ref="CH235:CW235"/>
    <mergeCell ref="BU234:CG234"/>
    <mergeCell ref="BU230:CG230"/>
    <mergeCell ref="BU233:CG233"/>
    <mergeCell ref="BU232:CG232"/>
    <mergeCell ref="CH232:CW232"/>
    <mergeCell ref="CH239:CW239"/>
    <mergeCell ref="CH246:CW246"/>
    <mergeCell ref="CH240:CW240"/>
    <mergeCell ref="CH244:CW244"/>
    <mergeCell ref="BU240:CG240"/>
    <mergeCell ref="CH247:CW247"/>
    <mergeCell ref="BU243:CG244"/>
    <mergeCell ref="CX246:DJ246"/>
    <mergeCell ref="CX247:DJ247"/>
    <mergeCell ref="CH243:EJ243"/>
    <mergeCell ref="CH245:CW245"/>
    <mergeCell ref="DX245:EJ245"/>
    <mergeCell ref="DX246:EJ246"/>
    <mergeCell ref="CX244:DJ244"/>
    <mergeCell ref="DK245:DW245"/>
    <mergeCell ref="CX245:DJ245"/>
    <mergeCell ref="CX248:DJ248"/>
    <mergeCell ref="DK247:DW247"/>
    <mergeCell ref="CX234:DJ234"/>
    <mergeCell ref="CX240:DJ240"/>
    <mergeCell ref="DX240:EJ240"/>
    <mergeCell ref="DK236:DW236"/>
    <mergeCell ref="CX239:DJ239"/>
    <mergeCell ref="DK240:DW240"/>
    <mergeCell ref="EK285:EW285"/>
    <mergeCell ref="DK283:DW283"/>
    <mergeCell ref="DX284:EJ284"/>
    <mergeCell ref="EK283:EW283"/>
    <mergeCell ref="EK284:EW284"/>
    <mergeCell ref="DX283:EJ283"/>
    <mergeCell ref="EK275:FJ275"/>
    <mergeCell ref="EX269:FJ269"/>
    <mergeCell ref="EK271:EW271"/>
    <mergeCell ref="EX273:FG273"/>
    <mergeCell ref="EK273:EW273"/>
    <mergeCell ref="EK269:EW269"/>
    <mergeCell ref="EX271:FG271"/>
    <mergeCell ref="EX272:FG272"/>
    <mergeCell ref="EK256:FJ256"/>
    <mergeCell ref="DX264:EJ264"/>
    <mergeCell ref="EK272:EW272"/>
    <mergeCell ref="EX270:FE270"/>
    <mergeCell ref="EK265:EW265"/>
    <mergeCell ref="DX265:EJ265"/>
    <mergeCell ref="EX268:FJ268"/>
    <mergeCell ref="EK263:EW263"/>
    <mergeCell ref="EK264:EW264"/>
    <mergeCell ref="DX268:EJ268"/>
    <mergeCell ref="EX266:FJ266"/>
    <mergeCell ref="DK257:DW257"/>
    <mergeCell ref="DK258:DW258"/>
    <mergeCell ref="CX264:DJ264"/>
    <mergeCell ref="DX260:EJ260"/>
    <mergeCell ref="DK261:DW261"/>
    <mergeCell ref="DX261:EJ261"/>
    <mergeCell ref="CX260:DJ260"/>
    <mergeCell ref="CX261:DJ261"/>
    <mergeCell ref="DK262:DW262"/>
    <mergeCell ref="DX280:EJ280"/>
    <mergeCell ref="DX279:EJ279"/>
    <mergeCell ref="DX249:EJ249"/>
    <mergeCell ref="DX251:EJ251"/>
    <mergeCell ref="DX252:EJ252"/>
    <mergeCell ref="DX253:EJ253"/>
    <mergeCell ref="DX257:EJ257"/>
    <mergeCell ref="CH256:EJ256"/>
    <mergeCell ref="CH257:CW257"/>
    <mergeCell ref="DK249:DW249"/>
    <mergeCell ref="EX251:FG251"/>
    <mergeCell ref="EX249:FG249"/>
    <mergeCell ref="EX246:FJ246"/>
    <mergeCell ref="EX250:FG250"/>
    <mergeCell ref="DK241:DW241"/>
    <mergeCell ref="EX247:FJ247"/>
    <mergeCell ref="EK245:EW245"/>
    <mergeCell ref="EX248:FG248"/>
    <mergeCell ref="EK246:EW246"/>
    <mergeCell ref="DK248:DW248"/>
    <mergeCell ref="DK244:DW244"/>
    <mergeCell ref="DX225:EJ225"/>
    <mergeCell ref="DX224:EJ224"/>
    <mergeCell ref="EK244:EW244"/>
    <mergeCell ref="EX245:FJ245"/>
    <mergeCell ref="EK241:EW241"/>
    <mergeCell ref="EX244:FJ244"/>
    <mergeCell ref="EK243:FJ243"/>
    <mergeCell ref="A242:FJ242"/>
    <mergeCell ref="BC245:BT245"/>
    <mergeCell ref="AK243:AP244"/>
    <mergeCell ref="DX231:EJ231"/>
    <mergeCell ref="EX241:FG241"/>
    <mergeCell ref="DX236:EJ236"/>
    <mergeCell ref="DX238:EJ238"/>
    <mergeCell ref="EX237:FG237"/>
    <mergeCell ref="DX232:EJ232"/>
    <mergeCell ref="DX217:EJ217"/>
    <mergeCell ref="DX220:EJ220"/>
    <mergeCell ref="DX221:EJ221"/>
    <mergeCell ref="DX219:EJ219"/>
    <mergeCell ref="DX218:EJ218"/>
    <mergeCell ref="DX229:EJ229"/>
    <mergeCell ref="DX228:EJ228"/>
    <mergeCell ref="BU215:CG215"/>
    <mergeCell ref="BC209:BT209"/>
    <mergeCell ref="BC210:BT210"/>
    <mergeCell ref="CX218:DJ218"/>
    <mergeCell ref="CX219:DJ219"/>
    <mergeCell ref="CX221:DJ221"/>
    <mergeCell ref="CH218:CW218"/>
    <mergeCell ref="CH217:CW217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3:CV23"/>
    <mergeCell ref="CF24:CV24"/>
    <mergeCell ref="ET36:FG36"/>
    <mergeCell ref="ET39:FJ39"/>
    <mergeCell ref="ET40:FJ40"/>
    <mergeCell ref="EE40:ES40"/>
    <mergeCell ref="DN22:ED22"/>
    <mergeCell ref="DN27:ED27"/>
    <mergeCell ref="DN31:ED31"/>
    <mergeCell ref="CW26:DM26"/>
    <mergeCell ref="DN24:ED24"/>
    <mergeCell ref="EE22:ES22"/>
    <mergeCell ref="ET58:FG58"/>
    <mergeCell ref="ET48:FG48"/>
    <mergeCell ref="ET55:FJ55"/>
    <mergeCell ref="ET37:FG37"/>
    <mergeCell ref="ET54:FJ54"/>
    <mergeCell ref="ET52:FG52"/>
    <mergeCell ref="ET51:FG51"/>
    <mergeCell ref="ET38:FJ38"/>
    <mergeCell ref="ET42:FJ42"/>
    <mergeCell ref="ET60:FJ60"/>
    <mergeCell ref="ET57:FJ57"/>
    <mergeCell ref="DN55:ED55"/>
    <mergeCell ref="DN53:ED53"/>
    <mergeCell ref="DN54:ED54"/>
    <mergeCell ref="EE56:ES56"/>
    <mergeCell ref="EE57:ES57"/>
    <mergeCell ref="EE58:ES58"/>
    <mergeCell ref="EE55:ES55"/>
    <mergeCell ref="EE54:ES54"/>
    <mergeCell ref="DK144:DW144"/>
    <mergeCell ref="DN112:ED112"/>
    <mergeCell ref="DN60:ED60"/>
    <mergeCell ref="CW69:DM69"/>
    <mergeCell ref="CW70:DM70"/>
    <mergeCell ref="CW68:DM68"/>
    <mergeCell ref="CW61:DM61"/>
    <mergeCell ref="DN91:ED91"/>
    <mergeCell ref="CW94:DM94"/>
    <mergeCell ref="CW92:DM92"/>
    <mergeCell ref="EK181:EW181"/>
    <mergeCell ref="DN107:ED107"/>
    <mergeCell ref="DK129:DW129"/>
    <mergeCell ref="DK133:DW133"/>
    <mergeCell ref="DK130:DW130"/>
    <mergeCell ref="DK131:DW131"/>
    <mergeCell ref="DX126:EJ126"/>
    <mergeCell ref="DK145:DW145"/>
    <mergeCell ref="DK151:DW151"/>
    <mergeCell ref="DK149:DW149"/>
    <mergeCell ref="DN51:ED51"/>
    <mergeCell ref="DN52:ED52"/>
    <mergeCell ref="EE50:ES50"/>
    <mergeCell ref="EE46:ES46"/>
    <mergeCell ref="EE49:ES49"/>
    <mergeCell ref="DN46:ED46"/>
    <mergeCell ref="DN50:ED50"/>
    <mergeCell ref="DN49:ED49"/>
    <mergeCell ref="DN48:ED48"/>
    <mergeCell ref="EE43:ES43"/>
    <mergeCell ref="DN47:ED47"/>
    <mergeCell ref="DN44:ED44"/>
    <mergeCell ref="EE48:ES48"/>
    <mergeCell ref="EE44:ES44"/>
    <mergeCell ref="EE45:ES45"/>
    <mergeCell ref="EE47:ES47"/>
    <mergeCell ref="DN45:ED45"/>
    <mergeCell ref="EE41:ES41"/>
    <mergeCell ref="EE42:ES42"/>
    <mergeCell ref="CW32:DM32"/>
    <mergeCell ref="DN32:ED32"/>
    <mergeCell ref="CW37:DM37"/>
    <mergeCell ref="DN33:ED33"/>
    <mergeCell ref="DN34:ED34"/>
    <mergeCell ref="DN35:ED35"/>
    <mergeCell ref="CW35:DM35"/>
    <mergeCell ref="CW33:DM33"/>
    <mergeCell ref="EE25:ES25"/>
    <mergeCell ref="DN29:ED29"/>
    <mergeCell ref="DN30:ED30"/>
    <mergeCell ref="EE30:ES30"/>
    <mergeCell ref="DN26:ED26"/>
    <mergeCell ref="DN28:ED28"/>
    <mergeCell ref="DN25:ED25"/>
    <mergeCell ref="CF35:CV35"/>
    <mergeCell ref="CF33:CV33"/>
    <mergeCell ref="CF32:CV32"/>
    <mergeCell ref="CF26:CV26"/>
    <mergeCell ref="V6:EB6"/>
    <mergeCell ref="AN29:AS29"/>
    <mergeCell ref="A48:AM48"/>
    <mergeCell ref="CW34:DM34"/>
    <mergeCell ref="BJ35:CE35"/>
    <mergeCell ref="CF37:CV37"/>
    <mergeCell ref="AT35:BI35"/>
    <mergeCell ref="A42:AM42"/>
    <mergeCell ref="BJ33:CE33"/>
    <mergeCell ref="AT32:BI32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T19:BI19"/>
    <mergeCell ref="BJ32:CE32"/>
    <mergeCell ref="CF20:CV20"/>
    <mergeCell ref="BJ20:CE20"/>
    <mergeCell ref="BJ23:CE23"/>
    <mergeCell ref="CF21:CV21"/>
    <mergeCell ref="BJ27:CE27"/>
    <mergeCell ref="CF28:CV28"/>
    <mergeCell ref="BJ26:CE26"/>
    <mergeCell ref="BJ29:CE29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E24:ES24"/>
    <mergeCell ref="ET24:FJ24"/>
    <mergeCell ref="ET29:FH29"/>
    <mergeCell ref="EE29:ES29"/>
    <mergeCell ref="EE27:ES27"/>
    <mergeCell ref="ET26:FJ26"/>
    <mergeCell ref="ET27:FJ27"/>
    <mergeCell ref="EE28:ES28"/>
    <mergeCell ref="ET28:FJ28"/>
    <mergeCell ref="EE26:ES26"/>
    <mergeCell ref="ET34:FG34"/>
    <mergeCell ref="ET35:FG35"/>
    <mergeCell ref="EE34:ES34"/>
    <mergeCell ref="ET25:FJ25"/>
    <mergeCell ref="ET32:FJ32"/>
    <mergeCell ref="EE31:ES31"/>
    <mergeCell ref="ET31:FJ31"/>
    <mergeCell ref="ET33:FG33"/>
    <mergeCell ref="ET30:FH30"/>
    <mergeCell ref="EE32:ES32"/>
    <mergeCell ref="ET53:FG53"/>
    <mergeCell ref="ET47:FJ47"/>
    <mergeCell ref="ET49:FG49"/>
    <mergeCell ref="ET41:FJ41"/>
    <mergeCell ref="ET46:FJ46"/>
    <mergeCell ref="ET50:FG50"/>
    <mergeCell ref="ET45:FJ45"/>
    <mergeCell ref="ET43:FJ43"/>
    <mergeCell ref="ET44:FJ44"/>
    <mergeCell ref="BJ68:CE68"/>
    <mergeCell ref="BJ66:CE66"/>
    <mergeCell ref="BJ63:CE63"/>
    <mergeCell ref="BJ64:CE64"/>
    <mergeCell ref="BJ65:CE65"/>
    <mergeCell ref="BJ46:CE46"/>
    <mergeCell ref="BJ45:CE45"/>
    <mergeCell ref="BJ67:CE67"/>
    <mergeCell ref="BJ56:CE56"/>
    <mergeCell ref="BJ61:CE61"/>
    <mergeCell ref="BJ59:CE59"/>
    <mergeCell ref="BJ60:CE60"/>
    <mergeCell ref="BJ62:CE62"/>
    <mergeCell ref="BJ54:CE54"/>
    <mergeCell ref="BJ53:CE53"/>
    <mergeCell ref="CF84:CV84"/>
    <mergeCell ref="BJ77:CE77"/>
    <mergeCell ref="BJ82:CE82"/>
    <mergeCell ref="BJ88:CE88"/>
    <mergeCell ref="BJ85:CE85"/>
    <mergeCell ref="BJ83:CE83"/>
    <mergeCell ref="BJ87:CE87"/>
    <mergeCell ref="BJ84:CE84"/>
    <mergeCell ref="BJ86:CE86"/>
    <mergeCell ref="BJ80:CE80"/>
    <mergeCell ref="DN84:ED84"/>
    <mergeCell ref="DN85:ED85"/>
    <mergeCell ref="DN82:ED82"/>
    <mergeCell ref="CW78:DM78"/>
    <mergeCell ref="CW84:DM84"/>
    <mergeCell ref="CF94:CV94"/>
    <mergeCell ref="CW89:DM89"/>
    <mergeCell ref="CW90:DM90"/>
    <mergeCell ref="CW103:DM103"/>
    <mergeCell ref="CW100:DM100"/>
    <mergeCell ref="CW93:DM93"/>
    <mergeCell ref="CF97:CV97"/>
    <mergeCell ref="CW107:DM107"/>
    <mergeCell ref="CW101:DM101"/>
    <mergeCell ref="CW102:DM102"/>
    <mergeCell ref="CF70:CV70"/>
    <mergeCell ref="CF86:CV86"/>
    <mergeCell ref="CF87:CV87"/>
    <mergeCell ref="CW79:DM79"/>
    <mergeCell ref="CW91:DM91"/>
    <mergeCell ref="CW82:DM82"/>
    <mergeCell ref="CW87:DM87"/>
    <mergeCell ref="BJ74:CE74"/>
    <mergeCell ref="CF71:CV71"/>
    <mergeCell ref="BJ70:CE70"/>
    <mergeCell ref="BJ81:CE81"/>
    <mergeCell ref="BJ72:CE72"/>
    <mergeCell ref="BJ71:CE71"/>
    <mergeCell ref="BJ73:CE73"/>
    <mergeCell ref="BJ75:CE75"/>
    <mergeCell ref="CW109:DM109"/>
    <mergeCell ref="CW98:DM98"/>
    <mergeCell ref="CX158:DJ158"/>
    <mergeCell ref="CX159:DJ159"/>
    <mergeCell ref="CH159:CW159"/>
    <mergeCell ref="DK152:DW152"/>
    <mergeCell ref="CX152:DJ152"/>
    <mergeCell ref="CX157:DJ157"/>
    <mergeCell ref="DK157:DW157"/>
    <mergeCell ref="DK158:DW158"/>
    <mergeCell ref="CH173:CW173"/>
    <mergeCell ref="BU173:CG173"/>
    <mergeCell ref="BU152:CG152"/>
    <mergeCell ref="A166:CF166"/>
    <mergeCell ref="AK171:AP171"/>
    <mergeCell ref="AK165:AP165"/>
    <mergeCell ref="AQ167:BB168"/>
    <mergeCell ref="A170:AJ170"/>
    <mergeCell ref="AK167:AP168"/>
    <mergeCell ref="BU164:CG164"/>
    <mergeCell ref="DK164:DW164"/>
    <mergeCell ref="CX164:DJ164"/>
    <mergeCell ref="CX161:DJ161"/>
    <mergeCell ref="BU151:CG151"/>
    <mergeCell ref="BU159:CG159"/>
    <mergeCell ref="BU158:CG158"/>
    <mergeCell ref="BU161:CG161"/>
    <mergeCell ref="BU160:CG160"/>
    <mergeCell ref="BU162:CG162"/>
    <mergeCell ref="CX151:DJ151"/>
    <mergeCell ref="DK159:DW159"/>
    <mergeCell ref="CH162:CW162"/>
    <mergeCell ref="DK160:DW160"/>
    <mergeCell ref="DK161:DW161"/>
    <mergeCell ref="BU149:CG149"/>
    <mergeCell ref="BU150:CG150"/>
    <mergeCell ref="CX172:DJ172"/>
    <mergeCell ref="CH153:CW153"/>
    <mergeCell ref="CH151:CW151"/>
    <mergeCell ref="CH150:CW150"/>
    <mergeCell ref="CH164:CW164"/>
    <mergeCell ref="BU153:CG153"/>
    <mergeCell ref="CX163:DJ163"/>
    <mergeCell ref="CX160:DJ160"/>
    <mergeCell ref="BU167:CG168"/>
    <mergeCell ref="AQ165:BB165"/>
    <mergeCell ref="BU165:CG165"/>
    <mergeCell ref="CG166:CX166"/>
    <mergeCell ref="CX165:DJ165"/>
    <mergeCell ref="BC165:BR165"/>
    <mergeCell ref="AK153:AP153"/>
    <mergeCell ref="AK164:AP164"/>
    <mergeCell ref="AQ164:BB164"/>
    <mergeCell ref="AK163:AP163"/>
    <mergeCell ref="AQ154:BB154"/>
    <mergeCell ref="AK154:AP154"/>
    <mergeCell ref="AQ160:BB160"/>
    <mergeCell ref="AQ159:BB159"/>
    <mergeCell ref="AQ158:BB158"/>
    <mergeCell ref="AK155:BB155"/>
    <mergeCell ref="A153:AJ153"/>
    <mergeCell ref="CH149:CW149"/>
    <mergeCell ref="CH152:CW152"/>
    <mergeCell ref="CX173:DJ173"/>
    <mergeCell ref="CX168:DJ168"/>
    <mergeCell ref="CH167:EJ167"/>
    <mergeCell ref="DK168:DW168"/>
    <mergeCell ref="DK169:DW169"/>
    <mergeCell ref="CX169:DJ169"/>
    <mergeCell ref="CH172:CW172"/>
    <mergeCell ref="DK162:DW162"/>
    <mergeCell ref="CH160:CW160"/>
    <mergeCell ref="CX162:DJ162"/>
    <mergeCell ref="DX187:EJ187"/>
    <mergeCell ref="DK186:DW186"/>
    <mergeCell ref="CH187:CW187"/>
    <mergeCell ref="CX186:DJ186"/>
    <mergeCell ref="CH170:CW170"/>
    <mergeCell ref="CH169:CW169"/>
    <mergeCell ref="CH161:CW161"/>
    <mergeCell ref="BU179:CG179"/>
    <mergeCell ref="DK178:DW178"/>
    <mergeCell ref="BU163:CG163"/>
    <mergeCell ref="CH171:CW171"/>
    <mergeCell ref="BU171:CG171"/>
    <mergeCell ref="CX170:DJ170"/>
    <mergeCell ref="CX171:DJ171"/>
    <mergeCell ref="DK173:DW173"/>
    <mergeCell ref="BU172:CG172"/>
    <mergeCell ref="CH179:CW179"/>
    <mergeCell ref="CX196:DJ196"/>
    <mergeCell ref="DK196:DW196"/>
    <mergeCell ref="DK200:DW200"/>
    <mergeCell ref="DK188:DW188"/>
    <mergeCell ref="CH192:EJ192"/>
    <mergeCell ref="CX188:DJ188"/>
    <mergeCell ref="CX189:DJ189"/>
    <mergeCell ref="CH188:CW188"/>
    <mergeCell ref="DX188:EJ188"/>
    <mergeCell ref="A190:FG190"/>
    <mergeCell ref="CX257:DJ257"/>
    <mergeCell ref="CX250:DJ250"/>
    <mergeCell ref="CX249:DJ249"/>
    <mergeCell ref="CX251:DJ251"/>
    <mergeCell ref="DX201:EJ201"/>
    <mergeCell ref="DK189:DW189"/>
    <mergeCell ref="DX196:EJ196"/>
    <mergeCell ref="DX195:EJ195"/>
    <mergeCell ref="DX200:EJ200"/>
    <mergeCell ref="DX189:EJ189"/>
    <mergeCell ref="DX197:EJ197"/>
    <mergeCell ref="DX193:EJ193"/>
    <mergeCell ref="DK199:DW199"/>
    <mergeCell ref="DK198:DW198"/>
    <mergeCell ref="DX289:EJ289"/>
    <mergeCell ref="EK286:EW286"/>
    <mergeCell ref="EK289:EW289"/>
    <mergeCell ref="EK288:EW288"/>
    <mergeCell ref="DX288:EJ288"/>
    <mergeCell ref="DX286:EJ286"/>
    <mergeCell ref="DX287:EJ287"/>
    <mergeCell ref="EK287:EW287"/>
    <mergeCell ref="BU294:CG294"/>
    <mergeCell ref="CX295:DJ295"/>
    <mergeCell ref="DX290:EJ290"/>
    <mergeCell ref="DK290:DW290"/>
    <mergeCell ref="CH290:CW290"/>
    <mergeCell ref="CX290:DJ290"/>
    <mergeCell ref="CX294:DJ294"/>
    <mergeCell ref="BU292:CG292"/>
    <mergeCell ref="CH292:CW292"/>
    <mergeCell ref="CX292:DJ292"/>
    <mergeCell ref="BC296:BT296"/>
    <mergeCell ref="A296:AJ296"/>
    <mergeCell ref="BU296:CG296"/>
    <mergeCell ref="AQ296:BB296"/>
    <mergeCell ref="DX295:EJ295"/>
    <mergeCell ref="BU295:CG295"/>
    <mergeCell ref="AQ297:BB297"/>
    <mergeCell ref="DX297:EJ297"/>
    <mergeCell ref="CH296:CW296"/>
    <mergeCell ref="DK297:DW297"/>
    <mergeCell ref="BU297:CG297"/>
    <mergeCell ref="BC297:BT297"/>
    <mergeCell ref="DK295:DW295"/>
    <mergeCell ref="CX296:DJ296"/>
    <mergeCell ref="A300:AJ300"/>
    <mergeCell ref="AK300:AP300"/>
    <mergeCell ref="AQ300:BB300"/>
    <mergeCell ref="AQ298:BB298"/>
    <mergeCell ref="A298:AJ298"/>
    <mergeCell ref="A299:AJ299"/>
    <mergeCell ref="AK299:AP299"/>
    <mergeCell ref="AQ299:BB299"/>
    <mergeCell ref="BL320:CE320"/>
    <mergeCell ref="BL318:CE319"/>
    <mergeCell ref="BU298:CG298"/>
    <mergeCell ref="CH307:CW307"/>
    <mergeCell ref="BU301:CG301"/>
    <mergeCell ref="CH303:CW303"/>
    <mergeCell ref="BC309:BT309"/>
    <mergeCell ref="BU308:CG308"/>
    <mergeCell ref="BC308:BT308"/>
    <mergeCell ref="BC310:BT310"/>
    <mergeCell ref="CW320:DM320"/>
    <mergeCell ref="EE319:ES319"/>
    <mergeCell ref="ET318:FJ319"/>
    <mergeCell ref="DX312:EJ312"/>
    <mergeCell ref="CX315:DJ315"/>
    <mergeCell ref="ET320:FJ320"/>
    <mergeCell ref="EE320:ES320"/>
    <mergeCell ref="CF318:ES318"/>
    <mergeCell ref="DN319:ED319"/>
    <mergeCell ref="DX315:EJ315"/>
    <mergeCell ref="EX312:FJ312"/>
    <mergeCell ref="DK315:DW315"/>
    <mergeCell ref="CW319:DM319"/>
    <mergeCell ref="A317:FJ317"/>
    <mergeCell ref="A316:BC316"/>
    <mergeCell ref="AK313:AP313"/>
    <mergeCell ref="AQ313:BB313"/>
    <mergeCell ref="AK312:AP312"/>
    <mergeCell ref="AQ312:BB312"/>
    <mergeCell ref="CF319:CV319"/>
    <mergeCell ref="EX311:FG311"/>
    <mergeCell ref="A315:AJ315"/>
    <mergeCell ref="A311:AJ311"/>
    <mergeCell ref="AQ311:BB311"/>
    <mergeCell ref="CH315:CW315"/>
    <mergeCell ref="EK311:EW311"/>
    <mergeCell ref="AK315:AP315"/>
    <mergeCell ref="EK313:EW313"/>
    <mergeCell ref="DK311:DW311"/>
    <mergeCell ref="AQ315:BB315"/>
    <mergeCell ref="CF320:CV320"/>
    <mergeCell ref="A314:FG314"/>
    <mergeCell ref="BC313:BT313"/>
    <mergeCell ref="A313:AJ313"/>
    <mergeCell ref="A320:AO320"/>
    <mergeCell ref="AP318:AU319"/>
    <mergeCell ref="AP320:AU320"/>
    <mergeCell ref="AV320:BK320"/>
    <mergeCell ref="A318:AO319"/>
    <mergeCell ref="AV318:BK319"/>
    <mergeCell ref="DN322:ED322"/>
    <mergeCell ref="BL321:CE321"/>
    <mergeCell ref="CW321:DM321"/>
    <mergeCell ref="CW322:DM322"/>
    <mergeCell ref="CF321:CV321"/>
    <mergeCell ref="CF322:CV322"/>
    <mergeCell ref="DN321:ED321"/>
    <mergeCell ref="BL322:CE322"/>
    <mergeCell ref="DN323:ED323"/>
    <mergeCell ref="AV323:BK323"/>
    <mergeCell ref="AV324:BK324"/>
    <mergeCell ref="CF324:CV324"/>
    <mergeCell ref="CW323:DM323"/>
    <mergeCell ref="BL323:CE323"/>
    <mergeCell ref="CF323:CV323"/>
    <mergeCell ref="DN325:ED325"/>
    <mergeCell ref="A325:AO325"/>
    <mergeCell ref="AP325:AU325"/>
    <mergeCell ref="EE324:ES324"/>
    <mergeCell ref="AV325:BK325"/>
    <mergeCell ref="BL324:CE324"/>
    <mergeCell ref="EE325:ES325"/>
    <mergeCell ref="DN324:ED324"/>
    <mergeCell ref="EE327:ES327"/>
    <mergeCell ref="EE326:ES326"/>
    <mergeCell ref="DN326:ED326"/>
    <mergeCell ref="DN327:ED327"/>
    <mergeCell ref="AV327:BK327"/>
    <mergeCell ref="CW326:DM326"/>
    <mergeCell ref="CW325:DM325"/>
    <mergeCell ref="CF325:CV325"/>
    <mergeCell ref="BL325:CE325"/>
    <mergeCell ref="BL327:CE327"/>
    <mergeCell ref="BL326:CE326"/>
    <mergeCell ref="ET331:FJ331"/>
    <mergeCell ref="ET328:FJ328"/>
    <mergeCell ref="ET330:FJ330"/>
    <mergeCell ref="EE330:ES330"/>
    <mergeCell ref="ET329:FJ329"/>
    <mergeCell ref="EE328:ES328"/>
    <mergeCell ref="EE329:ES329"/>
    <mergeCell ref="AP330:AU330"/>
    <mergeCell ref="AV330:BK330"/>
    <mergeCell ref="A329:AO329"/>
    <mergeCell ref="AP329:AU329"/>
    <mergeCell ref="AV329:BK329"/>
    <mergeCell ref="BL329:CE329"/>
    <mergeCell ref="BL330:CE330"/>
    <mergeCell ref="CW330:DM330"/>
    <mergeCell ref="DN330:ED330"/>
    <mergeCell ref="CF330:CV330"/>
    <mergeCell ref="CF329:CV329"/>
    <mergeCell ref="CW329:DM329"/>
    <mergeCell ref="DN329:ED329"/>
    <mergeCell ref="N334:AE334"/>
    <mergeCell ref="BL331:CE331"/>
    <mergeCell ref="DS334:ES334"/>
    <mergeCell ref="EE331:ES331"/>
    <mergeCell ref="DC334:DP334"/>
    <mergeCell ref="DN331:ED331"/>
    <mergeCell ref="AH333:BH333"/>
    <mergeCell ref="N333:AE333"/>
    <mergeCell ref="AH336:BH336"/>
    <mergeCell ref="AH335:BH335"/>
    <mergeCell ref="AH334:BH334"/>
    <mergeCell ref="DS335:ES335"/>
    <mergeCell ref="DC335:DP335"/>
    <mergeCell ref="AD338:AF338"/>
    <mergeCell ref="R335:AE335"/>
    <mergeCell ref="R336:AE336"/>
    <mergeCell ref="A338:B338"/>
    <mergeCell ref="C338:E338"/>
    <mergeCell ref="I338:X338"/>
    <mergeCell ref="Y338:AC338"/>
    <mergeCell ref="CF328:CV328"/>
    <mergeCell ref="CF331:CV331"/>
    <mergeCell ref="CW331:DM331"/>
    <mergeCell ref="CW328:DM328"/>
    <mergeCell ref="AP326:AU326"/>
    <mergeCell ref="AV326:BK326"/>
    <mergeCell ref="A331:AO331"/>
    <mergeCell ref="AP331:AU331"/>
    <mergeCell ref="AV331:BK331"/>
    <mergeCell ref="A328:AO328"/>
    <mergeCell ref="AP328:AU328"/>
    <mergeCell ref="A326:AO326"/>
    <mergeCell ref="AV328:BK328"/>
    <mergeCell ref="A330:AO330"/>
    <mergeCell ref="DN328:ED328"/>
    <mergeCell ref="A324:AO324"/>
    <mergeCell ref="AP324:AU324"/>
    <mergeCell ref="CF327:CV327"/>
    <mergeCell ref="CW327:DM327"/>
    <mergeCell ref="A327:AO327"/>
    <mergeCell ref="AP327:AU327"/>
    <mergeCell ref="CW324:DM324"/>
    <mergeCell ref="CF326:CV326"/>
    <mergeCell ref="BL328:CE328"/>
    <mergeCell ref="DX313:EJ313"/>
    <mergeCell ref="DK312:DW312"/>
    <mergeCell ref="CH312:CW312"/>
    <mergeCell ref="CX312:DJ312"/>
    <mergeCell ref="DK313:DW313"/>
    <mergeCell ref="CH313:CW313"/>
    <mergeCell ref="CX313:DJ313"/>
    <mergeCell ref="BU310:CG310"/>
    <mergeCell ref="A323:AO323"/>
    <mergeCell ref="AP323:AU323"/>
    <mergeCell ref="A312:AJ312"/>
    <mergeCell ref="A322:AO322"/>
    <mergeCell ref="AP322:AU322"/>
    <mergeCell ref="AV322:BK322"/>
    <mergeCell ref="AV321:BK321"/>
    <mergeCell ref="A321:AO321"/>
    <mergeCell ref="AP321:AU321"/>
    <mergeCell ref="CX303:DJ303"/>
    <mergeCell ref="DK310:DW310"/>
    <mergeCell ref="BC315:BT315"/>
    <mergeCell ref="BU315:CG315"/>
    <mergeCell ref="BU312:CG312"/>
    <mergeCell ref="BU313:CG313"/>
    <mergeCell ref="BC311:BT311"/>
    <mergeCell ref="CX310:DJ310"/>
    <mergeCell ref="CX311:DJ311"/>
    <mergeCell ref="BC312:BT312"/>
    <mergeCell ref="CH309:CW309"/>
    <mergeCell ref="A306:AJ307"/>
    <mergeCell ref="AK306:AP307"/>
    <mergeCell ref="AK303:AP303"/>
    <mergeCell ref="BC306:BT307"/>
    <mergeCell ref="A304:FG304"/>
    <mergeCell ref="BU303:CG303"/>
    <mergeCell ref="CX307:DJ307"/>
    <mergeCell ref="BU306:CG307"/>
    <mergeCell ref="EK306:FJ306"/>
    <mergeCell ref="AK311:AP311"/>
    <mergeCell ref="BU309:CG309"/>
    <mergeCell ref="AQ306:BB307"/>
    <mergeCell ref="A24:AM24"/>
    <mergeCell ref="AT66:BI66"/>
    <mergeCell ref="AN44:AS44"/>
    <mergeCell ref="AN49:AS49"/>
    <mergeCell ref="CF110:CV110"/>
    <mergeCell ref="CF95:CV95"/>
    <mergeCell ref="CF89:CV89"/>
    <mergeCell ref="DX311:EJ311"/>
    <mergeCell ref="A305:FJ305"/>
    <mergeCell ref="EX303:FJ303"/>
    <mergeCell ref="CX302:DJ302"/>
    <mergeCell ref="BU311:CG311"/>
    <mergeCell ref="CH311:CW311"/>
    <mergeCell ref="CH308:CW308"/>
    <mergeCell ref="A303:AJ303"/>
    <mergeCell ref="AQ303:BB303"/>
    <mergeCell ref="BC303:BT303"/>
    <mergeCell ref="A19:AM19"/>
    <mergeCell ref="AN19:AS19"/>
    <mergeCell ref="AN30:AS30"/>
    <mergeCell ref="AN32:AS32"/>
    <mergeCell ref="A29:AM29"/>
    <mergeCell ref="A32:AM32"/>
    <mergeCell ref="A30:AM30"/>
    <mergeCell ref="AN24:AS24"/>
    <mergeCell ref="AN31:AS31"/>
    <mergeCell ref="A22:AM22"/>
    <mergeCell ref="EE89:ES89"/>
    <mergeCell ref="EE90:ES90"/>
    <mergeCell ref="DN86:ED86"/>
    <mergeCell ref="DN90:ED90"/>
    <mergeCell ref="DN88:ED88"/>
    <mergeCell ref="DN87:ED87"/>
    <mergeCell ref="DN78:ED78"/>
    <mergeCell ref="DN79:ED79"/>
    <mergeCell ref="AT89:BI89"/>
    <mergeCell ref="BJ90:CE90"/>
    <mergeCell ref="CW80:DM80"/>
    <mergeCell ref="CW81:DM81"/>
    <mergeCell ref="CW86:DM86"/>
    <mergeCell ref="BJ78:CE78"/>
    <mergeCell ref="DN83:ED83"/>
    <mergeCell ref="CF78:CV78"/>
    <mergeCell ref="BJ95:CE95"/>
    <mergeCell ref="A131:AJ131"/>
    <mergeCell ref="AK130:AP130"/>
    <mergeCell ref="A124:AJ124"/>
    <mergeCell ref="BC126:BT126"/>
    <mergeCell ref="A125:AJ125"/>
    <mergeCell ref="AK125:AP125"/>
    <mergeCell ref="AQ124:BB124"/>
    <mergeCell ref="AQ128:BB128"/>
    <mergeCell ref="BC125:BT125"/>
    <mergeCell ref="AQ125:BB125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T90:BI90"/>
    <mergeCell ref="A134:AJ134"/>
    <mergeCell ref="A136:AJ137"/>
    <mergeCell ref="A140:AJ140"/>
    <mergeCell ref="A141:AJ141"/>
    <mergeCell ref="A139:AJ139"/>
    <mergeCell ref="A143:AJ143"/>
    <mergeCell ref="A129:AJ129"/>
    <mergeCell ref="AS129:BB129"/>
    <mergeCell ref="AQ145:BB145"/>
    <mergeCell ref="AQ133:BB133"/>
    <mergeCell ref="AQ144:BB144"/>
    <mergeCell ref="AQ136:BB137"/>
    <mergeCell ref="AQ134:BB134"/>
    <mergeCell ref="A133:AJ133"/>
    <mergeCell ref="AK133:AP133"/>
    <mergeCell ref="A151:AJ151"/>
    <mergeCell ref="AK151:AP151"/>
    <mergeCell ref="A152:AJ152"/>
    <mergeCell ref="A148:AJ148"/>
    <mergeCell ref="A150:AJ150"/>
    <mergeCell ref="AK149:AP149"/>
    <mergeCell ref="AK150:AP150"/>
    <mergeCell ref="A149:AJ149"/>
    <mergeCell ref="AK148:AP148"/>
    <mergeCell ref="AK152:AP152"/>
    <mergeCell ref="A145:AJ145"/>
    <mergeCell ref="A147:AJ147"/>
    <mergeCell ref="AK145:AP145"/>
    <mergeCell ref="AK147:AP147"/>
    <mergeCell ref="A146:AJ146"/>
    <mergeCell ref="AK146:AP146"/>
    <mergeCell ref="AK134:AP134"/>
    <mergeCell ref="AK140:AP140"/>
    <mergeCell ref="AK143:AP143"/>
    <mergeCell ref="AK141:AP141"/>
    <mergeCell ref="AK142:AP142"/>
    <mergeCell ref="AQ151:BB151"/>
    <mergeCell ref="CH165:CW165"/>
    <mergeCell ref="BC163:BP163"/>
    <mergeCell ref="AQ163:BB163"/>
    <mergeCell ref="CH156:CW156"/>
    <mergeCell ref="BU156:CG156"/>
    <mergeCell ref="BU157:CG157"/>
    <mergeCell ref="CH163:CW163"/>
    <mergeCell ref="AQ152:BB152"/>
    <mergeCell ref="BC164:BR164"/>
    <mergeCell ref="DX181:EJ181"/>
    <mergeCell ref="DK180:DW180"/>
    <mergeCell ref="CX177:DJ177"/>
    <mergeCell ref="DX177:EJ177"/>
    <mergeCell ref="CX180:DJ180"/>
    <mergeCell ref="CX178:DJ178"/>
    <mergeCell ref="CX179:DJ179"/>
    <mergeCell ref="DK179:DW179"/>
    <mergeCell ref="CH181:CW181"/>
    <mergeCell ref="DK177:DW177"/>
    <mergeCell ref="CH178:CW178"/>
    <mergeCell ref="CH177:CW177"/>
    <mergeCell ref="EX170:FH170"/>
    <mergeCell ref="EK161:EW161"/>
    <mergeCell ref="EK164:EW164"/>
    <mergeCell ref="EK162:EW162"/>
    <mergeCell ref="EX165:FG165"/>
    <mergeCell ref="EK168:EW168"/>
    <mergeCell ref="EK169:EW169"/>
    <mergeCell ref="EX163:FG163"/>
    <mergeCell ref="EK170:EW170"/>
    <mergeCell ref="EX164:FG164"/>
    <mergeCell ref="EK183:EW183"/>
    <mergeCell ref="DX182:EJ182"/>
    <mergeCell ref="DX184:EJ184"/>
    <mergeCell ref="DX186:EJ186"/>
    <mergeCell ref="EK185:EW185"/>
    <mergeCell ref="EK184:EW184"/>
    <mergeCell ref="EK186:EW186"/>
    <mergeCell ref="DX183:EJ183"/>
    <mergeCell ref="EK182:EW182"/>
    <mergeCell ref="DX185:EJ185"/>
    <mergeCell ref="EX187:FG187"/>
    <mergeCell ref="EK192:FJ192"/>
    <mergeCell ref="EX193:FJ193"/>
    <mergeCell ref="EX189:FG189"/>
    <mergeCell ref="EX188:FG188"/>
    <mergeCell ref="EK187:EW187"/>
    <mergeCell ref="EK188:EW188"/>
    <mergeCell ref="EK189:EW189"/>
    <mergeCell ref="EK193:EW193"/>
    <mergeCell ref="EX185:FG185"/>
    <mergeCell ref="EX183:FG183"/>
    <mergeCell ref="EX184:FG184"/>
    <mergeCell ref="EX186:FG186"/>
    <mergeCell ref="EX201:FJ201"/>
    <mergeCell ref="EX202:FJ202"/>
    <mergeCell ref="EX205:FG205"/>
    <mergeCell ref="EX204:FG204"/>
    <mergeCell ref="EX203:FG203"/>
    <mergeCell ref="EX223:FG223"/>
    <mergeCell ref="EK231:EW231"/>
    <mergeCell ref="EK225:EW225"/>
    <mergeCell ref="EK223:EW223"/>
    <mergeCell ref="EK228:EW228"/>
    <mergeCell ref="EK230:EW230"/>
    <mergeCell ref="EX231:FJ231"/>
    <mergeCell ref="EX224:FJ224"/>
    <mergeCell ref="EK224:EW224"/>
    <mergeCell ref="EX230:FJ230"/>
    <mergeCell ref="EK216:EW216"/>
    <mergeCell ref="EX222:FJ222"/>
    <mergeCell ref="EX219:FG219"/>
    <mergeCell ref="EX216:FJ216"/>
    <mergeCell ref="EX218:FJ218"/>
    <mergeCell ref="EK217:EW217"/>
    <mergeCell ref="EX221:FJ221"/>
    <mergeCell ref="EK222:EW222"/>
    <mergeCell ref="EK220:EW220"/>
    <mergeCell ref="CX217:DJ217"/>
    <mergeCell ref="CX216:DJ216"/>
    <mergeCell ref="EX215:FJ215"/>
    <mergeCell ref="DX241:EJ241"/>
    <mergeCell ref="EX220:FG220"/>
    <mergeCell ref="EK218:EW218"/>
    <mergeCell ref="EK227:FJ227"/>
    <mergeCell ref="EK240:EW240"/>
    <mergeCell ref="EX240:FG240"/>
    <mergeCell ref="EX225:FJ225"/>
    <mergeCell ref="A241:AJ241"/>
    <mergeCell ref="BU241:CG241"/>
    <mergeCell ref="CX241:DJ241"/>
    <mergeCell ref="CX228:DJ228"/>
    <mergeCell ref="CH238:CW238"/>
    <mergeCell ref="AK239:AP239"/>
    <mergeCell ref="AQ239:BB239"/>
    <mergeCell ref="AK238:AP238"/>
    <mergeCell ref="AQ238:BB238"/>
    <mergeCell ref="BC240:BT240"/>
    <mergeCell ref="EX232:FG232"/>
    <mergeCell ref="DX230:EJ230"/>
    <mergeCell ref="DX239:EJ239"/>
    <mergeCell ref="DX233:EJ233"/>
    <mergeCell ref="DX234:EJ234"/>
    <mergeCell ref="EK239:EW239"/>
    <mergeCell ref="EK235:EW235"/>
    <mergeCell ref="EK237:EW237"/>
    <mergeCell ref="EX238:FG238"/>
    <mergeCell ref="EX236:FG236"/>
    <mergeCell ref="EK238:EW238"/>
    <mergeCell ref="EK236:EW236"/>
    <mergeCell ref="EX235:FG235"/>
    <mergeCell ref="EK234:EW234"/>
    <mergeCell ref="EX172:FG172"/>
    <mergeCell ref="EX173:FJ173"/>
    <mergeCell ref="EX177:FJ177"/>
    <mergeCell ref="EX182:FG182"/>
    <mergeCell ref="EX178:FJ178"/>
    <mergeCell ref="EX179:FH179"/>
    <mergeCell ref="EX180:FG180"/>
    <mergeCell ref="EX181:FG181"/>
    <mergeCell ref="EX196:FJ196"/>
    <mergeCell ref="ET106:FJ106"/>
    <mergeCell ref="ET114:FJ114"/>
    <mergeCell ref="ET110:FJ110"/>
    <mergeCell ref="EX120:FJ120"/>
    <mergeCell ref="ET115:FJ115"/>
    <mergeCell ref="ET108:FJ108"/>
    <mergeCell ref="EK119:FJ119"/>
    <mergeCell ref="EK120:EW120"/>
    <mergeCell ref="EE113:ES113"/>
    <mergeCell ref="EX151:FJ151"/>
    <mergeCell ref="EX152:FJ152"/>
    <mergeCell ref="EX153:FG153"/>
    <mergeCell ref="EK136:FJ136"/>
    <mergeCell ref="EK141:EW141"/>
    <mergeCell ref="EK142:EW142"/>
    <mergeCell ref="EK150:EW150"/>
    <mergeCell ref="EK143:EW143"/>
    <mergeCell ref="EX145:FJ145"/>
    <mergeCell ref="EK153:EW153"/>
    <mergeCell ref="EX158:FG158"/>
    <mergeCell ref="EK156:EW156"/>
    <mergeCell ref="DX158:EJ158"/>
    <mergeCell ref="EX159:FG159"/>
    <mergeCell ref="EK157:EW157"/>
    <mergeCell ref="EK158:EW158"/>
    <mergeCell ref="EK159:EW159"/>
    <mergeCell ref="EX157:FG157"/>
    <mergeCell ref="EX155:FE155"/>
    <mergeCell ref="DX156:EJ156"/>
    <mergeCell ref="DK156:DW156"/>
    <mergeCell ref="CX156:DJ156"/>
    <mergeCell ref="DX155:EJ155"/>
    <mergeCell ref="EX156:FG156"/>
    <mergeCell ref="CX155:DR155"/>
    <mergeCell ref="EK160:EW160"/>
    <mergeCell ref="EX162:FG162"/>
    <mergeCell ref="EX169:FJ169"/>
    <mergeCell ref="EX160:FJ160"/>
    <mergeCell ref="EK165:EW165"/>
    <mergeCell ref="EX161:FG161"/>
    <mergeCell ref="EK163:EW163"/>
    <mergeCell ref="EX168:FJ168"/>
    <mergeCell ref="EX171:FG171"/>
    <mergeCell ref="EK180:EW180"/>
    <mergeCell ref="EK179:EW179"/>
    <mergeCell ref="DX178:EJ178"/>
    <mergeCell ref="DX180:EJ180"/>
    <mergeCell ref="EK178:EW178"/>
    <mergeCell ref="EK173:EW173"/>
    <mergeCell ref="EK171:EW171"/>
    <mergeCell ref="EK172:EW172"/>
    <mergeCell ref="DX174:EJ174"/>
    <mergeCell ref="DK148:DW148"/>
    <mergeCell ref="DK146:DW146"/>
    <mergeCell ref="CH140:CW140"/>
    <mergeCell ref="DK139:DW139"/>
    <mergeCell ref="CH139:CW139"/>
    <mergeCell ref="CX140:DJ140"/>
    <mergeCell ref="CX139:DJ139"/>
    <mergeCell ref="CX146:DJ146"/>
    <mergeCell ref="CH144:CW144"/>
    <mergeCell ref="CH145:CW145"/>
    <mergeCell ref="CH143:CW143"/>
    <mergeCell ref="CH148:CW148"/>
    <mergeCell ref="CH146:CW146"/>
    <mergeCell ref="BU143:CG143"/>
    <mergeCell ref="BU145:CG145"/>
    <mergeCell ref="BU144:CG144"/>
    <mergeCell ref="CX148:DJ148"/>
    <mergeCell ref="CX153:DJ153"/>
    <mergeCell ref="DK140:DW140"/>
    <mergeCell ref="DK143:DW143"/>
    <mergeCell ref="CX141:DJ141"/>
    <mergeCell ref="DK141:DW141"/>
    <mergeCell ref="DK142:DW142"/>
    <mergeCell ref="DK147:DW147"/>
    <mergeCell ref="DK153:DW153"/>
    <mergeCell ref="DK150:DW150"/>
    <mergeCell ref="BU178:CG178"/>
    <mergeCell ref="CH174:CW174"/>
    <mergeCell ref="CY175:FG175"/>
    <mergeCell ref="EK176:FJ176"/>
    <mergeCell ref="DK174:DW174"/>
    <mergeCell ref="EK174:EW174"/>
    <mergeCell ref="EX174:FJ174"/>
    <mergeCell ref="CG175:CX175"/>
    <mergeCell ref="CX174:DJ174"/>
    <mergeCell ref="EK177:EW177"/>
    <mergeCell ref="DK170:DW170"/>
    <mergeCell ref="DX164:EJ164"/>
    <mergeCell ref="DX169:EJ169"/>
    <mergeCell ref="DK154:DW154"/>
    <mergeCell ref="DX159:EJ159"/>
    <mergeCell ref="DX157:EJ157"/>
    <mergeCell ref="DX160:EJ160"/>
    <mergeCell ref="DX162:EJ162"/>
    <mergeCell ref="DX161:EJ161"/>
    <mergeCell ref="DK163:DW163"/>
    <mergeCell ref="DX148:EJ148"/>
    <mergeCell ref="DX145:EJ145"/>
    <mergeCell ref="DX144:EJ144"/>
    <mergeCell ref="DK172:DW172"/>
    <mergeCell ref="DX170:EJ170"/>
    <mergeCell ref="DX171:EJ171"/>
    <mergeCell ref="DX163:EJ163"/>
    <mergeCell ref="DX165:EJ165"/>
    <mergeCell ref="DX172:EJ172"/>
    <mergeCell ref="DK171:DW171"/>
    <mergeCell ref="DX137:EJ137"/>
    <mergeCell ref="DX141:EJ141"/>
    <mergeCell ref="DX142:EJ142"/>
    <mergeCell ref="BU140:CG140"/>
    <mergeCell ref="BU141:CG141"/>
    <mergeCell ref="DK138:DW138"/>
    <mergeCell ref="CH138:CW138"/>
    <mergeCell ref="BU138:CG138"/>
    <mergeCell ref="CX214:DJ214"/>
    <mergeCell ref="CX210:DJ210"/>
    <mergeCell ref="DK134:DW134"/>
    <mergeCell ref="DK137:DW137"/>
    <mergeCell ref="CH136:EJ136"/>
    <mergeCell ref="CH134:CW134"/>
    <mergeCell ref="CG135:CX135"/>
    <mergeCell ref="CH137:CW137"/>
    <mergeCell ref="CX134:DJ134"/>
    <mergeCell ref="CX137:DJ137"/>
    <mergeCell ref="DX215:EJ215"/>
    <mergeCell ref="DX208:EJ208"/>
    <mergeCell ref="DK206:DW206"/>
    <mergeCell ref="DX206:EJ206"/>
    <mergeCell ref="DX214:EJ214"/>
    <mergeCell ref="DX213:EJ213"/>
    <mergeCell ref="DK214:DW214"/>
    <mergeCell ref="DX205:EJ205"/>
    <mergeCell ref="DX209:EJ209"/>
    <mergeCell ref="DX210:EJ210"/>
    <mergeCell ref="DK208:DW208"/>
    <mergeCell ref="DX207:EJ207"/>
    <mergeCell ref="DK202:DW202"/>
    <mergeCell ref="CH201:CW201"/>
    <mergeCell ref="DK201:DW201"/>
    <mergeCell ref="CH203:CW203"/>
    <mergeCell ref="CX203:DJ203"/>
    <mergeCell ref="CH202:CW202"/>
    <mergeCell ref="CX202:DJ202"/>
    <mergeCell ref="CX201:DJ201"/>
    <mergeCell ref="BU271:CG271"/>
    <mergeCell ref="BU245:CG245"/>
    <mergeCell ref="BU246:CG246"/>
    <mergeCell ref="BU247:CG247"/>
    <mergeCell ref="BU252:CG252"/>
    <mergeCell ref="BU259:CG259"/>
    <mergeCell ref="BU260:CG260"/>
    <mergeCell ref="BU261:CG261"/>
    <mergeCell ref="BU262:CG262"/>
    <mergeCell ref="CH210:CW210"/>
    <mergeCell ref="EX195:FJ195"/>
    <mergeCell ref="CX193:DJ193"/>
    <mergeCell ref="EX200:FJ200"/>
    <mergeCell ref="EX197:FJ197"/>
    <mergeCell ref="EX198:FJ198"/>
    <mergeCell ref="EX199:FJ199"/>
    <mergeCell ref="EX194:FJ194"/>
    <mergeCell ref="DK197:DW197"/>
    <mergeCell ref="DK203:DW203"/>
    <mergeCell ref="DX194:EJ194"/>
    <mergeCell ref="CH123:CW123"/>
    <mergeCell ref="CH127:CW127"/>
    <mergeCell ref="BU127:CG127"/>
    <mergeCell ref="BU126:CG126"/>
    <mergeCell ref="CH126:CW126"/>
    <mergeCell ref="CH124:CW124"/>
    <mergeCell ref="BU123:CG123"/>
    <mergeCell ref="DX131:EJ131"/>
    <mergeCell ref="DX139:EJ139"/>
    <mergeCell ref="EK132:EW132"/>
    <mergeCell ref="BU124:CG124"/>
    <mergeCell ref="BU125:CG125"/>
    <mergeCell ref="DX125:EJ125"/>
    <mergeCell ref="DK126:DW126"/>
    <mergeCell ref="DX127:EJ127"/>
    <mergeCell ref="DN99:ED99"/>
    <mergeCell ref="EE102:ES102"/>
    <mergeCell ref="DN106:ED106"/>
    <mergeCell ref="DX216:EJ216"/>
    <mergeCell ref="EK127:EW127"/>
    <mergeCell ref="EK128:EW128"/>
    <mergeCell ref="EK167:FJ167"/>
    <mergeCell ref="DK165:DW165"/>
    <mergeCell ref="CY166:FG166"/>
    <mergeCell ref="DN105:ED105"/>
    <mergeCell ref="CH205:CW205"/>
    <mergeCell ref="CH204:CW204"/>
    <mergeCell ref="DK204:DW204"/>
    <mergeCell ref="DK205:DW205"/>
    <mergeCell ref="CX204:DJ204"/>
    <mergeCell ref="CX205:DJ205"/>
    <mergeCell ref="CH216:CW216"/>
    <mergeCell ref="CH212:EJ212"/>
    <mergeCell ref="CX215:DJ215"/>
    <mergeCell ref="DK216:DW216"/>
    <mergeCell ref="DK213:DW213"/>
    <mergeCell ref="CH214:CW214"/>
    <mergeCell ref="CH213:CW213"/>
    <mergeCell ref="CX213:DJ213"/>
    <mergeCell ref="DK215:DW215"/>
    <mergeCell ref="CH215:CW215"/>
    <mergeCell ref="CH263:CW263"/>
    <mergeCell ref="CH266:CW266"/>
    <mergeCell ref="CH267:CW267"/>
    <mergeCell ref="BU285:CG285"/>
    <mergeCell ref="BU270:CG270"/>
    <mergeCell ref="BU266:CG266"/>
    <mergeCell ref="CH269:CW269"/>
    <mergeCell ref="CH268:CW268"/>
    <mergeCell ref="BU268:CG268"/>
    <mergeCell ref="BU269:CG269"/>
    <mergeCell ref="DX248:EJ248"/>
    <mergeCell ref="CH280:CW280"/>
    <mergeCell ref="CX297:DJ297"/>
    <mergeCell ref="CH281:CW281"/>
    <mergeCell ref="CX282:DJ282"/>
    <mergeCell ref="CX284:DJ284"/>
    <mergeCell ref="CX283:DJ283"/>
    <mergeCell ref="CH282:CW282"/>
    <mergeCell ref="CH286:CW286"/>
    <mergeCell ref="DX281:EJ281"/>
    <mergeCell ref="BU299:CG299"/>
    <mergeCell ref="CH302:CW302"/>
    <mergeCell ref="CH301:CW301"/>
    <mergeCell ref="CX301:DJ301"/>
    <mergeCell ref="BU302:CG302"/>
    <mergeCell ref="CX299:DJ299"/>
    <mergeCell ref="AQ301:BB301"/>
    <mergeCell ref="DK300:DW300"/>
    <mergeCell ref="DK301:DW301"/>
    <mergeCell ref="AQ302:BB302"/>
    <mergeCell ref="BC300:BT300"/>
    <mergeCell ref="BC302:BT302"/>
    <mergeCell ref="BC301:BR301"/>
    <mergeCell ref="BU300:CG300"/>
    <mergeCell ref="DX282:EJ282"/>
    <mergeCell ref="DK281:DW281"/>
    <mergeCell ref="DK287:DW287"/>
    <mergeCell ref="DX285:EJ285"/>
    <mergeCell ref="DK284:DW284"/>
    <mergeCell ref="DK289:DW289"/>
    <mergeCell ref="DK282:DW282"/>
    <mergeCell ref="CH283:CW283"/>
    <mergeCell ref="DK298:DW298"/>
    <mergeCell ref="DK286:DW286"/>
    <mergeCell ref="DK285:DW285"/>
    <mergeCell ref="DK288:DW288"/>
    <mergeCell ref="CH298:CW298"/>
    <mergeCell ref="CH294:CW294"/>
    <mergeCell ref="CH284:CW284"/>
    <mergeCell ref="DX250:EJ250"/>
    <mergeCell ref="DX244:EJ244"/>
    <mergeCell ref="CH300:CW300"/>
    <mergeCell ref="CH299:CW299"/>
    <mergeCell ref="CX289:DJ289"/>
    <mergeCell ref="CH297:CW297"/>
    <mergeCell ref="CX285:DJ285"/>
    <mergeCell ref="CH288:CW288"/>
    <mergeCell ref="CX287:DJ287"/>
    <mergeCell ref="CH285:CW285"/>
    <mergeCell ref="DK217:DW217"/>
    <mergeCell ref="DK221:DW221"/>
    <mergeCell ref="DK239:DW239"/>
    <mergeCell ref="DK238:DW238"/>
    <mergeCell ref="DK233:DW233"/>
    <mergeCell ref="DK235:DW235"/>
    <mergeCell ref="DK234:DW234"/>
    <mergeCell ref="DK219:DW219"/>
    <mergeCell ref="DK229:DW229"/>
    <mergeCell ref="DK237:DW237"/>
    <mergeCell ref="EX258:FJ258"/>
    <mergeCell ref="EK257:EW257"/>
    <mergeCell ref="EX257:FJ257"/>
    <mergeCell ref="DX258:EJ258"/>
    <mergeCell ref="EK258:EW258"/>
    <mergeCell ref="DK280:DW280"/>
    <mergeCell ref="DK279:DW279"/>
    <mergeCell ref="EK251:EW251"/>
    <mergeCell ref="DX262:EJ262"/>
    <mergeCell ref="EK260:EW260"/>
    <mergeCell ref="EK253:EW253"/>
    <mergeCell ref="EK259:EW259"/>
    <mergeCell ref="EK261:EW261"/>
    <mergeCell ref="DK264:DW264"/>
    <mergeCell ref="DK259:DW259"/>
    <mergeCell ref="CX281:DJ281"/>
    <mergeCell ref="CX280:DJ280"/>
    <mergeCell ref="CX278:DJ278"/>
    <mergeCell ref="CX276:DJ276"/>
    <mergeCell ref="CX270:DR270"/>
    <mergeCell ref="DK271:DW271"/>
    <mergeCell ref="DK276:DW276"/>
    <mergeCell ref="DK260:DW260"/>
    <mergeCell ref="DK263:DW263"/>
    <mergeCell ref="CX262:DJ262"/>
    <mergeCell ref="CX263:DJ263"/>
    <mergeCell ref="CX265:DJ265"/>
    <mergeCell ref="DK265:DW265"/>
    <mergeCell ref="DK266:DW266"/>
    <mergeCell ref="AQ150:BB150"/>
    <mergeCell ref="AN72:AS72"/>
    <mergeCell ref="AN90:AS90"/>
    <mergeCell ref="BJ76:CE76"/>
    <mergeCell ref="AT74:BI74"/>
    <mergeCell ref="BJ79:CE79"/>
    <mergeCell ref="AN82:AS82"/>
    <mergeCell ref="AT80:BI80"/>
    <mergeCell ref="BU134:CG134"/>
    <mergeCell ref="BU148:CG148"/>
    <mergeCell ref="AQ153:BB153"/>
    <mergeCell ref="BC159:BR159"/>
    <mergeCell ref="BC157:BR157"/>
    <mergeCell ref="AQ185:BB185"/>
    <mergeCell ref="BC182:BT182"/>
    <mergeCell ref="BC184:BR184"/>
    <mergeCell ref="BC183:BT183"/>
    <mergeCell ref="BC185:BR185"/>
    <mergeCell ref="AQ184:BB184"/>
    <mergeCell ref="AQ183:BB183"/>
    <mergeCell ref="BC259:BT259"/>
    <mergeCell ref="BC252:BT252"/>
    <mergeCell ref="BC201:BT201"/>
    <mergeCell ref="AT99:BI99"/>
    <mergeCell ref="BC194:BT194"/>
    <mergeCell ref="BC150:BT150"/>
    <mergeCell ref="BC152:BT152"/>
    <mergeCell ref="BC151:BT151"/>
    <mergeCell ref="AS132:BB132"/>
    <mergeCell ref="BC133:BT133"/>
    <mergeCell ref="AQ240:BB240"/>
    <mergeCell ref="AQ253:BB253"/>
    <mergeCell ref="BI254:CQ254"/>
    <mergeCell ref="EK247:EW247"/>
    <mergeCell ref="CX252:DJ252"/>
    <mergeCell ref="BU248:CG248"/>
    <mergeCell ref="EK248:EW248"/>
    <mergeCell ref="DX247:EJ247"/>
    <mergeCell ref="DK246:DW246"/>
    <mergeCell ref="CH248:CW248"/>
    <mergeCell ref="BC269:BT269"/>
    <mergeCell ref="EK262:EW262"/>
    <mergeCell ref="EK249:EW249"/>
    <mergeCell ref="DX263:EJ263"/>
    <mergeCell ref="DX259:EJ259"/>
    <mergeCell ref="EK252:EW252"/>
    <mergeCell ref="EK250:EW250"/>
    <mergeCell ref="BC268:BT268"/>
    <mergeCell ref="BC260:BR260"/>
    <mergeCell ref="BC261:BR261"/>
    <mergeCell ref="DN113:ED113"/>
    <mergeCell ref="DK132:DW132"/>
    <mergeCell ref="EX128:FJ128"/>
    <mergeCell ref="EX129:FG129"/>
    <mergeCell ref="EX131:FJ131"/>
    <mergeCell ref="EK130:EW130"/>
    <mergeCell ref="DK128:DW128"/>
    <mergeCell ref="DX128:EJ128"/>
    <mergeCell ref="DX132:EJ132"/>
    <mergeCell ref="EX132:FG132"/>
    <mergeCell ref="ET111:FG111"/>
    <mergeCell ref="EX124:FJ124"/>
    <mergeCell ref="ET116:FJ116"/>
    <mergeCell ref="ET113:FJ113"/>
    <mergeCell ref="EK124:EW124"/>
    <mergeCell ref="ET112:FG112"/>
    <mergeCell ref="EE111:ES111"/>
    <mergeCell ref="EK134:EW134"/>
    <mergeCell ref="ET105:FJ105"/>
    <mergeCell ref="EE100:ES100"/>
    <mergeCell ref="DN103:ED103"/>
    <mergeCell ref="DN104:ED104"/>
    <mergeCell ref="DN100:ED100"/>
    <mergeCell ref="DN101:ED101"/>
    <mergeCell ref="EE101:ES101"/>
    <mergeCell ref="ET101:FJ101"/>
    <mergeCell ref="EE105:ES105"/>
    <mergeCell ref="DK187:DW187"/>
    <mergeCell ref="CX187:DJ187"/>
    <mergeCell ref="CX185:DJ185"/>
    <mergeCell ref="DK182:DW182"/>
    <mergeCell ref="DK183:DW183"/>
    <mergeCell ref="DK185:DW185"/>
    <mergeCell ref="DK184:DW184"/>
    <mergeCell ref="CX184:DJ184"/>
    <mergeCell ref="CX183:DJ183"/>
    <mergeCell ref="CX182:DJ182"/>
    <mergeCell ref="CW88:DM88"/>
    <mergeCell ref="DX134:EJ134"/>
    <mergeCell ref="CF72:CV72"/>
    <mergeCell ref="CF74:CV74"/>
    <mergeCell ref="EE104:ES104"/>
    <mergeCell ref="EE115:ES115"/>
    <mergeCell ref="DN115:ED115"/>
    <mergeCell ref="EK129:EW129"/>
    <mergeCell ref="DX129:EJ129"/>
    <mergeCell ref="ET109:FJ109"/>
    <mergeCell ref="CH206:CW206"/>
    <mergeCell ref="CX206:DJ206"/>
    <mergeCell ref="AT98:BI98"/>
    <mergeCell ref="BC154:BR154"/>
    <mergeCell ref="BC136:BT137"/>
    <mergeCell ref="BC155:BI155"/>
    <mergeCell ref="BC187:BR187"/>
    <mergeCell ref="BC153:BR153"/>
    <mergeCell ref="AQ161:BB161"/>
    <mergeCell ref="AQ162:BB162"/>
    <mergeCell ref="CX258:DJ258"/>
    <mergeCell ref="BC247:BT247"/>
    <mergeCell ref="BC246:BT246"/>
    <mergeCell ref="BU249:CG249"/>
    <mergeCell ref="BU253:CG253"/>
    <mergeCell ref="CH251:CW251"/>
    <mergeCell ref="BU250:CG250"/>
    <mergeCell ref="BU251:CG251"/>
    <mergeCell ref="BU258:CG258"/>
    <mergeCell ref="BC256:BT257"/>
    <mergeCell ref="DX133:EJ133"/>
    <mergeCell ref="ET104:FJ104"/>
    <mergeCell ref="A91:AM91"/>
    <mergeCell ref="AN91:AS91"/>
    <mergeCell ref="AT91:BI91"/>
    <mergeCell ref="BJ91:CE91"/>
    <mergeCell ref="ET94:FJ94"/>
    <mergeCell ref="EX126:FJ126"/>
    <mergeCell ref="DX124:EJ124"/>
    <mergeCell ref="EK133:EW133"/>
    <mergeCell ref="EX134:FJ134"/>
    <mergeCell ref="DX138:EJ138"/>
    <mergeCell ref="DX237:EJ237"/>
    <mergeCell ref="DX235:EJ235"/>
    <mergeCell ref="DX168:EJ168"/>
    <mergeCell ref="DX140:EJ140"/>
    <mergeCell ref="DX202:EJ202"/>
    <mergeCell ref="DX203:EJ203"/>
    <mergeCell ref="DX204:EJ204"/>
    <mergeCell ref="DX143:EJ143"/>
    <mergeCell ref="DX146:EJ146"/>
    <mergeCell ref="A206:AJ206"/>
    <mergeCell ref="AK206:AP206"/>
    <mergeCell ref="AQ206:BB206"/>
    <mergeCell ref="BC206:BT206"/>
    <mergeCell ref="DX173:EJ173"/>
    <mergeCell ref="DX147:EJ147"/>
    <mergeCell ref="DX153:EJ153"/>
    <mergeCell ref="DX150:EJ150"/>
    <mergeCell ref="DX149:EJ149"/>
    <mergeCell ref="CH207:CW207"/>
    <mergeCell ref="CX207:DJ207"/>
    <mergeCell ref="DK207:DW207"/>
    <mergeCell ref="A207:AJ207"/>
    <mergeCell ref="AK207:AP207"/>
    <mergeCell ref="AQ207:BB207"/>
    <mergeCell ref="BC207:BT207"/>
    <mergeCell ref="EK207:EW207"/>
    <mergeCell ref="EX207:FJ207"/>
    <mergeCell ref="EK206:EW206"/>
    <mergeCell ref="EX206:FJ20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8" r:id="rId1"/>
  <rowBreaks count="9" manualBreakCount="9">
    <brk id="40" max="163" man="1"/>
    <brk id="72" max="163" man="1"/>
    <brk id="99" max="163" man="1"/>
    <brk id="116" max="163" man="1"/>
    <brk id="165" max="163" man="1"/>
    <brk id="210" max="163" man="1"/>
    <brk id="241" max="163" man="1"/>
    <brk id="273" max="163" man="1"/>
    <brk id="30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2013-11-01T08:47:16Z</cp:lastPrinted>
  <dcterms:created xsi:type="dcterms:W3CDTF">2005-02-01T12:32:18Z</dcterms:created>
  <dcterms:modified xsi:type="dcterms:W3CDTF">2013-11-01T08:47:26Z</dcterms:modified>
  <cp:category/>
  <cp:version/>
  <cp:contentType/>
  <cp:contentStatus/>
</cp:coreProperties>
</file>